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"/>
    </mc:Choice>
  </mc:AlternateContent>
  <xr:revisionPtr revIDLastSave="0" documentId="13_ncr:1_{9D5A8142-EC47-4B05-9C1F-7C0082BD7CDB}" xr6:coauthVersionLast="47" xr6:coauthVersionMax="47" xr10:uidLastSave="{00000000-0000-0000-0000-000000000000}"/>
  <bookViews>
    <workbookView xWindow="1635" yWindow="1290" windowWidth="19560" windowHeight="12120" firstSheet="1" activeTab="1" xr2:uid="{00000000-000D-0000-FFFF-FFFF00000000}"/>
  </bookViews>
  <sheets>
    <sheet name="projectdata-nyse-AbdullahAlQaht" sheetId="1" r:id="rId1"/>
    <sheet name="Task1" sheetId="4" r:id="rId2"/>
    <sheet name="Tasl 2 - Data" sheetId="3" r:id="rId3"/>
    <sheet name="Task 2 - Visualize" sheetId="5" r:id="rId4"/>
    <sheet name="Task 3 - Data" sheetId="6" r:id="rId5"/>
    <sheet name="Task 3 - CCL Company" sheetId="7" r:id="rId6"/>
  </sheets>
  <externalReferences>
    <externalReference r:id="rId7"/>
  </externalReferences>
  <definedNames>
    <definedName name="_xlnm._FilterDatabase" localSheetId="0" hidden="1">'projectdata-nyse-AbdullahAlQaht'!$A$1:$N$1711</definedName>
    <definedName name="case_list">'Task 3 - Data'!$G$33:$G$35</definedName>
    <definedName name="cogs_list">'projectdata-nyse-AbdullahAlQaht'!$F:$F</definedName>
    <definedName name="CostOfGoodsSold">'[1]projectdata-nyse'!$F:$F</definedName>
    <definedName name="GrossProfit">'[1]projectdata-nyse'!$L:$L</definedName>
    <definedName name="grossProfit_list">'projectdata-nyse-AbdullahAlQaht'!$L:$L</definedName>
    <definedName name="operating_list">'projectdata-nyse-AbdullahAlQaht'!$M:$M</definedName>
    <definedName name="operatingProfit_list">'projectdata-nyse-AbdullahAlQaht'!$N:$N</definedName>
    <definedName name="otherOpearting_list">'projectdata-nyse-AbdullahAlQaht'!$I$1</definedName>
    <definedName name="otherOperating_list">'projectdata-nyse-AbdullahAlQaht'!$I:$I</definedName>
    <definedName name="OtherOperatingItems">'[1]projectdata-nyse'!$I:$I</definedName>
    <definedName name="ResearchAndDevelopment">'[1]projectdata-nyse'!$H:$H</definedName>
    <definedName name="rs_list">'projectdata-nyse-AbdullahAlQaht'!$H:$H</definedName>
    <definedName name="SalesGeneralAndAdmin">'[1]projectdata-nyse'!$G:$G</definedName>
    <definedName name="sga_list">'projectdata-nyse-AbdullahAlQaht'!$G:$G</definedName>
    <definedName name="ticker_symbol">'Tasl 2 - Data'!$C$4:$C$433</definedName>
    <definedName name="ticker_synbol">'Tasl 2 - Data'!$C$4:$C$433</definedName>
    <definedName name="TickerSymbol">'[1]projectdata-nyse'!$B:$B</definedName>
    <definedName name="totalRev_list">'projectdata-nyse-AbdullahAlQaht'!$E:$E</definedName>
    <definedName name="TotalRevenue">'[1]projectdata-nyse'!$E:$E</definedName>
    <definedName name="Years">'[1]projectdata-nyse'!$C:$C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2" i="4" l="1"/>
  <c r="G10" i="6"/>
  <c r="K18" i="6" a="1"/>
  <c r="K18" i="6" s="1"/>
  <c r="J18" i="6" a="1"/>
  <c r="J18" i="6" s="1"/>
  <c r="I18" i="6" a="1"/>
  <c r="I18" i="6" s="1"/>
  <c r="H18" i="6" a="1"/>
  <c r="H18" i="6" s="1"/>
  <c r="K17" i="6" a="1"/>
  <c r="K17" i="6" s="1"/>
  <c r="J17" i="6" a="1"/>
  <c r="J17" i="6" s="1"/>
  <c r="I17" i="6" a="1"/>
  <c r="I17" i="6" s="1"/>
  <c r="H17" i="6" a="1"/>
  <c r="H17" i="6" s="1"/>
  <c r="K16" i="6" a="1"/>
  <c r="K16" i="6" s="1"/>
  <c r="J16" i="6" a="1"/>
  <c r="J16" i="6" s="1"/>
  <c r="I16" i="6" a="1"/>
  <c r="I16" i="6" s="1"/>
  <c r="H16" i="6" a="1"/>
  <c r="H16" i="6" s="1"/>
  <c r="K15" i="6" a="1"/>
  <c r="K15" i="6" s="1"/>
  <c r="J15" i="6" a="1"/>
  <c r="J15" i="6" s="1"/>
  <c r="I15" i="6" a="1"/>
  <c r="I15" i="6" s="1"/>
  <c r="H15" i="6" a="1"/>
  <c r="H15" i="6" s="1"/>
  <c r="K14" i="6" a="1"/>
  <c r="K14" i="6" s="1"/>
  <c r="J14" i="6" a="1"/>
  <c r="J14" i="6" s="1"/>
  <c r="I14" i="6" a="1"/>
  <c r="I14" i="6" s="1"/>
  <c r="H14" i="6" a="1"/>
  <c r="H14" i="6" s="1"/>
  <c r="K13" i="6" a="1"/>
  <c r="K13" i="6" s="1"/>
  <c r="J13" i="6" a="1"/>
  <c r="J13" i="6" s="1"/>
  <c r="I13" i="6" a="1"/>
  <c r="I13" i="6" s="1"/>
  <c r="I23" i="6" s="1"/>
  <c r="H13" i="6" a="1"/>
  <c r="H13" i="6" s="1"/>
  <c r="G15" i="5" a="1"/>
  <c r="G15" i="5" s="1"/>
  <c r="H15" i="5" a="1"/>
  <c r="H15" i="5" s="1"/>
  <c r="I15" i="5" a="1"/>
  <c r="I15" i="5" s="1"/>
  <c r="F15" i="5" a="1"/>
  <c r="F15" i="5" s="1"/>
  <c r="G14" i="5" a="1"/>
  <c r="G14" i="5" s="1"/>
  <c r="H14" i="5" a="1"/>
  <c r="H14" i="5" s="1"/>
  <c r="F14" i="5" a="1"/>
  <c r="F14" i="5" s="1"/>
  <c r="G13" i="5" a="1"/>
  <c r="G13" i="5" s="1"/>
  <c r="H13" i="5" a="1"/>
  <c r="H13" i="5" s="1"/>
  <c r="I13" i="5" a="1"/>
  <c r="I13" i="5" s="1"/>
  <c r="F13" i="5" a="1"/>
  <c r="F13" i="5" s="1"/>
  <c r="G12" i="5" a="1"/>
  <c r="G12" i="5" s="1"/>
  <c r="H12" i="5" a="1"/>
  <c r="H12" i="5" s="1"/>
  <c r="I12" i="5" a="1"/>
  <c r="I12" i="5" s="1"/>
  <c r="F12" i="5" a="1"/>
  <c r="F12" i="5" s="1"/>
  <c r="G11" i="5" a="1"/>
  <c r="G11" i="5" s="1"/>
  <c r="H11" i="5" a="1"/>
  <c r="H11" i="5" s="1"/>
  <c r="I11" i="5" a="1"/>
  <c r="I11" i="5" s="1"/>
  <c r="F11" i="5" a="1"/>
  <c r="F11" i="5" s="1"/>
  <c r="I14" i="5" a="1"/>
  <c r="I14" i="5" s="1"/>
  <c r="G10" i="5" a="1"/>
  <c r="G10" i="5" s="1"/>
  <c r="H10" i="5" a="1"/>
  <c r="H10" i="5" s="1"/>
  <c r="I10" i="5" a="1"/>
  <c r="I10" i="5" s="1"/>
  <c r="F10" i="5" a="1"/>
  <c r="F10" i="5" s="1"/>
  <c r="E7" i="5"/>
  <c r="R6" i="4"/>
  <c r="R16" i="4"/>
  <c r="O16" i="4"/>
  <c r="R15" i="4"/>
  <c r="O15" i="4"/>
  <c r="P42" i="4" s="1"/>
  <c r="R14" i="4"/>
  <c r="O14" i="4"/>
  <c r="R13" i="4"/>
  <c r="O13" i="4"/>
  <c r="R11" i="4"/>
  <c r="O11" i="4"/>
  <c r="O12" i="4" s="1"/>
  <c r="R10" i="4"/>
  <c r="O10" i="4"/>
  <c r="R9" i="4"/>
  <c r="O9" i="4"/>
  <c r="R7" i="4"/>
  <c r="O7" i="4"/>
  <c r="O6" i="4"/>
  <c r="H16" i="4"/>
  <c r="H15" i="4"/>
  <c r="H14" i="4"/>
  <c r="H13" i="4"/>
  <c r="H11" i="4"/>
  <c r="H10" i="4"/>
  <c r="H9" i="4"/>
  <c r="H7" i="4"/>
  <c r="H6" i="4"/>
  <c r="E16" i="4"/>
  <c r="E15" i="4"/>
  <c r="P41" i="4" s="1"/>
  <c r="E14" i="4"/>
  <c r="E13" i="4"/>
  <c r="E11" i="4"/>
  <c r="E10" i="4"/>
  <c r="E9" i="4"/>
  <c r="E7" i="4"/>
  <c r="E6" i="4"/>
  <c r="R12" i="4" l="1"/>
  <c r="E12" i="4"/>
  <c r="H21" i="6"/>
  <c r="I21" i="6"/>
  <c r="J23" i="6"/>
  <c r="J21" i="6"/>
  <c r="K23" i="6"/>
  <c r="K21" i="6"/>
  <c r="H19" i="6"/>
  <c r="H20" i="6" s="1"/>
  <c r="H22" i="6" s="1"/>
  <c r="H42" i="6" s="1"/>
  <c r="I19" i="6"/>
  <c r="I20" i="6" s="1"/>
  <c r="I22" i="6" s="1"/>
  <c r="J19" i="6"/>
  <c r="J20" i="6" s="1"/>
  <c r="J22" i="6" s="1"/>
  <c r="K19" i="6"/>
  <c r="K20" i="6" s="1"/>
  <c r="K22" i="6" s="1"/>
  <c r="F16" i="5"/>
  <c r="F17" i="5" s="1"/>
  <c r="G16" i="5"/>
  <c r="G17" i="5" s="1"/>
  <c r="H16" i="5"/>
  <c r="H17" i="5" s="1"/>
  <c r="I16" i="5"/>
  <c r="I17" i="5" s="1"/>
  <c r="H12" i="4"/>
  <c r="H34" i="6" l="1"/>
  <c r="H38" i="6"/>
  <c r="I34" i="6"/>
  <c r="H33" i="6"/>
  <c r="M23" i="6" s="1"/>
  <c r="M13" i="6" s="1"/>
  <c r="H35" i="6"/>
  <c r="H39" i="6"/>
  <c r="I38" i="6"/>
  <c r="H37" i="6"/>
  <c r="M22" i="6" s="1"/>
  <c r="I42" i="6"/>
  <c r="H41" i="6"/>
  <c r="M21" i="6" s="1"/>
  <c r="H43" i="6"/>
  <c r="I37" i="6" l="1"/>
  <c r="N22" i="6" s="1"/>
  <c r="I39" i="6"/>
  <c r="I41" i="6"/>
  <c r="N21" i="6" s="1"/>
  <c r="I43" i="6"/>
  <c r="M15" i="6"/>
  <c r="M20" i="6"/>
  <c r="I33" i="6"/>
  <c r="N23" i="6" s="1"/>
  <c r="N13" i="6" s="1"/>
  <c r="I35" i="6"/>
  <c r="N20" i="6" l="1"/>
  <c r="N1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<sst xmlns="http://schemas.openxmlformats.org/spreadsheetml/2006/main" count="7893" uniqueCount="637">
  <si>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</si>
  <si>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</si>
  <si>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</si>
  <si>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</si>
  <si>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</si>
  <si>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</si>
  <si>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</si>
  <si>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</si>
  <si>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</si>
  <si>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</si>
  <si>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Gross Profit</t>
  </si>
  <si>
    <t>Operating Expenses</t>
  </si>
  <si>
    <t>Operating Profit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</si>
  <si>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</si>
  <si>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</si>
  <si>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</si>
  <si>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</si>
  <si>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</si>
  <si>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</si>
  <si>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</si>
  <si>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</si>
  <si>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</si>
  <si>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</si>
  <si>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</si>
  <si>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</si>
  <si>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</si>
  <si>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</si>
  <si>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</si>
  <si>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</si>
  <si>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</si>
  <si>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</si>
  <si>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</si>
  <si>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</si>
  <si>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</si>
  <si>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</si>
  <si>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</si>
  <si>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</si>
  <si>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</si>
  <si>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</si>
  <si>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</si>
  <si>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</si>
  <si>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</si>
  <si>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</si>
  <si>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</si>
  <si>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</si>
  <si>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</si>
  <si>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</si>
  <si>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</si>
  <si>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</si>
  <si>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</si>
  <si>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</si>
  <si>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</si>
  <si>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</si>
  <si>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</si>
  <si>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</si>
  <si>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</si>
  <si>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</si>
  <si>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</si>
  <si>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</si>
  <si>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</si>
  <si>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</si>
  <si>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</si>
  <si>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</si>
  <si>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</si>
  <si>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</si>
  <si>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</si>
  <si>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</si>
  <si>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</si>
  <si>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</si>
  <si>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</si>
  <si>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</si>
  <si>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</si>
  <si>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</si>
  <si>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</si>
  <si>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</si>
  <si>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</si>
  <si>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</si>
  <si>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</si>
  <si>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</si>
  <si>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</si>
  <si>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</si>
  <si>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</si>
  <si>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</si>
  <si>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</si>
  <si>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</si>
  <si>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</si>
  <si>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</si>
  <si>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</si>
  <si>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</si>
  <si>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</si>
  <si>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</si>
  <si>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</si>
  <si>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</si>
  <si>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</si>
  <si>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</si>
  <si>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</si>
  <si>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</si>
  <si>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</si>
  <si>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</si>
  <si>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</si>
  <si>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</si>
  <si>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</si>
  <si>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</si>
  <si>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</si>
  <si>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</si>
  <si>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</si>
  <si>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</si>
  <si>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</si>
  <si>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</si>
  <si>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</si>
  <si>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</si>
  <si>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</si>
  <si>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</si>
  <si>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</si>
  <si>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</si>
  <si>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</si>
  <si>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</si>
  <si>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</si>
  <si>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</si>
  <si>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</si>
  <si>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</si>
  <si>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</si>
  <si>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</si>
  <si>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</si>
  <si>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</si>
  <si>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</si>
  <si>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</si>
  <si>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</si>
  <si>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</si>
  <si>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</si>
  <si>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</si>
  <si>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</si>
  <si>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</si>
  <si>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</si>
  <si>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</si>
  <si>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</si>
  <si>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</si>
  <si>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</si>
  <si>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</si>
  <si>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</si>
  <si>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</si>
  <si>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</si>
  <si>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</si>
  <si>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</si>
  <si>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</si>
  <si>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</si>
  <si>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</si>
  <si>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</si>
  <si>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</si>
  <si>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</si>
  <si>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</si>
  <si>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</si>
  <si>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</si>
  <si>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</si>
  <si>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</si>
  <si>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</si>
  <si>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</si>
  <si>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</si>
  <si>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</si>
  <si>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</si>
  <si>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</si>
  <si>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</si>
  <si>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</si>
  <si>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</si>
  <si>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</si>
  <si>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</si>
  <si>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</si>
  <si>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</si>
  <si>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</si>
  <si>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</si>
  <si>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</si>
  <si>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</si>
  <si>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</si>
  <si>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</si>
  <si>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</si>
  <si>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</si>
  <si>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</si>
  <si>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</si>
  <si>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</si>
  <si>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</si>
  <si>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</si>
  <si>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</si>
  <si>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</si>
  <si>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</si>
  <si>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</si>
  <si>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</si>
  <si>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</si>
  <si>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</si>
  <si>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</si>
  <si>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</si>
  <si>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</si>
  <si>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</si>
  <si>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</si>
  <si>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</si>
  <si>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</si>
  <si>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</si>
  <si>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</si>
  <si>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</si>
  <si>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</si>
  <si>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</si>
  <si>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</si>
  <si>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</si>
  <si>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</si>
  <si>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</si>
  <si>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</si>
  <si>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</si>
  <si>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</si>
  <si>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</si>
  <si>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</si>
  <si>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</si>
  <si>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</si>
  <si>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</si>
  <si>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</si>
  <si>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 xml:space="preserve"> $-   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</si>
  <si>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</si>
  <si>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</si>
  <si>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</si>
  <si>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</si>
  <si>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</si>
  <si>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</si>
  <si>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</si>
  <si>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</si>
  <si>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</si>
  <si>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</si>
  <si>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</si>
  <si>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</si>
  <si>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</si>
  <si>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</si>
  <si>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</si>
  <si>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</si>
  <si>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</si>
  <si>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</si>
  <si>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</si>
  <si>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</si>
  <si>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</si>
  <si>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</si>
  <si>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</si>
  <si>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</si>
  <si>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</si>
  <si>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</si>
  <si>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</si>
  <si>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</si>
  <si>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</si>
  <si>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</si>
  <si>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</si>
  <si>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</si>
  <si>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</si>
  <si>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</si>
  <si>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</si>
  <si>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</si>
  <si>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</si>
  <si>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</si>
  <si>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</si>
  <si>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</si>
  <si>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</si>
  <si>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</si>
  <si>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</si>
  <si>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</si>
  <si>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</si>
  <si>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</si>
  <si>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</si>
  <si>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</si>
  <si>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</si>
  <si>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</si>
  <si>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</si>
  <si>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</si>
  <si>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</si>
  <si>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</si>
  <si>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</si>
  <si>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</si>
  <si>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</si>
  <si>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</si>
  <si>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</si>
  <si>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</si>
  <si>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</si>
  <si>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</si>
  <si>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</si>
  <si>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</si>
  <si>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</si>
  <si>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</si>
  <si>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</si>
  <si>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</si>
  <si>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</si>
  <si>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</si>
  <si>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</si>
  <si>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</si>
  <si>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</si>
  <si>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</si>
  <si>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</si>
  <si>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</si>
  <si>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</si>
  <si>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</si>
  <si>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</si>
  <si>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</si>
  <si>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</si>
  <si>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</si>
  <si>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</si>
  <si>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</si>
  <si>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</si>
  <si>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</si>
  <si>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</si>
  <si>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</si>
  <si>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</si>
  <si>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</si>
  <si>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</si>
  <si>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</si>
  <si>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</si>
  <si>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</si>
  <si>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</si>
  <si>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</si>
  <si>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</si>
  <si>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</si>
  <si>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</si>
  <si>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</si>
  <si>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</si>
  <si>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</si>
  <si>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</si>
  <si>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</si>
  <si>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</si>
  <si>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</si>
  <si>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</si>
  <si>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</si>
  <si>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</si>
  <si>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</si>
  <si>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</si>
  <si>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</si>
  <si>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</si>
  <si>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</si>
  <si>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</si>
  <si>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</si>
  <si>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</si>
  <si>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</si>
  <si>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</si>
  <si>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</si>
  <si>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</si>
  <si>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</si>
  <si>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</si>
  <si>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</si>
  <si>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</si>
  <si>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</si>
  <si>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</si>
  <si>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</si>
  <si>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</si>
  <si>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</si>
  <si>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</si>
  <si>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</si>
  <si>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</si>
  <si>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</si>
  <si>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</si>
  <si>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</si>
  <si>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</si>
  <si>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</si>
  <si>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</si>
  <si>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</si>
  <si>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</si>
  <si>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</si>
  <si>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</si>
  <si>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</si>
  <si>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</si>
  <si>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</si>
  <si>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</si>
  <si>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</si>
  <si>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</si>
  <si>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</si>
  <si>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</si>
  <si>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</si>
  <si>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</si>
  <si>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</si>
  <si>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</si>
  <si>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</si>
  <si>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</si>
  <si>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</si>
  <si>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</si>
  <si>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</si>
  <si>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</si>
  <si>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</si>
  <si>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</si>
  <si>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</si>
  <si>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</si>
  <si>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</si>
  <si>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</si>
  <si>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</si>
  <si>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</si>
  <si>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</si>
  <si>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</si>
  <si>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</si>
  <si>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</si>
  <si>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</si>
  <si>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</si>
  <si>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</si>
  <si>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</si>
  <si>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</si>
  <si>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</si>
  <si>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</si>
  <si>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</si>
  <si>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</si>
  <si>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</si>
  <si>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</si>
  <si>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</si>
  <si>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</si>
  <si>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</si>
  <si>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</si>
  <si>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</si>
  <si>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</si>
  <si>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</si>
  <si>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</si>
  <si>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</si>
  <si>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</si>
  <si>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</si>
  <si>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</si>
  <si>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</si>
  <si>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</si>
  <si>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</si>
  <si>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</si>
  <si>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</si>
  <si>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</si>
  <si>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</si>
  <si>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</si>
  <si>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</si>
  <si>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</si>
  <si>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</si>
  <si>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</si>
  <si>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</si>
  <si>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</si>
  <si>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</si>
  <si>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</si>
  <si>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</si>
  <si>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</si>
  <si>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</si>
  <si>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</si>
  <si>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</si>
  <si>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</si>
  <si>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</si>
  <si>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</si>
  <si>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</si>
  <si>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</si>
  <si>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</si>
  <si>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</si>
  <si>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</si>
  <si>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</si>
  <si>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</si>
  <si>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</si>
  <si>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</si>
  <si>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</si>
  <si>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</si>
  <si>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</si>
  <si>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</si>
  <si>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</si>
  <si>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</si>
  <si>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</si>
  <si>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</si>
  <si>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</si>
  <si>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</si>
  <si>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</si>
  <si>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</si>
  <si>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</si>
  <si>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</si>
  <si>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</si>
  <si>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</si>
  <si>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</si>
  <si>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</si>
  <si>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</si>
  <si>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</si>
  <si>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</si>
  <si>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</si>
  <si>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</si>
  <si>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</si>
  <si>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</si>
  <si>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</si>
  <si>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</si>
  <si>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</si>
  <si>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</si>
  <si>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</si>
  <si>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</si>
  <si>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</si>
  <si>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</si>
  <si>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</si>
  <si>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</si>
  <si>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</si>
  <si>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</si>
  <si>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</si>
  <si>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</si>
  <si>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</si>
  <si>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</si>
  <si>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</si>
  <si>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</si>
  <si>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</si>
  <si>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</si>
  <si>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</si>
  <si>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</si>
  <si>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</si>
  <si>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</si>
  <si>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</si>
  <si>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</si>
  <si>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</si>
  <si>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</si>
  <si>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</si>
  <si>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</si>
  <si>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</si>
  <si>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</si>
  <si>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</si>
  <si>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</si>
  <si>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</si>
  <si>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</si>
  <si>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</si>
  <si>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</si>
  <si>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</si>
  <si>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</si>
  <si>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</si>
  <si>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</si>
  <si>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</si>
  <si>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</si>
  <si>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</si>
  <si>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</si>
  <si>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</si>
  <si>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</si>
  <si>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</si>
  <si>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</si>
  <si>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</si>
  <si>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</si>
  <si>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</si>
  <si>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</si>
  <si>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</si>
  <si>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</si>
  <si>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</si>
  <si>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</si>
  <si>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</si>
  <si>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</si>
  <si>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</si>
  <si>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</si>
  <si>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</si>
  <si>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</si>
  <si>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</si>
  <si>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</si>
  <si>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</si>
  <si>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</si>
  <si>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</si>
  <si>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</si>
  <si>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</si>
  <si>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</si>
  <si>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</si>
  <si>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</si>
  <si>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</si>
  <si>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</si>
  <si>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</si>
  <si>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</si>
  <si>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</si>
  <si>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</si>
  <si>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</si>
  <si>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</si>
  <si>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</si>
  <si>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</si>
  <si>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</si>
  <si>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</si>
  <si>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</si>
  <si>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</si>
  <si>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</si>
  <si>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</si>
  <si>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</si>
  <si>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</si>
  <si>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</si>
  <si>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</si>
  <si>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</si>
  <si>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</si>
  <si>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</si>
  <si>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</si>
  <si>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</si>
  <si>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</si>
  <si>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</si>
  <si>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</si>
  <si>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</si>
  <si>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</si>
  <si>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</si>
  <si>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</si>
  <si>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</si>
  <si>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</si>
  <si>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</si>
  <si>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</si>
  <si>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</si>
  <si>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</si>
  <si>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(blank)</t>
  </si>
  <si>
    <t>Grand Total</t>
  </si>
  <si>
    <t>This sheet is for creating a Ticker symbol List</t>
  </si>
  <si>
    <t>First Year</t>
  </si>
  <si>
    <t>Second Year</t>
  </si>
  <si>
    <t>Information Technology(Total Revenue)</t>
  </si>
  <si>
    <t>Mean</t>
  </si>
  <si>
    <t>Median</t>
  </si>
  <si>
    <t>Mode</t>
  </si>
  <si>
    <t>Standard Deviation</t>
  </si>
  <si>
    <t>Summary for First Year(Information Technology)</t>
  </si>
  <si>
    <t>First Quartile</t>
  </si>
  <si>
    <t>Third Quartile</t>
  </si>
  <si>
    <t>IQR</t>
  </si>
  <si>
    <t>Maximum Rev</t>
  </si>
  <si>
    <t>Minimum Rev</t>
  </si>
  <si>
    <t>Total Revenues Sum</t>
  </si>
  <si>
    <t>Sample Count</t>
  </si>
  <si>
    <t>Summary for Second Year(Information Technology)</t>
  </si>
  <si>
    <t>Health Care(Total Revenue)</t>
  </si>
  <si>
    <t>Summary for First Year(Health Care)</t>
  </si>
  <si>
    <t>Summary for Second Year(Health Care)</t>
  </si>
  <si>
    <t>Sector</t>
  </si>
  <si>
    <t>Revenue</t>
  </si>
  <si>
    <t>COGS</t>
  </si>
  <si>
    <t>Sales, General and Admin</t>
  </si>
  <si>
    <t>Other operating expenses</t>
  </si>
  <si>
    <t>Total operating expenses</t>
  </si>
  <si>
    <t>Operating income/ EBIT</t>
  </si>
  <si>
    <t xml:space="preserve">Profit &amp; Loss </t>
  </si>
  <si>
    <t>Pick A company from the Ticker Symbol</t>
  </si>
  <si>
    <t>Operating income</t>
  </si>
  <si>
    <t>Research and Development</t>
  </si>
  <si>
    <t>Revenue growth (%)</t>
  </si>
  <si>
    <t>Year 5</t>
  </si>
  <si>
    <t>Year 6</t>
  </si>
  <si>
    <t>Best Case</t>
  </si>
  <si>
    <t>Base Case</t>
  </si>
  <si>
    <t>Weak Case</t>
  </si>
  <si>
    <t>Gross Margin (%)</t>
  </si>
  <si>
    <t>Operating Margin (%)</t>
  </si>
  <si>
    <t>Revenue Growth</t>
  </si>
  <si>
    <t>Gross Margin</t>
  </si>
  <si>
    <t>Operating Margin</t>
  </si>
  <si>
    <t>Operating Scenarios</t>
  </si>
  <si>
    <t>Pick a company from the Ticker Symbol</t>
  </si>
  <si>
    <t>pick a possible scenario</t>
  </si>
  <si>
    <t>Forecast</t>
  </si>
  <si>
    <t>Profit and Loss</t>
  </si>
  <si>
    <t>Financial Forecasting For CCL Company</t>
  </si>
  <si>
    <t>Comparison Between IT sector and Health Care on Total Revenues In the First 2 Years</t>
  </si>
  <si>
    <t>Mean ( Total revenues)</t>
  </si>
  <si>
    <t xml:space="preserve">Some Insights based on the data I collected,  as we can see from the table above, the mean for health care revenues is higher than IT Sector mean. </t>
  </si>
  <si>
    <t>However, although the mean for the health care is higher than the Information technology mean but the standard deviation is higher on the health care also</t>
  </si>
  <si>
    <t>to conclude, the revenues over all on the health care is much highr than the revnues for the Information Technology sector in the firsr 2 years.</t>
  </si>
  <si>
    <t>the hight the standard deviation gets, the much risker the investment is, so for our data here, its much risker to invest in health care because of the Standard Dev</t>
  </si>
  <si>
    <t>Median(Total revenues)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</si>
</sst>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#,##0.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4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19" borderId="14" xfId="28" applyBorder="1" applyAlignment="1">
      <alignment horizontal="center"/>
    </xf>
    <xf numFmtId="0" fontId="1" fillId="19" borderId="16" xfId="28" applyBorder="1"/>
    <xf numFmtId="39" fontId="1" fillId="19" borderId="17" xfId="28" applyNumberFormat="1" applyBorder="1"/>
    <xf numFmtId="0" fontId="1" fillId="19" borderId="18" xfId="28" applyBorder="1"/>
    <xf numFmtId="0" fontId="1" fillId="19" borderId="22" xfId="28" applyBorder="1"/>
    <xf numFmtId="0" fontId="1" fillId="19" borderId="24" xfId="28" applyBorder="1"/>
    <xf numFmtId="0" fontId="1" fillId="19" borderId="25" xfId="28" applyBorder="1"/>
    <xf numFmtId="39" fontId="1" fillId="19" borderId="26" xfId="28" applyNumberFormat="1" applyBorder="1"/>
    <xf numFmtId="6" fontId="1" fillId="19" borderId="13" xfId="28" applyNumberFormat="1" applyBorder="1"/>
    <xf numFmtId="0" fontId="1" fillId="19" borderId="19" xfId="28" applyBorder="1"/>
    <xf numFmtId="0" fontId="1" fillId="19" borderId="16" xfId="28" applyBorder="1" applyAlignment="1">
      <alignment horizontal="center"/>
    </xf>
    <xf numFmtId="0" fontId="1" fillId="19" borderId="17" xfId="28" applyBorder="1" applyAlignment="1">
      <alignment horizontal="center"/>
    </xf>
    <xf numFmtId="6" fontId="1" fillId="19" borderId="16" xfId="28" applyNumberFormat="1" applyBorder="1" applyAlignment="1">
      <alignment horizontal="center"/>
    </xf>
    <xf numFmtId="6" fontId="1" fillId="19" borderId="17" xfId="28" applyNumberFormat="1" applyBorder="1" applyAlignment="1">
      <alignment horizontal="center"/>
    </xf>
    <xf numFmtId="6" fontId="1" fillId="19" borderId="18" xfId="28" applyNumberFormat="1" applyBorder="1" applyAlignment="1">
      <alignment horizontal="center"/>
    </xf>
    <xf numFmtId="6" fontId="1" fillId="19" borderId="19" xfId="28" applyNumberFormat="1" applyBorder="1" applyAlignment="1">
      <alignment horizontal="center"/>
    </xf>
    <xf numFmtId="6" fontId="1" fillId="33" borderId="0" xfId="28" applyNumberFormat="1" applyFill="1" applyBorder="1" applyAlignment="1">
      <alignment horizontal="center"/>
    </xf>
    <xf numFmtId="6" fontId="1" fillId="20" borderId="16" xfId="29" applyNumberFormat="1" applyBorder="1"/>
    <xf numFmtId="6" fontId="1" fillId="20" borderId="17" xfId="29" applyNumberFormat="1" applyBorder="1"/>
    <xf numFmtId="6" fontId="1" fillId="20" borderId="18" xfId="29" applyNumberFormat="1" applyBorder="1"/>
    <xf numFmtId="6" fontId="1" fillId="20" borderId="19" xfId="29" applyNumberFormat="1" applyBorder="1"/>
    <xf numFmtId="8" fontId="1" fillId="19" borderId="14" xfId="28" applyNumberFormat="1" applyBorder="1"/>
    <xf numFmtId="8" fontId="1" fillId="19" borderId="17" xfId="28" applyNumberFormat="1" applyBorder="1"/>
    <xf numFmtId="8" fontId="1" fillId="19" borderId="28" xfId="28" applyNumberFormat="1" applyBorder="1"/>
    <xf numFmtId="8" fontId="1" fillId="19" borderId="19" xfId="28" applyNumberFormat="1" applyBorder="1"/>
    <xf numFmtId="0" fontId="1" fillId="19" borderId="29" xfId="28" applyBorder="1"/>
    <xf numFmtId="8" fontId="1" fillId="19" borderId="30" xfId="28" applyNumberFormat="1" applyBorder="1"/>
    <xf numFmtId="8" fontId="1" fillId="19" borderId="31" xfId="28" applyNumberFormat="1" applyBorder="1"/>
    <xf numFmtId="0" fontId="1" fillId="19" borderId="32" xfId="28" applyBorder="1"/>
    <xf numFmtId="0" fontId="1" fillId="19" borderId="33" xfId="28" applyBorder="1"/>
    <xf numFmtId="0" fontId="1" fillId="19" borderId="34" xfId="28" applyBorder="1"/>
    <xf numFmtId="0" fontId="1" fillId="20" borderId="14" xfId="29" applyBorder="1" applyAlignment="1">
      <alignment horizontal="center"/>
    </xf>
    <xf numFmtId="0" fontId="1" fillId="20" borderId="17" xfId="29" applyBorder="1" applyAlignment="1">
      <alignment horizontal="center"/>
    </xf>
    <xf numFmtId="0" fontId="1" fillId="20" borderId="16" xfId="29" applyBorder="1"/>
    <xf numFmtId="164" fontId="1" fillId="20" borderId="17" xfId="29" applyNumberFormat="1" applyBorder="1"/>
    <xf numFmtId="0" fontId="1" fillId="20" borderId="18" xfId="29" applyBorder="1"/>
    <xf numFmtId="0" fontId="1" fillId="20" borderId="16" xfId="29" applyBorder="1" applyAlignment="1">
      <alignment horizontal="center"/>
    </xf>
    <xf numFmtId="0" fontId="1" fillId="20" borderId="18" xfId="29" applyBorder="1" applyAlignment="1">
      <alignment horizontal="center"/>
    </xf>
    <xf numFmtId="8" fontId="1" fillId="20" borderId="14" xfId="29" applyNumberFormat="1" applyBorder="1" applyAlignment="1">
      <alignment horizontal="center"/>
    </xf>
    <xf numFmtId="8" fontId="1" fillId="20" borderId="17" xfId="29" applyNumberFormat="1" applyBorder="1" applyAlignment="1">
      <alignment horizontal="center"/>
    </xf>
    <xf numFmtId="8" fontId="1" fillId="20" borderId="28" xfId="29" applyNumberFormat="1" applyBorder="1" applyAlignment="1">
      <alignment horizontal="center"/>
    </xf>
    <xf numFmtId="8" fontId="1" fillId="20" borderId="19" xfId="29" applyNumberFormat="1" applyBorder="1" applyAlignment="1">
      <alignment horizontal="center"/>
    </xf>
    <xf numFmtId="0" fontId="1" fillId="20" borderId="45" xfId="29" applyBorder="1" applyAlignment="1">
      <alignment horizontal="center"/>
    </xf>
    <xf numFmtId="8" fontId="1" fillId="20" borderId="45" xfId="29" applyNumberFormat="1" applyBorder="1" applyAlignment="1">
      <alignment horizontal="center"/>
    </xf>
    <xf numFmtId="0" fontId="1" fillId="20" borderId="44" xfId="29" applyBorder="1" applyAlignment="1">
      <alignment horizontal="center"/>
    </xf>
    <xf numFmtId="0" fontId="1" fillId="20" borderId="44" xfId="29" applyBorder="1"/>
    <xf numFmtId="0" fontId="1" fillId="20" borderId="48" xfId="29" applyBorder="1"/>
    <xf numFmtId="0" fontId="1" fillId="20" borderId="47" xfId="29" applyBorder="1" applyAlignment="1">
      <alignment horizontal="center"/>
    </xf>
    <xf numFmtId="0" fontId="1" fillId="20" borderId="10" xfId="29" applyBorder="1" applyAlignment="1">
      <alignment horizontal="center"/>
    </xf>
    <xf numFmtId="0" fontId="1" fillId="20" borderId="48" xfId="29" applyBorder="1" applyAlignment="1">
      <alignment horizontal="center"/>
    </xf>
    <xf numFmtId="0" fontId="1" fillId="20" borderId="46" xfId="29" applyBorder="1" applyAlignment="1">
      <alignment horizontal="center"/>
    </xf>
    <xf numFmtId="0" fontId="1" fillId="20" borderId="28" xfId="29" applyBorder="1" applyAlignment="1">
      <alignment horizontal="center"/>
    </xf>
    <xf numFmtId="0" fontId="1" fillId="20" borderId="19" xfId="29" applyBorder="1" applyAlignment="1">
      <alignment horizontal="center"/>
    </xf>
    <xf numFmtId="0" fontId="16" fillId="4" borderId="0" xfId="8" applyFont="1"/>
    <xf numFmtId="8" fontId="1" fillId="20" borderId="50" xfId="29" applyNumberFormat="1" applyBorder="1" applyAlignment="1">
      <alignment horizontal="center"/>
    </xf>
    <xf numFmtId="8" fontId="1" fillId="20" borderId="30" xfId="29" applyNumberFormat="1" applyBorder="1" applyAlignment="1">
      <alignment horizontal="center"/>
    </xf>
    <xf numFmtId="8" fontId="1" fillId="20" borderId="31" xfId="29" applyNumberFormat="1" applyBorder="1" applyAlignment="1">
      <alignment horizontal="center"/>
    </xf>
    <xf numFmtId="0" fontId="1" fillId="20" borderId="23" xfId="29" applyBorder="1" applyAlignment="1">
      <alignment horizontal="center"/>
    </xf>
    <xf numFmtId="0" fontId="1" fillId="20" borderId="51" xfId="29" applyBorder="1" applyAlignment="1">
      <alignment horizontal="center"/>
    </xf>
    <xf numFmtId="0" fontId="1" fillId="20" borderId="52" xfId="29" applyBorder="1" applyAlignment="1">
      <alignment horizontal="center"/>
    </xf>
    <xf numFmtId="0" fontId="1" fillId="26" borderId="31" xfId="35" applyBorder="1" applyAlignment="1">
      <alignment horizontal="center"/>
    </xf>
    <xf numFmtId="0" fontId="1" fillId="26" borderId="50" xfId="35" applyBorder="1" applyAlignment="1">
      <alignment horizontal="center"/>
    </xf>
    <xf numFmtId="0" fontId="1" fillId="26" borderId="47" xfId="35" applyBorder="1"/>
    <xf numFmtId="0" fontId="1" fillId="26" borderId="44" xfId="35" applyBorder="1"/>
    <xf numFmtId="0" fontId="1" fillId="26" borderId="48" xfId="35" applyBorder="1"/>
    <xf numFmtId="0" fontId="1" fillId="26" borderId="54" xfId="35" applyBorder="1"/>
    <xf numFmtId="0" fontId="1" fillId="26" borderId="49" xfId="35" applyBorder="1"/>
    <xf numFmtId="10" fontId="1" fillId="26" borderId="45" xfId="35" applyNumberFormat="1" applyBorder="1"/>
    <xf numFmtId="10" fontId="1" fillId="26" borderId="17" xfId="35" applyNumberFormat="1" applyBorder="1"/>
    <xf numFmtId="10" fontId="1" fillId="26" borderId="55" xfId="35" applyNumberFormat="1" applyBorder="1"/>
    <xf numFmtId="10" fontId="1" fillId="26" borderId="26" xfId="35" applyNumberFormat="1" applyBorder="1"/>
    <xf numFmtId="10" fontId="1" fillId="26" borderId="50" xfId="35" applyNumberFormat="1" applyBorder="1"/>
    <xf numFmtId="10" fontId="1" fillId="26" borderId="31" xfId="35" applyNumberFormat="1" applyBorder="1"/>
    <xf numFmtId="10" fontId="1" fillId="26" borderId="46" xfId="35" applyNumberFormat="1" applyBorder="1"/>
    <xf numFmtId="10" fontId="1" fillId="26" borderId="19" xfId="35" applyNumberFormat="1" applyBorder="1"/>
    <xf numFmtId="164" fontId="1" fillId="20" borderId="16" xfId="29" applyNumberFormat="1" applyBorder="1"/>
    <xf numFmtId="164" fontId="1" fillId="20" borderId="29" xfId="29" applyNumberFormat="1" applyBorder="1"/>
    <xf numFmtId="164" fontId="1" fillId="20" borderId="31" xfId="29" applyNumberFormat="1" applyBorder="1"/>
    <xf numFmtId="0" fontId="1" fillId="20" borderId="49" xfId="29" applyBorder="1"/>
    <xf numFmtId="43" fontId="1" fillId="20" borderId="10" xfId="29" applyNumberFormat="1" applyBorder="1"/>
    <xf numFmtId="0" fontId="1" fillId="20" borderId="29" xfId="29" applyBorder="1"/>
    <xf numFmtId="165" fontId="1" fillId="19" borderId="14" xfId="28" applyNumberFormat="1" applyBorder="1"/>
    <xf numFmtId="165" fontId="1" fillId="19" borderId="17" xfId="28" applyNumberFormat="1" applyBorder="1"/>
    <xf numFmtId="165" fontId="1" fillId="19" borderId="28" xfId="28" applyNumberFormat="1" applyBorder="1"/>
    <xf numFmtId="165" fontId="1" fillId="19" borderId="19" xfId="28" applyNumberFormat="1" applyBorder="1"/>
    <xf numFmtId="8" fontId="1" fillId="19" borderId="16" xfId="28" applyNumberFormat="1" applyBorder="1"/>
    <xf numFmtId="165" fontId="1" fillId="19" borderId="16" xfId="28" applyNumberFormat="1" applyBorder="1"/>
    <xf numFmtId="165" fontId="1" fillId="19" borderId="18" xfId="28" applyNumberFormat="1" applyBorder="1"/>
    <xf numFmtId="0" fontId="1" fillId="19" borderId="53" xfId="28" applyBorder="1"/>
    <xf numFmtId="8" fontId="1" fillId="20" borderId="16" xfId="29" applyNumberFormat="1" applyBorder="1"/>
    <xf numFmtId="43" fontId="1" fillId="19" borderId="31" xfId="42" applyFill="1" applyBorder="1"/>
    <xf numFmtId="0" fontId="0" fillId="0" borderId="0" xfId="0" applyAlignment="1">
      <alignment vertical="center"/>
    </xf>
    <xf numFmtId="0" fontId="16" fillId="0" borderId="5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11" xfId="0" applyBorder="1"/>
    <xf numFmtId="0" fontId="16" fillId="0" borderId="12" xfId="0" applyFont="1" applyBorder="1" applyAlignment="1"/>
    <xf numFmtId="0" fontId="0" fillId="0" borderId="0" xfId="0" applyBorder="1" applyAlignment="1"/>
    <xf numFmtId="0" fontId="0" fillId="0" borderId="13" xfId="0" applyBorder="1"/>
    <xf numFmtId="0" fontId="16" fillId="0" borderId="12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6" fillId="0" borderId="59" xfId="0" applyFont="1" applyBorder="1" applyAlignment="1">
      <alignment vertical="center"/>
    </xf>
    <xf numFmtId="0" fontId="0" fillId="0" borderId="60" xfId="0" applyBorder="1" applyAlignment="1">
      <alignment vertical="center"/>
    </xf>
    <xf numFmtId="0" fontId="0" fillId="0" borderId="61" xfId="0" applyBorder="1"/>
    <xf numFmtId="0" fontId="16" fillId="19" borderId="20" xfId="28" applyFont="1" applyBorder="1" applyAlignment="1">
      <alignment horizontal="center"/>
    </xf>
    <xf numFmtId="0" fontId="1" fillId="19" borderId="21" xfId="28" applyBorder="1" applyAlignment="1">
      <alignment horizontal="center"/>
    </xf>
    <xf numFmtId="0" fontId="18" fillId="35" borderId="0" xfId="0" applyFont="1" applyFill="1" applyAlignment="1">
      <alignment horizontal="center"/>
    </xf>
    <xf numFmtId="0" fontId="0" fillId="35" borderId="0" xfId="0" applyFill="1" applyAlignment="1">
      <alignment horizontal="center"/>
    </xf>
    <xf numFmtId="0" fontId="19" fillId="19" borderId="20" xfId="28" applyFont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25" borderId="41" xfId="34" applyBorder="1" applyAlignment="1">
      <alignment horizontal="center"/>
    </xf>
    <xf numFmtId="0" fontId="17" fillId="25" borderId="42" xfId="34" applyBorder="1" applyAlignment="1">
      <alignment horizontal="center"/>
    </xf>
    <xf numFmtId="0" fontId="17" fillId="25" borderId="35" xfId="34" applyBorder="1" applyAlignment="1">
      <alignment horizontal="center"/>
    </xf>
    <xf numFmtId="0" fontId="21" fillId="20" borderId="20" xfId="29" applyFont="1" applyBorder="1" applyAlignment="1">
      <alignment horizontal="center" vertical="center"/>
    </xf>
    <xf numFmtId="0" fontId="21" fillId="20" borderId="16" xfId="29" applyFont="1" applyBorder="1" applyAlignment="1">
      <alignment horizontal="center" vertical="center"/>
    </xf>
    <xf numFmtId="0" fontId="20" fillId="20" borderId="36" xfId="29" applyFont="1" applyBorder="1" applyAlignment="1">
      <alignment horizontal="center" vertical="center"/>
    </xf>
    <xf numFmtId="0" fontId="20" fillId="20" borderId="37" xfId="29" applyFont="1" applyBorder="1" applyAlignment="1">
      <alignment horizontal="center" vertical="center"/>
    </xf>
    <xf numFmtId="0" fontId="20" fillId="20" borderId="11" xfId="29" applyFont="1" applyBorder="1" applyAlignment="1">
      <alignment horizontal="center" vertical="center"/>
    </xf>
    <xf numFmtId="0" fontId="20" fillId="20" borderId="38" xfId="29" applyFont="1" applyBorder="1" applyAlignment="1">
      <alignment horizontal="center" vertical="center"/>
    </xf>
    <xf numFmtId="0" fontId="20" fillId="20" borderId="39" xfId="29" applyFont="1" applyBorder="1" applyAlignment="1">
      <alignment horizontal="center" vertical="center"/>
    </xf>
    <xf numFmtId="0" fontId="20" fillId="20" borderId="40" xfId="29" applyFont="1" applyBorder="1" applyAlignment="1">
      <alignment horizontal="center" vertical="center"/>
    </xf>
    <xf numFmtId="0" fontId="1" fillId="20" borderId="32" xfId="29" applyBorder="1" applyAlignment="1">
      <alignment horizontal="center"/>
    </xf>
    <xf numFmtId="0" fontId="1" fillId="20" borderId="34" xfId="29" applyBorder="1" applyAlignment="1">
      <alignment horizontal="center"/>
    </xf>
    <xf numFmtId="164" fontId="1" fillId="34" borderId="53" xfId="29" applyNumberFormat="1" applyFill="1" applyBorder="1" applyAlignment="1">
      <alignment horizontal="center"/>
    </xf>
    <xf numFmtId="164" fontId="1" fillId="34" borderId="43" xfId="29" applyNumberFormat="1" applyFill="1" applyBorder="1" applyAlignment="1">
      <alignment horizontal="center"/>
    </xf>
    <xf numFmtId="164" fontId="1" fillId="34" borderId="56" xfId="29" applyNumberFormat="1" applyFill="1" applyBorder="1" applyAlignment="1">
      <alignment horizontal="center"/>
    </xf>
    <xf numFmtId="164" fontId="1" fillId="34" borderId="57" xfId="29" applyNumberFormat="1" applyFill="1" applyBorder="1" applyAlignment="1">
      <alignment horizontal="center"/>
    </xf>
    <xf numFmtId="164" fontId="1" fillId="34" borderId="12" xfId="29" applyNumberFormat="1" applyFill="1" applyBorder="1" applyAlignment="1">
      <alignment horizontal="center"/>
    </xf>
    <xf numFmtId="164" fontId="1" fillId="34" borderId="13" xfId="29" applyNumberFormat="1" applyFill="1" applyBorder="1" applyAlignment="1">
      <alignment horizontal="center"/>
    </xf>
    <xf numFmtId="0" fontId="21" fillId="20" borderId="47" xfId="29" applyFont="1" applyBorder="1" applyAlignment="1">
      <alignment horizontal="center" vertical="center"/>
    </xf>
    <xf numFmtId="0" fontId="21" fillId="20" borderId="44" xfId="29" applyFont="1" applyBorder="1" applyAlignment="1">
      <alignment horizontal="center" vertical="center"/>
    </xf>
    <xf numFmtId="0" fontId="21" fillId="20" borderId="48" xfId="29" applyFont="1" applyBorder="1" applyAlignment="1">
      <alignment horizontal="center" vertical="center"/>
    </xf>
    <xf numFmtId="0" fontId="20" fillId="20" borderId="20" xfId="29" applyFont="1" applyBorder="1" applyAlignment="1">
      <alignment horizontal="center" vertical="center"/>
    </xf>
    <xf numFmtId="0" fontId="20" fillId="20" borderId="27" xfId="29" applyFont="1" applyBorder="1" applyAlignment="1">
      <alignment horizontal="center" vertical="center"/>
    </xf>
    <xf numFmtId="0" fontId="20" fillId="20" borderId="21" xfId="29" applyFont="1" applyBorder="1" applyAlignment="1">
      <alignment horizontal="center" vertical="center"/>
    </xf>
    <xf numFmtId="0" fontId="20" fillId="20" borderId="18" xfId="29" applyFont="1" applyBorder="1" applyAlignment="1">
      <alignment horizontal="center" vertical="center"/>
    </xf>
    <xf numFmtId="0" fontId="20" fillId="20" borderId="28" xfId="29" applyFont="1" applyBorder="1" applyAlignment="1">
      <alignment horizontal="center" vertical="center"/>
    </xf>
    <xf numFmtId="0" fontId="20" fillId="20" borderId="19" xfId="29" applyFont="1" applyBorder="1" applyAlignment="1">
      <alignment horizontal="center" vertical="center"/>
    </xf>
    <xf numFmtId="0" fontId="19" fillId="26" borderId="32" xfId="35" applyFont="1" applyBorder="1" applyAlignment="1">
      <alignment horizontal="center"/>
    </xf>
    <xf numFmtId="0" fontId="1" fillId="26" borderId="33" xfId="35" applyBorder="1" applyAlignment="1">
      <alignment horizontal="center"/>
    </xf>
    <xf numFmtId="0" fontId="1" fillId="26" borderId="34" xfId="35" applyBorder="1" applyAlignment="1">
      <alignment horizontal="center"/>
    </xf>
    <xf numFmtId="0" fontId="1" fillId="26" borderId="41" xfId="35" applyBorder="1" applyAlignment="1">
      <alignment horizontal="center"/>
    </xf>
    <xf numFmtId="0" fontId="1" fillId="26" borderId="42" xfId="35" applyBorder="1" applyAlignment="1">
      <alignment horizontal="center"/>
    </xf>
    <xf numFmtId="0" fontId="1" fillId="26" borderId="35" xfId="35" applyBorder="1" applyAlignment="1">
      <alignment horizontal="center"/>
    </xf>
    <xf numFmtId="0" fontId="13" fillId="25" borderId="0" xfId="34" applyFont="1" applyAlignment="1">
      <alignment horizontal="center"/>
    </xf>
    <xf numFmtId="0" fontId="17" fillId="25" borderId="0" xfId="34" applyAlignment="1">
      <alignment horizontal="center"/>
    </xf>
    <xf numFmtId="0" fontId="23" fillId="9" borderId="0" xfId="18" applyFont="1" applyAlignment="1">
      <alignment horizontal="center"/>
    </xf>
    <xf numFmtId="0" fontId="17" fillId="9" borderId="0" xfId="18" applyAlignment="1">
      <alignment horizontal="center"/>
    </xf>
    <xf numFmtId="0" fontId="22" fillId="19" borderId="32" xfId="28" applyFont="1" applyBorder="1" applyAlignment="1">
      <alignment horizontal="center"/>
    </xf>
    <xf numFmtId="0" fontId="1" fillId="19" borderId="33" xfId="28" applyBorder="1" applyAlignment="1">
      <alignment horizontal="center"/>
    </xf>
    <xf numFmtId="0" fontId="1" fillId="19" borderId="34" xfId="28" applyBorder="1" applyAlignment="1">
      <alignment horizontal="center"/>
    </xf>
    <xf numFmtId="0" fontId="1" fillId="19" borderId="20" xfId="28" applyBorder="1" applyAlignment="1">
      <alignment horizontal="center"/>
    </xf>
    <xf numFmtId="0" fontId="1" fillId="19" borderId="27" xfId="28" applyBorder="1" applyAlignment="1">
      <alignment horizontal="center"/>
    </xf>
    <xf numFmtId="0" fontId="21" fillId="19" borderId="15" xfId="28" applyFont="1" applyBorder="1" applyAlignment="1">
      <alignment horizontal="center" vertical="center"/>
    </xf>
    <xf numFmtId="0" fontId="1" fillId="19" borderId="53" xfId="28" applyBorder="1" applyAlignment="1">
      <alignment horizontal="center" vertical="center"/>
    </xf>
    <xf numFmtId="39" fontId="1" fillId="19" borderId="19" xfId="28" applyNumberFormat="1" applyBorder="1"/>
    <xf numFmtId="0" fontId="1" fillId="20" borderId="33" xfId="29" applyBorder="1"/>
    <xf numFmtId="43" fontId="1" fillId="20" borderId="30" xfId="42" applyFill="1" applyBorder="1"/>
    <xf numFmtId="43" fontId="1" fillId="20" borderId="28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Revenues(IT Sector)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Year 1</c:v>
              </c:pt>
              <c:pt idx="1">
                <c:v>Year 2</c:v>
              </c:pt>
            </c:strLit>
          </c:cat>
          <c:val>
            <c:numRef>
              <c:f>(Task1!$E$15,Task1!$H$15)</c:f>
              <c:numCache>
                <c:formatCode>"$"#,##0_);[Red]\("$"#,##0\)</c:formatCode>
                <c:ptCount val="2"/>
                <c:pt idx="0">
                  <c:v>917269645000</c:v>
                </c:pt>
                <c:pt idx="1">
                  <c:v>908093059000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70-476F-8633-DBD9FEE5D14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92182560"/>
        <c:axId val="841136400"/>
      </c:barChart>
      <c:catAx>
        <c:axId val="79218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136400"/>
        <c:crosses val="autoZero"/>
        <c:auto val="1"/>
        <c:lblAlgn val="ctr"/>
        <c:lblOffset val="100"/>
        <c:noMultiLvlLbl val="0"/>
      </c:catAx>
      <c:valAx>
        <c:axId val="84113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1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Revenues (Health Care)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Year 1</c:v>
              </c:pt>
              <c:pt idx="1">
                <c:v>Year 2</c:v>
              </c:pt>
            </c:strLit>
          </c:cat>
          <c:val>
            <c:numRef>
              <c:f>(Task1!$O$15,Task1!$R$15)</c:f>
              <c:numCache>
                <c:formatCode>"$"#,##0_);[Red]\("$"#,##0\)</c:formatCode>
                <c:ptCount val="2"/>
                <c:pt idx="0">
                  <c:v>963813675000</c:v>
                </c:pt>
                <c:pt idx="1">
                  <c:v>1039341879000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5-4462-B0FB-073FE303C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35941264"/>
        <c:axId val="735944176"/>
      </c:barChart>
      <c:catAx>
        <c:axId val="735941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944176"/>
        <c:crosses val="autoZero"/>
        <c:auto val="1"/>
        <c:lblAlgn val="ctr"/>
        <c:lblOffset val="100"/>
        <c:noMultiLvlLbl val="0"/>
      </c:catAx>
      <c:valAx>
        <c:axId val="73594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94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Sum Revenues for sectors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Task1!$D$38</c:f>
              <c:strCache>
                <c:ptCount val="1"/>
                <c:pt idx="0">
                  <c:v>Information Technology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Year 1</c:v>
              </c:pt>
              <c:pt idx="1">
                <c:v>Year 2</c:v>
              </c:pt>
            </c:strLit>
          </c:cat>
          <c:val>
            <c:numRef>
              <c:f>Task1!$E$38:$F$38</c:f>
              <c:numCache>
                <c:formatCode>"$"#,##0.00_);[Red]\("$"#,##0.00\)</c:formatCode>
                <c:ptCount val="2"/>
                <c:pt idx="0">
                  <c:v>917269645000</c:v>
                </c:pt>
                <c:pt idx="1">
                  <c:v>908093059000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E3-4249-9398-995A7845EBF4}"/>
            </c:ext>
          </c:extLst>
        </c:ser>
        <c:ser>
          <c:idx val="1"/>
          <c:order val="1"/>
          <c:tx>
            <c:strRef>
              <c:f>Task1!$D$39</c:f>
              <c:strCache>
                <c:ptCount val="1"/>
                <c:pt idx="0">
                  <c:v>Health Care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Year 1</c:v>
              </c:pt>
              <c:pt idx="1">
                <c:v>Year 2</c:v>
              </c:pt>
            </c:strLit>
          </c:cat>
          <c:val>
            <c:numRef>
              <c:f>Task1!$E$39:$F$39</c:f>
              <c:numCache>
                <c:formatCode>"$"#,##0.00_);[Red]\("$"#,##0.00\)</c:formatCode>
                <c:ptCount val="2"/>
                <c:pt idx="0">
                  <c:v>963813675000</c:v>
                </c:pt>
                <c:pt idx="1">
                  <c:v>1039341879000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E3-4249-9398-995A7845EB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71644064"/>
        <c:axId val="1771637824"/>
      </c:barChart>
      <c:catAx>
        <c:axId val="1771644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37824"/>
        <c:crosses val="autoZero"/>
        <c:auto val="1"/>
        <c:lblAlgn val="ctr"/>
        <c:lblOffset val="100"/>
        <c:noMultiLvlLbl val="0"/>
      </c:catAx>
      <c:valAx>
        <c:axId val="177163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4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Revenues for IT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371592213295022"/>
          <c:y val="0.12902050012153199"/>
          <c:w val="0.73474103237095367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Task1!$B$7:$B$65</c:f>
              <c:numCache>
                <c:formatCode>"$"#,##0_);[Red]\("$"#,##0\)</c:formatCode>
                <c:ptCount val="59"/>
                <c:pt idx="0">
                  <c:v>182795000000</c:v>
                </c:pt>
                <c:pt idx="1">
                  <c:v>98367000000</c:v>
                </c:pt>
                <c:pt idx="2">
                  <c:v>86833000000</c:v>
                </c:pt>
                <c:pt idx="3">
                  <c:v>56651000000</c:v>
                </c:pt>
                <c:pt idx="4">
                  <c:v>55870000000</c:v>
                </c:pt>
                <c:pt idx="5">
                  <c:v>52107000000</c:v>
                </c:pt>
                <c:pt idx="6">
                  <c:v>47142000000</c:v>
                </c:pt>
                <c:pt idx="7">
                  <c:v>26487000000</c:v>
                </c:pt>
                <c:pt idx="8">
                  <c:v>20006000000</c:v>
                </c:pt>
                <c:pt idx="9">
                  <c:v>16358000000</c:v>
                </c:pt>
                <c:pt idx="10">
                  <c:v>15130000000</c:v>
                </c:pt>
                <c:pt idx="11">
                  <c:v>13724000000</c:v>
                </c:pt>
                <c:pt idx="12">
                  <c:v>13240000000</c:v>
                </c:pt>
                <c:pt idx="13">
                  <c:v>12702000000</c:v>
                </c:pt>
                <c:pt idx="14">
                  <c:v>12466000000</c:v>
                </c:pt>
                <c:pt idx="15">
                  <c:v>12205000000</c:v>
                </c:pt>
                <c:pt idx="16">
                  <c:v>11973000000</c:v>
                </c:pt>
                <c:pt idx="17">
                  <c:v>9715000000</c:v>
                </c:pt>
                <c:pt idx="18">
                  <c:v>9441000000</c:v>
                </c:pt>
                <c:pt idx="19">
                  <c:v>9072000000</c:v>
                </c:pt>
                <c:pt idx="20">
                  <c:v>8843200000</c:v>
                </c:pt>
                <c:pt idx="21">
                  <c:v>8790000000</c:v>
                </c:pt>
                <c:pt idx="22">
                  <c:v>6325000000</c:v>
                </c:pt>
                <c:pt idx="23">
                  <c:v>6063400000</c:v>
                </c:pt>
                <c:pt idx="24">
                  <c:v>5542000000</c:v>
                </c:pt>
                <c:pt idx="25">
                  <c:v>5504656000</c:v>
                </c:pt>
                <c:pt idx="26">
                  <c:v>5012000000</c:v>
                </c:pt>
                <c:pt idx="27">
                  <c:v>4814000000</c:v>
                </c:pt>
                <c:pt idx="28">
                  <c:v>4680380000</c:v>
                </c:pt>
                <c:pt idx="29">
                  <c:v>4669100000</c:v>
                </c:pt>
                <c:pt idx="30">
                  <c:v>4614700000</c:v>
                </c:pt>
                <c:pt idx="31">
                  <c:v>4607309000</c:v>
                </c:pt>
                <c:pt idx="32">
                  <c:v>4583000000</c:v>
                </c:pt>
                <c:pt idx="33">
                  <c:v>4319063000</c:v>
                </c:pt>
                <c:pt idx="34">
                  <c:v>4250447000</c:v>
                </c:pt>
                <c:pt idx="35">
                  <c:v>4243000000</c:v>
                </c:pt>
                <c:pt idx="36">
                  <c:v>4183000000</c:v>
                </c:pt>
                <c:pt idx="37">
                  <c:v>4147065000</c:v>
                </c:pt>
                <c:pt idx="38">
                  <c:v>4130000000</c:v>
                </c:pt>
                <c:pt idx="39">
                  <c:v>4071003000</c:v>
                </c:pt>
                <c:pt idx="40">
                  <c:v>3575000000</c:v>
                </c:pt>
                <c:pt idx="41">
                  <c:v>3309616000</c:v>
                </c:pt>
                <c:pt idx="42">
                  <c:v>3142856000</c:v>
                </c:pt>
                <c:pt idx="43">
                  <c:v>2929408000</c:v>
                </c:pt>
                <c:pt idx="44">
                  <c:v>2864773000</c:v>
                </c:pt>
                <c:pt idx="45">
                  <c:v>2692000000</c:v>
                </c:pt>
                <c:pt idx="46">
                  <c:v>2554236000</c:v>
                </c:pt>
                <c:pt idx="47">
                  <c:v>2382531000</c:v>
                </c:pt>
                <c:pt idx="48">
                  <c:v>2291500000</c:v>
                </c:pt>
                <c:pt idx="49">
                  <c:v>2273900000</c:v>
                </c:pt>
                <c:pt idx="50">
                  <c:v>2064305000</c:v>
                </c:pt>
                <c:pt idx="51">
                  <c:v>1931217000</c:v>
                </c:pt>
                <c:pt idx="52">
                  <c:v>1732046000</c:v>
                </c:pt>
                <c:pt idx="53">
                  <c:v>1710966000</c:v>
                </c:pt>
                <c:pt idx="54">
                  <c:v>1577922000</c:v>
                </c:pt>
                <c:pt idx="55">
                  <c:v>1534615000</c:v>
                </c:pt>
                <c:pt idx="56">
                  <c:v>1496372000</c:v>
                </c:pt>
                <c:pt idx="57">
                  <c:v>1388386000</c:v>
                </c:pt>
                <c:pt idx="58">
                  <c:v>965087000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83-441C-A58B-C5870138989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092936336"/>
        <c:axId val="2092935504"/>
      </c:barChart>
      <c:catAx>
        <c:axId val="20929363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/>
                  <a:t>IT</a:t>
                </a:r>
                <a:r>
                  <a:rPr lang="en-US" sz="2400" b="0" baseline="0"/>
                  <a:t> </a:t>
                </a:r>
                <a:r>
                  <a:rPr lang="en-US" sz="2400" b="0"/>
                  <a:t>Companies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935504"/>
        <c:crosses val="autoZero"/>
        <c:auto val="1"/>
        <c:lblAlgn val="ctr"/>
        <c:lblOffset val="100"/>
        <c:noMultiLvlLbl val="0"/>
      </c:catAx>
      <c:valAx>
        <c:axId val="20929355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Revenues for IT Companies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93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Revenues</a:t>
            </a:r>
            <a:r>
              <a:rPr lang="en-US" baseline="0"/>
              <a:t> for Health Care Sector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Task1!$L$7:$L$54</c:f>
              <c:numCache>
                <c:formatCode>"$"#,##0_);[Red]\("$"#,##0\)</c:formatCode>
                <c:ptCount val="48"/>
                <c:pt idx="0">
                  <c:v>137392000000</c:v>
                </c:pt>
                <c:pt idx="1">
                  <c:v>130474000000</c:v>
                </c:pt>
                <c:pt idx="2">
                  <c:v>119569127000</c:v>
                </c:pt>
                <c:pt idx="3">
                  <c:v>91084000000</c:v>
                </c:pt>
                <c:pt idx="4">
                  <c:v>71023500000</c:v>
                </c:pt>
                <c:pt idx="5">
                  <c:v>51584000000</c:v>
                </c:pt>
                <c:pt idx="6">
                  <c:v>48500000000</c:v>
                </c:pt>
                <c:pt idx="7">
                  <c:v>44033000000</c:v>
                </c:pt>
                <c:pt idx="8">
                  <c:v>34182000000</c:v>
                </c:pt>
                <c:pt idx="9">
                  <c:v>32380000000</c:v>
                </c:pt>
                <c:pt idx="10">
                  <c:v>23113100000</c:v>
                </c:pt>
                <c:pt idx="11">
                  <c:v>20063000000</c:v>
                </c:pt>
                <c:pt idx="12">
                  <c:v>19657000000</c:v>
                </c:pt>
                <c:pt idx="13">
                  <c:v>18790000000</c:v>
                </c:pt>
                <c:pt idx="14">
                  <c:v>16385000000</c:v>
                </c:pt>
                <c:pt idx="15">
                  <c:v>13090300000</c:v>
                </c:pt>
                <c:pt idx="16">
                  <c:v>11764050000</c:v>
                </c:pt>
                <c:pt idx="17">
                  <c:v>11202000000</c:v>
                </c:pt>
                <c:pt idx="18">
                  <c:v>10863000000</c:v>
                </c:pt>
                <c:pt idx="19">
                  <c:v>9703300000</c:v>
                </c:pt>
                <c:pt idx="20">
                  <c:v>9675000000</c:v>
                </c:pt>
                <c:pt idx="21">
                  <c:v>9560647000</c:v>
                </c:pt>
                <c:pt idx="22">
                  <c:v>9429300000</c:v>
                </c:pt>
                <c:pt idx="23">
                  <c:v>9413000000</c:v>
                </c:pt>
                <c:pt idx="24">
                  <c:v>8446000000</c:v>
                </c:pt>
                <c:pt idx="25">
                  <c:v>7670400000</c:v>
                </c:pt>
                <c:pt idx="26">
                  <c:v>7146000000</c:v>
                </c:pt>
                <c:pt idx="27">
                  <c:v>7143000000</c:v>
                </c:pt>
                <c:pt idx="28">
                  <c:v>5808300000</c:v>
                </c:pt>
                <c:pt idx="29">
                  <c:v>4785000000</c:v>
                </c:pt>
                <c:pt idx="30">
                  <c:v>4623400000</c:v>
                </c:pt>
                <c:pt idx="31">
                  <c:v>3585141000</c:v>
                </c:pt>
                <c:pt idx="32">
                  <c:v>3402703000</c:v>
                </c:pt>
                <c:pt idx="33">
                  <c:v>3323600000</c:v>
                </c:pt>
                <c:pt idx="34">
                  <c:v>3049800000</c:v>
                </c:pt>
                <c:pt idx="35">
                  <c:v>2950800000</c:v>
                </c:pt>
                <c:pt idx="36">
                  <c:v>2819557000</c:v>
                </c:pt>
                <c:pt idx="37">
                  <c:v>2530700000</c:v>
                </c:pt>
                <c:pt idx="38">
                  <c:v>2485983000</c:v>
                </c:pt>
                <c:pt idx="39">
                  <c:v>2234000000</c:v>
                </c:pt>
                <c:pt idx="40">
                  <c:v>2157586000</c:v>
                </c:pt>
                <c:pt idx="41">
                  <c:v>2131700000</c:v>
                </c:pt>
                <c:pt idx="42">
                  <c:v>2045500000</c:v>
                </c:pt>
                <c:pt idx="43">
                  <c:v>1904218000</c:v>
                </c:pt>
                <c:pt idx="44">
                  <c:v>1861358000</c:v>
                </c:pt>
                <c:pt idx="45">
                  <c:v>1717776000</c:v>
                </c:pt>
                <c:pt idx="46">
                  <c:v>1377058000</c:v>
                </c:pt>
                <c:pt idx="47">
                  <c:v>1211975000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AB-43B0-BEE9-6D73D3C6C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74970544"/>
        <c:axId val="74969296"/>
      </c:barChart>
      <c:catAx>
        <c:axId val="749705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/>
                  <a:t>Health</a:t>
                </a:r>
                <a:r>
                  <a:rPr lang="en-US" sz="1800" b="0" baseline="0"/>
                  <a:t> Care Companies</a:t>
                </a:r>
                <a:endParaRPr lang="en-US" sz="180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69296"/>
        <c:crosses val="autoZero"/>
        <c:auto val="1"/>
        <c:lblAlgn val="ctr"/>
        <c:lblOffset val="100"/>
        <c:noMultiLvlLbl val="0"/>
      </c:catAx>
      <c:valAx>
        <c:axId val="749692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Revenues</a:t>
                </a:r>
                <a:r>
                  <a:rPr lang="en-US" sz="1600" baseline="0"/>
                  <a:t> for Health Care </a:t>
                </a:r>
                <a:r>
                  <a:rPr lang="en-US" sz="1600" b="0" baseline="0"/>
                  <a:t>Companies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7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1333499</xdr:colOff>
      <xdr:row>18</xdr:row>
      <xdr:rowOff>42862</xdr:rowOff>
    </xdr:from>
    <xdr:to>
      <xdr:col>7</xdr:col>
      <xdr:colOff>1114424</xdr:colOff>
      <xdr:row>32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C49DA0-1D6F-4C5C-A8E2-2A0041D9B6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1233488</xdr:colOff>
      <xdr:row>18</xdr:row>
      <xdr:rowOff>90487</xdr:rowOff>
    </xdr:from>
    <xdr:to>
      <xdr:col>16</xdr:col>
      <xdr:colOff>136073</xdr:colOff>
      <xdr:row>36</xdr:row>
      <xdr:rowOff>163286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6685AB-24F4-4A69-A78B-041B2202A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642937</xdr:colOff>
      <xdr:row>39</xdr:row>
      <xdr:rowOff>100011</xdr:rowOff>
    </xdr:from>
    <xdr:to>
      <xdr:col>7</xdr:col>
      <xdr:colOff>1790700</xdr:colOff>
      <xdr:row>60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B6332A-D1B3-435D-B4E0-EFBB4A416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874059</xdr:colOff>
      <xdr:row>63</xdr:row>
      <xdr:rowOff>134470</xdr:rowOff>
    </xdr:from>
    <xdr:to>
      <xdr:col>9</xdr:col>
      <xdr:colOff>437030</xdr:colOff>
      <xdr:row>89</xdr:row>
      <xdr:rowOff>179293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0E400D-575F-4606-8A54-96B48FFC0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380997</xdr:colOff>
      <xdr:row>63</xdr:row>
      <xdr:rowOff>173182</xdr:rowOff>
    </xdr:from>
    <xdr:to>
      <xdr:col>14</xdr:col>
      <xdr:colOff>1541318</xdr:colOff>
      <xdr:row>90</xdr:row>
      <xdr:rowOff>86590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53E7078-A86A-4C50-800F-3589227450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dullah/Downloads/projectdata-nyse_Abdulaziz_Alqahta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  <sheetName val="Task_1"/>
      <sheetName val="Activte_Task_2"/>
      <sheetName val="Task_2"/>
      <sheetName val="Task_3"/>
      <sheetName val="Activte_Task_3"/>
    </sheetNames>
    <sheetDataSet>
      <sheetData sheetId="0">
        <row r="1">
          <cell r="B1" t="str">
            <v>TickerSymbol</v>
          </cell>
          <cell r="C1" t="str">
            <v>Years</v>
          </cell>
          <cell r="E1" t="str">
            <v>TotalRevenue</v>
          </cell>
          <cell r="F1" t="str">
            <v>CostOfGoodsSold</v>
          </cell>
          <cell r="G1" t="str">
            <v>SalesGeneralAndAdmin</v>
          </cell>
          <cell r="H1" t="str">
            <v>ResearchAndDevelopment</v>
          </cell>
          <cell r="I1" t="str">
            <v>OtherOperatingItems</v>
          </cell>
          <cell r="L1" t="str">
            <v>GrossProfit</v>
          </cell>
        </row>
        <row r="2">
          <cell r="B2" t="str">
            <v>AAL</v>
          </cell>
          <cell r="C2" t="str">
            <v>Year 1</v>
          </cell>
          <cell r="E2">
            <v>24855000000</v>
          </cell>
          <cell r="F2">
            <v>10499000000</v>
          </cell>
          <cell r="G2">
            <v>12977000000</v>
          </cell>
          <cell r="H2">
            <v>0</v>
          </cell>
          <cell r="I2">
            <v>845000000</v>
          </cell>
          <cell r="L2">
            <v>14356000000</v>
          </cell>
        </row>
        <row r="3">
          <cell r="B3" t="str">
            <v>AAL</v>
          </cell>
          <cell r="C3" t="str">
            <v>Year 2</v>
          </cell>
          <cell r="E3">
            <v>26743000000</v>
          </cell>
          <cell r="F3">
            <v>11019000000</v>
          </cell>
          <cell r="G3">
            <v>12913000000</v>
          </cell>
          <cell r="H3">
            <v>0</v>
          </cell>
          <cell r="I3">
            <v>853000000</v>
          </cell>
          <cell r="L3">
            <v>15724000000</v>
          </cell>
        </row>
        <row r="4">
          <cell r="B4" t="str">
            <v>AAL</v>
          </cell>
          <cell r="C4" t="str">
            <v>Year 3</v>
          </cell>
          <cell r="E4">
            <v>42650000000</v>
          </cell>
          <cell r="F4">
            <v>15620000000</v>
          </cell>
          <cell r="G4">
            <v>20686000000</v>
          </cell>
          <cell r="H4">
            <v>0</v>
          </cell>
          <cell r="I4">
            <v>1295000000</v>
          </cell>
          <cell r="L4">
            <v>27030000000</v>
          </cell>
        </row>
        <row r="5">
          <cell r="B5" t="str">
            <v>AAL</v>
          </cell>
          <cell r="C5" t="str">
            <v>Year 4</v>
          </cell>
          <cell r="E5">
            <v>40990000000</v>
          </cell>
          <cell r="F5">
            <v>11096000000</v>
          </cell>
          <cell r="G5">
            <v>21275000000</v>
          </cell>
          <cell r="H5">
            <v>0</v>
          </cell>
          <cell r="I5">
            <v>1364000000</v>
          </cell>
          <cell r="L5">
            <v>29894000000</v>
          </cell>
        </row>
        <row r="6">
          <cell r="B6" t="str">
            <v>AAP</v>
          </cell>
          <cell r="C6" t="str">
            <v>Year 1</v>
          </cell>
          <cell r="E6">
            <v>6205003000</v>
          </cell>
          <cell r="F6">
            <v>3106967000</v>
          </cell>
          <cell r="G6">
            <v>2440721000</v>
          </cell>
          <cell r="H6">
            <v>0</v>
          </cell>
          <cell r="I6">
            <v>0</v>
          </cell>
          <cell r="L6">
            <v>3098036000</v>
          </cell>
        </row>
        <row r="7">
          <cell r="B7" t="str">
            <v>AAP</v>
          </cell>
          <cell r="C7" t="str">
            <v>Year 2</v>
          </cell>
          <cell r="E7">
            <v>6493814000</v>
          </cell>
          <cell r="F7">
            <v>3241668000</v>
          </cell>
          <cell r="G7">
            <v>2591828000</v>
          </cell>
          <cell r="H7">
            <v>0</v>
          </cell>
          <cell r="I7">
            <v>0</v>
          </cell>
          <cell r="L7">
            <v>3252146000</v>
          </cell>
        </row>
        <row r="8">
          <cell r="B8" t="str">
            <v>AAP</v>
          </cell>
          <cell r="C8" t="str">
            <v>Year 3</v>
          </cell>
          <cell r="E8">
            <v>9843861000</v>
          </cell>
          <cell r="F8">
            <v>5390248000</v>
          </cell>
          <cell r="G8">
            <v>3601903000</v>
          </cell>
          <cell r="H8">
            <v>0</v>
          </cell>
          <cell r="I8">
            <v>0</v>
          </cell>
          <cell r="L8">
            <v>4453613000</v>
          </cell>
        </row>
        <row r="9">
          <cell r="B9" t="str">
            <v>AAP</v>
          </cell>
          <cell r="C9" t="str">
            <v>Year 4</v>
          </cell>
          <cell r="E9">
            <v>9737018000</v>
          </cell>
          <cell r="F9">
            <v>5314246000</v>
          </cell>
          <cell r="G9">
            <v>3596992000</v>
          </cell>
          <cell r="H9">
            <v>0</v>
          </cell>
          <cell r="I9">
            <v>0</v>
          </cell>
          <cell r="L9">
            <v>4422772000</v>
          </cell>
        </row>
        <row r="10">
          <cell r="B10" t="str">
            <v>AAPL</v>
          </cell>
          <cell r="C10" t="str">
            <v>Year 1</v>
          </cell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>
            <v>0</v>
          </cell>
          <cell r="L10">
            <v>64304000000</v>
          </cell>
        </row>
        <row r="11">
          <cell r="B11" t="str">
            <v>AAPL</v>
          </cell>
          <cell r="C11" t="str">
            <v>Year 2</v>
          </cell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>
            <v>0</v>
          </cell>
          <cell r="L11">
            <v>70537000000</v>
          </cell>
        </row>
        <row r="12">
          <cell r="B12" t="str">
            <v>AAPL</v>
          </cell>
          <cell r="C12" t="str">
            <v>Year 3</v>
          </cell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>
            <v>0</v>
          </cell>
          <cell r="L12">
            <v>93626000000</v>
          </cell>
        </row>
        <row r="13">
          <cell r="B13" t="str">
            <v>AAPL</v>
          </cell>
          <cell r="C13" t="str">
            <v>Year 4</v>
          </cell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>
            <v>0</v>
          </cell>
          <cell r="L13">
            <v>84263000000</v>
          </cell>
        </row>
        <row r="14">
          <cell r="B14" t="str">
            <v>ABBV</v>
          </cell>
          <cell r="C14" t="str">
            <v>Year 1</v>
          </cell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>
            <v>0</v>
          </cell>
          <cell r="L14">
            <v>13872000000</v>
          </cell>
        </row>
        <row r="15">
          <cell r="B15" t="str">
            <v>ABBV</v>
          </cell>
          <cell r="C15" t="str">
            <v>Year 2</v>
          </cell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>
            <v>0</v>
          </cell>
          <cell r="L15">
            <v>14209000000</v>
          </cell>
        </row>
        <row r="16">
          <cell r="B16" t="str">
            <v>ABBV</v>
          </cell>
          <cell r="C16" t="str">
            <v>Year 3</v>
          </cell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>
            <v>0</v>
          </cell>
          <cell r="L16">
            <v>15534000000</v>
          </cell>
        </row>
        <row r="17">
          <cell r="B17" t="str">
            <v>ABBV</v>
          </cell>
          <cell r="C17" t="str">
            <v>Year 4</v>
          </cell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>
            <v>0</v>
          </cell>
          <cell r="L17">
            <v>18359000000</v>
          </cell>
        </row>
        <row r="18">
          <cell r="B18" t="str">
            <v>ABC</v>
          </cell>
          <cell r="C18" t="str">
            <v>Year 1</v>
          </cell>
          <cell r="E18">
            <v>87959167000</v>
          </cell>
          <cell r="F18">
            <v>85451348000</v>
          </cell>
          <cell r="G18">
            <v>1447234000</v>
          </cell>
          <cell r="H18">
            <v>0</v>
          </cell>
          <cell r="I18">
            <v>162186000</v>
          </cell>
          <cell r="L18">
            <v>2507819000</v>
          </cell>
        </row>
        <row r="19">
          <cell r="B19" t="str">
            <v>ABC</v>
          </cell>
          <cell r="C19" t="str">
            <v>Year 2</v>
          </cell>
          <cell r="E19">
            <v>119569127000</v>
          </cell>
          <cell r="F19">
            <v>116586761000</v>
          </cell>
          <cell r="G19">
            <v>2011595000</v>
          </cell>
          <cell r="H19">
            <v>0</v>
          </cell>
          <cell r="I19">
            <v>188680000</v>
          </cell>
          <cell r="L19">
            <v>2982366000</v>
          </cell>
        </row>
        <row r="20">
          <cell r="B20" t="str">
            <v>ABC</v>
          </cell>
          <cell r="C20" t="str">
            <v>Year 3</v>
          </cell>
          <cell r="E20">
            <v>135961803000</v>
          </cell>
          <cell r="F20">
            <v>132432490000</v>
          </cell>
          <cell r="G20">
            <v>2858458000</v>
          </cell>
          <cell r="H20">
            <v>0</v>
          </cell>
          <cell r="I20">
            <v>248635000</v>
          </cell>
          <cell r="L20">
            <v>3529313000</v>
          </cell>
        </row>
        <row r="21">
          <cell r="B21" t="str">
            <v>ABC</v>
          </cell>
          <cell r="C21" t="str">
            <v>Year 4</v>
          </cell>
          <cell r="E21">
            <v>146849686000</v>
          </cell>
          <cell r="F21">
            <v>142577080000</v>
          </cell>
          <cell r="G21">
            <v>2382097000</v>
          </cell>
          <cell r="H21">
            <v>0</v>
          </cell>
          <cell r="I21">
            <v>364735000</v>
          </cell>
          <cell r="L21">
            <v>4272606000</v>
          </cell>
        </row>
        <row r="22">
          <cell r="B22" t="str">
            <v>ABT</v>
          </cell>
          <cell r="C22" t="str">
            <v>Year 1</v>
          </cell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  <cell r="L22">
            <v>10151000000</v>
          </cell>
        </row>
        <row r="23">
          <cell r="B23" t="str">
            <v>ABT</v>
          </cell>
          <cell r="C23" t="str">
            <v>Year 2</v>
          </cell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  <cell r="L23">
            <v>10464000000</v>
          </cell>
        </row>
        <row r="24">
          <cell r="B24" t="str">
            <v>ABT</v>
          </cell>
          <cell r="C24" t="str">
            <v>Year 3</v>
          </cell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  <cell r="L24">
            <v>11029000000</v>
          </cell>
        </row>
        <row r="25">
          <cell r="B25" t="str">
            <v>ABT</v>
          </cell>
          <cell r="C25" t="str">
            <v>Year 4</v>
          </cell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  <cell r="L25">
            <v>11658000000</v>
          </cell>
        </row>
        <row r="26">
          <cell r="B26" t="str">
            <v>ADBE</v>
          </cell>
          <cell r="C26" t="str">
            <v>Year 1</v>
          </cell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  <cell r="L26">
            <v>3468683000</v>
          </cell>
        </row>
        <row r="27">
          <cell r="B27" t="str">
            <v>ADBE</v>
          </cell>
          <cell r="C27" t="str">
            <v>Year 2</v>
          </cell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  <cell r="L27">
            <v>3524985000</v>
          </cell>
        </row>
        <row r="28">
          <cell r="B28" t="str">
            <v>ADBE</v>
          </cell>
          <cell r="C28" t="str">
            <v>Year 3</v>
          </cell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  <cell r="L28">
            <v>4051194000</v>
          </cell>
        </row>
        <row r="29">
          <cell r="B29" t="str">
            <v>ADBE</v>
          </cell>
          <cell r="C29" t="str">
            <v>Year 4</v>
          </cell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  <cell r="L29">
            <v>5034522000</v>
          </cell>
        </row>
        <row r="30">
          <cell r="B30" t="str">
            <v>ADI</v>
          </cell>
          <cell r="C30" t="str">
            <v>Year 1</v>
          </cell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  <cell r="L30">
            <v>1692411000</v>
          </cell>
        </row>
        <row r="31">
          <cell r="B31" t="str">
            <v>ADI</v>
          </cell>
          <cell r="C31" t="str">
            <v>Year 2</v>
          </cell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  <cell r="L31">
            <v>1830188000</v>
          </cell>
        </row>
        <row r="32">
          <cell r="B32" t="str">
            <v>ADI</v>
          </cell>
          <cell r="C32" t="str">
            <v>Year 3</v>
          </cell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  <cell r="L32">
            <v>2259262000</v>
          </cell>
        </row>
        <row r="33">
          <cell r="B33" t="str">
            <v>ADI</v>
          </cell>
          <cell r="C33" t="str">
            <v>Year 4</v>
          </cell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  <cell r="L33">
            <v>2227173000</v>
          </cell>
        </row>
        <row r="34">
          <cell r="B34" t="str">
            <v>ADM</v>
          </cell>
          <cell r="C34" t="str">
            <v>Year 1</v>
          </cell>
          <cell r="E34">
            <v>90559000000</v>
          </cell>
          <cell r="F34">
            <v>86936000000</v>
          </cell>
          <cell r="G34">
            <v>1665000000</v>
          </cell>
          <cell r="H34">
            <v>0</v>
          </cell>
          <cell r="I34">
            <v>0</v>
          </cell>
          <cell r="L34">
            <v>3623000000</v>
          </cell>
        </row>
        <row r="35">
          <cell r="B35" t="str">
            <v>ADM</v>
          </cell>
          <cell r="C35" t="str">
            <v>Year 2</v>
          </cell>
          <cell r="E35">
            <v>89804000000</v>
          </cell>
          <cell r="F35">
            <v>85915000000</v>
          </cell>
          <cell r="G35">
            <v>1759000000</v>
          </cell>
          <cell r="H35">
            <v>0</v>
          </cell>
          <cell r="I35">
            <v>0</v>
          </cell>
          <cell r="L35">
            <v>3889000000</v>
          </cell>
        </row>
        <row r="36">
          <cell r="B36" t="str">
            <v>ADM</v>
          </cell>
          <cell r="C36" t="str">
            <v>Year 3</v>
          </cell>
          <cell r="E36">
            <v>81201000000</v>
          </cell>
          <cell r="F36">
            <v>76433000000</v>
          </cell>
          <cell r="G36">
            <v>1907000000</v>
          </cell>
          <cell r="H36">
            <v>0</v>
          </cell>
          <cell r="I36">
            <v>0</v>
          </cell>
          <cell r="L36">
            <v>4768000000</v>
          </cell>
        </row>
        <row r="37">
          <cell r="B37" t="str">
            <v>ADM</v>
          </cell>
          <cell r="C37" t="str">
            <v>Year 4</v>
          </cell>
          <cell r="E37">
            <v>67702000000</v>
          </cell>
          <cell r="F37">
            <v>63682000000</v>
          </cell>
          <cell r="G37">
            <v>2010000000</v>
          </cell>
          <cell r="H37">
            <v>0</v>
          </cell>
          <cell r="I37">
            <v>0</v>
          </cell>
          <cell r="L37">
            <v>4020000000</v>
          </cell>
        </row>
        <row r="38">
          <cell r="B38" t="str">
            <v>ADS</v>
          </cell>
          <cell r="C38" t="str">
            <v>Year 1</v>
          </cell>
          <cell r="E38">
            <v>3641390000</v>
          </cell>
          <cell r="F38">
            <v>2392091000</v>
          </cell>
          <cell r="G38">
            <v>108059000</v>
          </cell>
          <cell r="H38">
            <v>0</v>
          </cell>
          <cell r="I38">
            <v>166876000</v>
          </cell>
          <cell r="L38">
            <v>1249299000</v>
          </cell>
        </row>
        <row r="39">
          <cell r="B39" t="str">
            <v>ADS</v>
          </cell>
          <cell r="C39" t="str">
            <v>Year 2</v>
          </cell>
          <cell r="E39">
            <v>4319063000</v>
          </cell>
          <cell r="F39">
            <v>2894917000</v>
          </cell>
          <cell r="G39">
            <v>109115000</v>
          </cell>
          <cell r="H39">
            <v>0</v>
          </cell>
          <cell r="I39">
            <v>216119000</v>
          </cell>
          <cell r="L39">
            <v>1424146000</v>
          </cell>
        </row>
        <row r="40">
          <cell r="B40" t="str">
            <v>ADS</v>
          </cell>
          <cell r="C40" t="str">
            <v>Year 3</v>
          </cell>
          <cell r="E40">
            <v>5302940000</v>
          </cell>
          <cell r="F40">
            <v>3643979000</v>
          </cell>
          <cell r="G40">
            <v>247412000</v>
          </cell>
          <cell r="H40">
            <v>0</v>
          </cell>
          <cell r="I40">
            <v>313082000</v>
          </cell>
          <cell r="L40">
            <v>1658961000</v>
          </cell>
        </row>
        <row r="41">
          <cell r="B41" t="str">
            <v>ADS</v>
          </cell>
          <cell r="C41" t="str">
            <v>Year 4</v>
          </cell>
          <cell r="E41">
            <v>6439746000</v>
          </cell>
          <cell r="F41">
            <v>4482700000</v>
          </cell>
          <cell r="G41">
            <v>203046000</v>
          </cell>
          <cell r="H41">
            <v>0</v>
          </cell>
          <cell r="I41">
            <v>492140000</v>
          </cell>
          <cell r="L41">
            <v>1957046000</v>
          </cell>
        </row>
        <row r="42">
          <cell r="B42" t="str">
            <v>ADSK</v>
          </cell>
          <cell r="C42" t="str">
            <v>Year 1</v>
          </cell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  <cell r="L42">
            <v>2073700000</v>
          </cell>
        </row>
        <row r="43">
          <cell r="B43" t="str">
            <v>ADSK</v>
          </cell>
          <cell r="C43" t="str">
            <v>Year 2</v>
          </cell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  <cell r="L43">
            <v>1999600000</v>
          </cell>
        </row>
        <row r="44">
          <cell r="B44" t="str">
            <v>ADSK</v>
          </cell>
          <cell r="C44" t="str">
            <v>Year 3</v>
          </cell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  <cell r="L44">
            <v>2170100000</v>
          </cell>
        </row>
        <row r="45">
          <cell r="B45" t="str">
            <v>ADSK</v>
          </cell>
          <cell r="C45" t="str">
            <v>Year 4</v>
          </cell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  <cell r="L45">
            <v>2133400000</v>
          </cell>
        </row>
        <row r="46">
          <cell r="B46" t="str">
            <v>AEE</v>
          </cell>
          <cell r="C46" t="str">
            <v>Year 1</v>
          </cell>
          <cell r="E46">
            <v>5781000000</v>
          </cell>
          <cell r="F46">
            <v>3477000000</v>
          </cell>
          <cell r="G46">
            <v>443000000</v>
          </cell>
          <cell r="H46">
            <v>0</v>
          </cell>
          <cell r="I46">
            <v>673000000</v>
          </cell>
          <cell r="L46">
            <v>2304000000</v>
          </cell>
        </row>
        <row r="47">
          <cell r="B47" t="str">
            <v>AEE</v>
          </cell>
          <cell r="C47" t="str">
            <v>Year 2</v>
          </cell>
          <cell r="E47">
            <v>5838000000</v>
          </cell>
          <cell r="F47">
            <v>3490000000</v>
          </cell>
          <cell r="G47">
            <v>458000000</v>
          </cell>
          <cell r="H47">
            <v>0</v>
          </cell>
          <cell r="I47">
            <v>706000000</v>
          </cell>
          <cell r="L47">
            <v>2348000000</v>
          </cell>
        </row>
        <row r="48">
          <cell r="B48" t="str">
            <v>AEE</v>
          </cell>
          <cell r="C48" t="str">
            <v>Year 3</v>
          </cell>
          <cell r="E48">
            <v>6053000000</v>
          </cell>
          <cell r="F48">
            <v>3586000000</v>
          </cell>
          <cell r="G48">
            <v>468000000</v>
          </cell>
          <cell r="H48">
            <v>0</v>
          </cell>
          <cell r="I48">
            <v>745000000</v>
          </cell>
          <cell r="L48">
            <v>2467000000</v>
          </cell>
        </row>
        <row r="49">
          <cell r="B49" t="str">
            <v>AEE</v>
          </cell>
          <cell r="C49" t="str">
            <v>Year 4</v>
          </cell>
          <cell r="E49">
            <v>6098000000</v>
          </cell>
          <cell r="F49">
            <v>3501000000</v>
          </cell>
          <cell r="G49">
            <v>542000000</v>
          </cell>
          <cell r="H49">
            <v>0</v>
          </cell>
          <cell r="I49">
            <v>796000000</v>
          </cell>
          <cell r="L49">
            <v>2597000000</v>
          </cell>
        </row>
        <row r="50">
          <cell r="B50" t="str">
            <v>AEP</v>
          </cell>
          <cell r="C50" t="str">
            <v>Year 1</v>
          </cell>
          <cell r="E50">
            <v>14945000000</v>
          </cell>
          <cell r="F50">
            <v>6395000000</v>
          </cell>
          <cell r="G50">
            <v>3812000000</v>
          </cell>
          <cell r="H50">
            <v>0</v>
          </cell>
          <cell r="I50">
            <v>1782000000</v>
          </cell>
          <cell r="L50">
            <v>8550000000</v>
          </cell>
        </row>
        <row r="51">
          <cell r="B51" t="str">
            <v>AEP</v>
          </cell>
          <cell r="C51" t="str">
            <v>Year 2</v>
          </cell>
          <cell r="E51">
            <v>14813500000</v>
          </cell>
          <cell r="F51">
            <v>6722300000</v>
          </cell>
          <cell r="G51">
            <v>3329800000</v>
          </cell>
          <cell r="H51">
            <v>0</v>
          </cell>
          <cell r="I51">
            <v>1712500000</v>
          </cell>
          <cell r="L51">
            <v>8091200000</v>
          </cell>
        </row>
        <row r="52">
          <cell r="B52" t="str">
            <v>AEP</v>
          </cell>
          <cell r="C52" t="str">
            <v>Year 3</v>
          </cell>
          <cell r="E52">
            <v>16378600000</v>
          </cell>
          <cell r="F52">
            <v>7685700000</v>
          </cell>
          <cell r="G52">
            <v>3667900000</v>
          </cell>
          <cell r="H52">
            <v>0</v>
          </cell>
          <cell r="I52">
            <v>1897600000</v>
          </cell>
          <cell r="L52">
            <v>8692900000</v>
          </cell>
        </row>
        <row r="53">
          <cell r="B53" t="str">
            <v>AEP</v>
          </cell>
          <cell r="C53" t="str">
            <v>Year 4</v>
          </cell>
          <cell r="E53">
            <v>16453200000</v>
          </cell>
          <cell r="F53">
            <v>7433500000</v>
          </cell>
          <cell r="G53">
            <v>3676500000</v>
          </cell>
          <cell r="H53">
            <v>0</v>
          </cell>
          <cell r="I53">
            <v>2009700000</v>
          </cell>
          <cell r="L53">
            <v>9019700000</v>
          </cell>
        </row>
        <row r="54">
          <cell r="B54" t="str">
            <v>AFL</v>
          </cell>
          <cell r="C54" t="str">
            <v>Year 1</v>
          </cell>
          <cell r="E54">
            <v>25364000000</v>
          </cell>
          <cell r="F54">
            <v>17074000000</v>
          </cell>
          <cell r="G54">
            <v>0</v>
          </cell>
          <cell r="H54">
            <v>0</v>
          </cell>
          <cell r="I54">
            <v>3727000000</v>
          </cell>
          <cell r="L54">
            <v>8290000000</v>
          </cell>
        </row>
        <row r="55">
          <cell r="B55" t="str">
            <v>AFL</v>
          </cell>
          <cell r="C55" t="str">
            <v>Year 2</v>
          </cell>
          <cell r="E55">
            <v>23939000000</v>
          </cell>
          <cell r="F55">
            <v>15341000000</v>
          </cell>
          <cell r="G55">
            <v>0</v>
          </cell>
          <cell r="H55">
            <v>0</v>
          </cell>
          <cell r="I55">
            <v>3489000000</v>
          </cell>
          <cell r="L55">
            <v>8598000000</v>
          </cell>
        </row>
        <row r="56">
          <cell r="B56" t="str">
            <v>AFL</v>
          </cell>
          <cell r="C56" t="str">
            <v>Year 3</v>
          </cell>
          <cell r="E56">
            <v>22728000000</v>
          </cell>
          <cell r="F56">
            <v>14373000000</v>
          </cell>
          <cell r="G56">
            <v>0</v>
          </cell>
          <cell r="H56">
            <v>0</v>
          </cell>
          <cell r="I56">
            <v>3547000000</v>
          </cell>
          <cell r="L56">
            <v>8355000000</v>
          </cell>
        </row>
        <row r="57">
          <cell r="B57" t="str">
            <v>AFL</v>
          </cell>
          <cell r="C57" t="str">
            <v>Year 4</v>
          </cell>
          <cell r="E57">
            <v>20872000000</v>
          </cell>
          <cell r="F57">
            <v>13049000000</v>
          </cell>
          <cell r="G57">
            <v>0</v>
          </cell>
          <cell r="H57">
            <v>0</v>
          </cell>
          <cell r="I57">
            <v>3672000000</v>
          </cell>
          <cell r="L57">
            <v>7823000000</v>
          </cell>
        </row>
        <row r="58">
          <cell r="B58" t="str">
            <v>AIG</v>
          </cell>
          <cell r="C58" t="str">
            <v>Year 1</v>
          </cell>
          <cell r="E58">
            <v>71214000000</v>
          </cell>
          <cell r="F58">
            <v>37745000000</v>
          </cell>
          <cell r="G58">
            <v>21491000000</v>
          </cell>
          <cell r="H58">
            <v>0</v>
          </cell>
          <cell r="I58">
            <v>0</v>
          </cell>
          <cell r="L58">
            <v>33469000000</v>
          </cell>
        </row>
        <row r="59">
          <cell r="B59" t="str">
            <v>AIG</v>
          </cell>
          <cell r="C59" t="str">
            <v>Year 2</v>
          </cell>
          <cell r="E59">
            <v>68874000000</v>
          </cell>
          <cell r="F59">
            <v>34660000000</v>
          </cell>
          <cell r="G59">
            <v>22005000000</v>
          </cell>
          <cell r="H59">
            <v>0</v>
          </cell>
          <cell r="I59">
            <v>0</v>
          </cell>
          <cell r="L59">
            <v>34214000000</v>
          </cell>
        </row>
        <row r="60">
          <cell r="B60" t="str">
            <v>AIG</v>
          </cell>
          <cell r="C60" t="str">
            <v>Year 3</v>
          </cell>
          <cell r="E60">
            <v>64406000000</v>
          </cell>
          <cell r="F60">
            <v>33611000000</v>
          </cell>
          <cell r="G60">
            <v>18491000000</v>
          </cell>
          <cell r="H60">
            <v>0</v>
          </cell>
          <cell r="I60">
            <v>0</v>
          </cell>
          <cell r="L60">
            <v>30795000000</v>
          </cell>
        </row>
        <row r="61">
          <cell r="B61" t="str">
            <v>AIG</v>
          </cell>
          <cell r="C61" t="str">
            <v>Year 4</v>
          </cell>
          <cell r="E61">
            <v>58327000000</v>
          </cell>
          <cell r="F61">
            <v>36581000000</v>
          </cell>
          <cell r="G61">
            <v>16417000000</v>
          </cell>
          <cell r="H61">
            <v>0</v>
          </cell>
          <cell r="I61">
            <v>0</v>
          </cell>
          <cell r="L61">
            <v>21746000000</v>
          </cell>
        </row>
        <row r="62">
          <cell r="B62" t="str">
            <v>AIV</v>
          </cell>
          <cell r="C62" t="str">
            <v>Year 1</v>
          </cell>
          <cell r="E62">
            <v>958511000</v>
          </cell>
          <cell r="F62">
            <v>386355000</v>
          </cell>
          <cell r="G62">
            <v>61732000</v>
          </cell>
          <cell r="H62">
            <v>0</v>
          </cell>
          <cell r="I62">
            <v>325173000</v>
          </cell>
          <cell r="L62">
            <v>572156000</v>
          </cell>
        </row>
        <row r="63">
          <cell r="B63" t="str">
            <v>AIV</v>
          </cell>
          <cell r="C63" t="str">
            <v>Year 2</v>
          </cell>
          <cell r="E63">
            <v>974053000</v>
          </cell>
          <cell r="F63">
            <v>380051000</v>
          </cell>
          <cell r="G63">
            <v>53073000</v>
          </cell>
          <cell r="H63">
            <v>0</v>
          </cell>
          <cell r="I63">
            <v>291910000</v>
          </cell>
          <cell r="L63">
            <v>594002000</v>
          </cell>
        </row>
        <row r="64">
          <cell r="B64" t="str">
            <v>AIV</v>
          </cell>
          <cell r="C64" t="str">
            <v>Year 3</v>
          </cell>
          <cell r="E64">
            <v>984363000</v>
          </cell>
          <cell r="F64">
            <v>380964000</v>
          </cell>
          <cell r="G64">
            <v>56621000</v>
          </cell>
          <cell r="H64">
            <v>0</v>
          </cell>
          <cell r="I64">
            <v>282608000</v>
          </cell>
          <cell r="L64">
            <v>603399000</v>
          </cell>
        </row>
        <row r="65">
          <cell r="B65" t="str">
            <v>AIV</v>
          </cell>
          <cell r="C65" t="str">
            <v>Year 4</v>
          </cell>
          <cell r="E65">
            <v>981310000</v>
          </cell>
          <cell r="F65">
            <v>365248000</v>
          </cell>
          <cell r="G65">
            <v>53546000</v>
          </cell>
          <cell r="H65">
            <v>0</v>
          </cell>
          <cell r="I65">
            <v>306301000</v>
          </cell>
          <cell r="L65">
            <v>616062000</v>
          </cell>
        </row>
        <row r="66">
          <cell r="B66" t="str">
            <v>AIZ</v>
          </cell>
          <cell r="C66" t="str">
            <v>Year 1</v>
          </cell>
          <cell r="E66">
            <v>9047657000</v>
          </cell>
          <cell r="F66">
            <v>6709936000</v>
          </cell>
          <cell r="G66">
            <v>0</v>
          </cell>
          <cell r="H66">
            <v>0</v>
          </cell>
          <cell r="I66">
            <v>1470287000</v>
          </cell>
          <cell r="L66">
            <v>2337721000</v>
          </cell>
        </row>
        <row r="67">
          <cell r="B67" t="str">
            <v>AIZ</v>
          </cell>
          <cell r="C67" t="str">
            <v>Year 2</v>
          </cell>
          <cell r="E67">
            <v>10381653000</v>
          </cell>
          <cell r="F67">
            <v>8093563000</v>
          </cell>
          <cell r="G67">
            <v>0</v>
          </cell>
          <cell r="H67">
            <v>0</v>
          </cell>
          <cell r="I67">
            <v>1485558000</v>
          </cell>
          <cell r="L67">
            <v>2288090000</v>
          </cell>
        </row>
        <row r="68">
          <cell r="B68" t="str">
            <v>AIZ</v>
          </cell>
          <cell r="C68" t="str">
            <v>Year 3</v>
          </cell>
          <cell r="E68">
            <v>10325494000</v>
          </cell>
          <cell r="F68">
            <v>8666624000</v>
          </cell>
          <cell r="G68">
            <v>0</v>
          </cell>
          <cell r="H68">
            <v>0</v>
          </cell>
          <cell r="I68">
            <v>1402573000</v>
          </cell>
          <cell r="L68">
            <v>1658870000</v>
          </cell>
        </row>
        <row r="69">
          <cell r="B69" t="str">
            <v>AIZ</v>
          </cell>
          <cell r="C69" t="str">
            <v>Year 4</v>
          </cell>
          <cell r="E69">
            <v>7531780000</v>
          </cell>
          <cell r="F69">
            <v>5251228000</v>
          </cell>
          <cell r="G69">
            <v>0</v>
          </cell>
          <cell r="H69">
            <v>0</v>
          </cell>
          <cell r="I69">
            <v>1351314000</v>
          </cell>
          <cell r="L69">
            <v>2280552000</v>
          </cell>
        </row>
        <row r="70">
          <cell r="B70" t="str">
            <v>AKAM</v>
          </cell>
          <cell r="C70" t="str">
            <v>Year 1</v>
          </cell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  <cell r="L70">
            <v>844047000</v>
          </cell>
        </row>
        <row r="71">
          <cell r="B71" t="str">
            <v>AKAM</v>
          </cell>
          <cell r="C71" t="str">
            <v>Year 2</v>
          </cell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  <cell r="L71">
            <v>1066835000</v>
          </cell>
        </row>
        <row r="72">
          <cell r="B72" t="str">
            <v>AKAM</v>
          </cell>
          <cell r="C72" t="str">
            <v>Year 3</v>
          </cell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  <cell r="L72">
            <v>1352931000</v>
          </cell>
        </row>
        <row r="73">
          <cell r="B73" t="str">
            <v>AKAM</v>
          </cell>
          <cell r="C73" t="str">
            <v>Year 4</v>
          </cell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  <cell r="L73">
            <v>1471828000</v>
          </cell>
        </row>
        <row r="74">
          <cell r="B74" t="str">
            <v>ALB</v>
          </cell>
          <cell r="C74" t="str">
            <v>Year 1</v>
          </cell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>
            <v>0</v>
          </cell>
          <cell r="L74">
            <v>898843000</v>
          </cell>
        </row>
        <row r="75">
          <cell r="B75" t="str">
            <v>ALB</v>
          </cell>
          <cell r="C75" t="str">
            <v>Year 2</v>
          </cell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>
            <v>0</v>
          </cell>
          <cell r="L75">
            <v>850471000</v>
          </cell>
        </row>
        <row r="76">
          <cell r="B76" t="str">
            <v>ALB</v>
          </cell>
          <cell r="C76" t="str">
            <v>Year 3</v>
          </cell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>
            <v>0</v>
          </cell>
          <cell r="L76">
            <v>770848000</v>
          </cell>
        </row>
        <row r="77">
          <cell r="B77" t="str">
            <v>ALB</v>
          </cell>
          <cell r="C77" t="str">
            <v>Year 4</v>
          </cell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>
            <v>0</v>
          </cell>
          <cell r="L77">
            <v>1196872000</v>
          </cell>
        </row>
        <row r="78">
          <cell r="B78" t="str">
            <v>ALK</v>
          </cell>
          <cell r="C78" t="str">
            <v>Year 1</v>
          </cell>
          <cell r="E78">
            <v>4657000000</v>
          </cell>
          <cell r="F78">
            <v>2319000000</v>
          </cell>
          <cell r="G78">
            <v>1542000000</v>
          </cell>
          <cell r="H78">
            <v>0</v>
          </cell>
          <cell r="I78">
            <v>264000000</v>
          </cell>
          <cell r="L78">
            <v>2338000000</v>
          </cell>
        </row>
        <row r="79">
          <cell r="B79" t="str">
            <v>ALK</v>
          </cell>
          <cell r="C79" t="str">
            <v>Year 2</v>
          </cell>
          <cell r="E79">
            <v>5156000000</v>
          </cell>
          <cell r="F79">
            <v>2355000000</v>
          </cell>
          <cell r="G79">
            <v>1693000000</v>
          </cell>
          <cell r="H79">
            <v>0</v>
          </cell>
          <cell r="I79">
            <v>270000000</v>
          </cell>
          <cell r="L79">
            <v>2801000000</v>
          </cell>
        </row>
        <row r="80">
          <cell r="B80" t="str">
            <v>ALK</v>
          </cell>
          <cell r="C80" t="str">
            <v>Year 3</v>
          </cell>
          <cell r="E80">
            <v>5368000000</v>
          </cell>
          <cell r="F80">
            <v>2325000000</v>
          </cell>
          <cell r="G80">
            <v>1817000000</v>
          </cell>
          <cell r="H80">
            <v>0</v>
          </cell>
          <cell r="I80">
            <v>294000000</v>
          </cell>
          <cell r="L80">
            <v>3043000000</v>
          </cell>
        </row>
        <row r="81">
          <cell r="B81" t="str">
            <v>ALK</v>
          </cell>
          <cell r="C81" t="str">
            <v>Year 4</v>
          </cell>
          <cell r="E81">
            <v>5598000000</v>
          </cell>
          <cell r="F81">
            <v>1935000000</v>
          </cell>
          <cell r="G81">
            <v>2013000000</v>
          </cell>
          <cell r="H81">
            <v>0</v>
          </cell>
          <cell r="I81">
            <v>320000000</v>
          </cell>
          <cell r="L81">
            <v>3663000000</v>
          </cell>
        </row>
        <row r="82">
          <cell r="B82" t="str">
            <v>ALL</v>
          </cell>
          <cell r="C82" t="str">
            <v>Year 1</v>
          </cell>
          <cell r="E82">
            <v>33315000000</v>
          </cell>
          <cell r="F82">
            <v>21618000000</v>
          </cell>
          <cell r="G82">
            <v>0</v>
          </cell>
          <cell r="H82">
            <v>0</v>
          </cell>
          <cell r="I82">
            <v>8002000000</v>
          </cell>
          <cell r="L82">
            <v>11697000000</v>
          </cell>
        </row>
        <row r="83">
          <cell r="B83" t="str">
            <v>ALL</v>
          </cell>
          <cell r="C83" t="str">
            <v>Year 2</v>
          </cell>
          <cell r="E83">
            <v>34507000000</v>
          </cell>
          <cell r="F83">
            <v>19828000000</v>
          </cell>
          <cell r="G83">
            <v>1278000000</v>
          </cell>
          <cell r="H83">
            <v>0</v>
          </cell>
          <cell r="I83">
            <v>8389000000</v>
          </cell>
          <cell r="L83">
            <v>14679000000</v>
          </cell>
        </row>
        <row r="84">
          <cell r="B84" t="str">
            <v>ALL</v>
          </cell>
          <cell r="C84" t="str">
            <v>Year 3</v>
          </cell>
          <cell r="E84">
            <v>35239000000</v>
          </cell>
          <cell r="F84">
            <v>21193000000</v>
          </cell>
          <cell r="G84">
            <v>919000000</v>
          </cell>
          <cell r="H84">
            <v>0</v>
          </cell>
          <cell r="I84">
            <v>8476000000</v>
          </cell>
          <cell r="L84">
            <v>14046000000</v>
          </cell>
        </row>
        <row r="85">
          <cell r="B85" t="str">
            <v>ALL</v>
          </cell>
          <cell r="C85" t="str">
            <v>Year 4</v>
          </cell>
          <cell r="E85">
            <v>35653000000</v>
          </cell>
          <cell r="F85">
            <v>22837000000</v>
          </cell>
          <cell r="G85">
            <v>761000000</v>
          </cell>
          <cell r="H85">
            <v>0</v>
          </cell>
          <cell r="I85">
            <v>8445000000</v>
          </cell>
          <cell r="L85">
            <v>12816000000</v>
          </cell>
        </row>
        <row r="86">
          <cell r="B86" t="str">
            <v>ALLE</v>
          </cell>
          <cell r="C86" t="str">
            <v>Year 1</v>
          </cell>
          <cell r="E86">
            <v>2069600000</v>
          </cell>
          <cell r="F86">
            <v>1208100000</v>
          </cell>
          <cell r="G86">
            <v>483100000</v>
          </cell>
          <cell r="H86">
            <v>0</v>
          </cell>
          <cell r="I86">
            <v>0</v>
          </cell>
          <cell r="L86">
            <v>861500000</v>
          </cell>
        </row>
        <row r="87">
          <cell r="B87" t="str">
            <v>ALLE</v>
          </cell>
          <cell r="C87" t="str">
            <v>Year 2</v>
          </cell>
          <cell r="E87">
            <v>2118300000</v>
          </cell>
          <cell r="F87">
            <v>1264600000</v>
          </cell>
          <cell r="G87">
            <v>527400000</v>
          </cell>
          <cell r="H87">
            <v>0</v>
          </cell>
          <cell r="I87">
            <v>0</v>
          </cell>
          <cell r="L87">
            <v>853700000</v>
          </cell>
        </row>
        <row r="88">
          <cell r="B88" t="str">
            <v>ALLE</v>
          </cell>
          <cell r="C88" t="str">
            <v>Year 3</v>
          </cell>
          <cell r="E88">
            <v>2068100000</v>
          </cell>
          <cell r="F88">
            <v>1199000000</v>
          </cell>
          <cell r="G88">
            <v>510500000</v>
          </cell>
          <cell r="H88">
            <v>0</v>
          </cell>
          <cell r="I88">
            <v>0</v>
          </cell>
          <cell r="L88">
            <v>869100000</v>
          </cell>
        </row>
        <row r="89">
          <cell r="B89" t="str">
            <v>ALLE</v>
          </cell>
          <cell r="C89" t="str">
            <v>Year 4</v>
          </cell>
          <cell r="E89">
            <v>2238000000</v>
          </cell>
          <cell r="F89">
            <v>1252700000</v>
          </cell>
          <cell r="G89">
            <v>559800000</v>
          </cell>
          <cell r="H89">
            <v>0</v>
          </cell>
          <cell r="I89">
            <v>0</v>
          </cell>
          <cell r="L89">
            <v>985300000</v>
          </cell>
        </row>
        <row r="90">
          <cell r="B90" t="str">
            <v>ALXN</v>
          </cell>
          <cell r="C90" t="str">
            <v>Year 1</v>
          </cell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  <cell r="L90">
            <v>1373790000</v>
          </cell>
        </row>
        <row r="91">
          <cell r="B91" t="str">
            <v>ALXN</v>
          </cell>
          <cell r="C91" t="str">
            <v>Year 2</v>
          </cell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>
            <v>0</v>
          </cell>
          <cell r="L91">
            <v>2060000000</v>
          </cell>
        </row>
        <row r="92">
          <cell r="B92" t="str">
            <v>ALXN</v>
          </cell>
          <cell r="C92" t="str">
            <v>Year 3</v>
          </cell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  <cell r="L92">
            <v>2371000000</v>
          </cell>
        </row>
        <row r="93">
          <cell r="B93" t="str">
            <v>ALXN</v>
          </cell>
          <cell r="C93" t="str">
            <v>Year 4</v>
          </cell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  <cell r="L93">
            <v>2826000000</v>
          </cell>
        </row>
        <row r="94">
          <cell r="B94" t="str">
            <v>AMAT</v>
          </cell>
          <cell r="C94" t="str">
            <v>Year 1</v>
          </cell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>
            <v>0</v>
          </cell>
          <cell r="L94">
            <v>2991000000</v>
          </cell>
        </row>
        <row r="95">
          <cell r="B95" t="str">
            <v>AMAT</v>
          </cell>
          <cell r="C95" t="str">
            <v>Year 2</v>
          </cell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>
            <v>0</v>
          </cell>
          <cell r="L95">
            <v>3843000000</v>
          </cell>
        </row>
        <row r="96">
          <cell r="B96" t="str">
            <v>AMAT</v>
          </cell>
          <cell r="C96" t="str">
            <v>Year 3</v>
          </cell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>
            <v>0</v>
          </cell>
          <cell r="L96">
            <v>3952000000</v>
          </cell>
        </row>
        <row r="97">
          <cell r="B97" t="str">
            <v>AMAT</v>
          </cell>
          <cell r="C97" t="str">
            <v>Year 4</v>
          </cell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>
            <v>0</v>
          </cell>
          <cell r="L97">
            <v>4511000000</v>
          </cell>
        </row>
        <row r="98">
          <cell r="B98" t="str">
            <v>AME</v>
          </cell>
          <cell r="C98" t="str">
            <v>Year 1</v>
          </cell>
          <cell r="E98">
            <v>3334213000</v>
          </cell>
          <cell r="F98">
            <v>2154132000</v>
          </cell>
          <cell r="G98">
            <v>380532000</v>
          </cell>
          <cell r="H98">
            <v>0</v>
          </cell>
          <cell r="I98">
            <v>53677000</v>
          </cell>
          <cell r="L98">
            <v>1180081000</v>
          </cell>
        </row>
        <row r="99">
          <cell r="B99" t="str">
            <v>AME</v>
          </cell>
          <cell r="C99" t="str">
            <v>Year 2</v>
          </cell>
          <cell r="E99">
            <v>3594136000</v>
          </cell>
          <cell r="F99">
            <v>2323642000</v>
          </cell>
          <cell r="G99">
            <v>398177000</v>
          </cell>
          <cell r="H99">
            <v>0</v>
          </cell>
          <cell r="I99">
            <v>57238000</v>
          </cell>
          <cell r="L99">
            <v>1270494000</v>
          </cell>
        </row>
        <row r="100">
          <cell r="B100" t="str">
            <v>AME</v>
          </cell>
          <cell r="C100" t="str">
            <v>Year 3</v>
          </cell>
          <cell r="E100">
            <v>4021964000</v>
          </cell>
          <cell r="F100">
            <v>2597017000</v>
          </cell>
          <cell r="G100">
            <v>462637000</v>
          </cell>
          <cell r="H100">
            <v>0</v>
          </cell>
          <cell r="I100">
            <v>63724000</v>
          </cell>
          <cell r="L100">
            <v>1424947000</v>
          </cell>
        </row>
        <row r="101">
          <cell r="B101" t="str">
            <v>AME</v>
          </cell>
          <cell r="C101" t="str">
            <v>Year 4</v>
          </cell>
          <cell r="E101">
            <v>3974295000</v>
          </cell>
          <cell r="F101">
            <v>2549280000</v>
          </cell>
          <cell r="G101">
            <v>448592000</v>
          </cell>
          <cell r="H101">
            <v>0</v>
          </cell>
          <cell r="I101">
            <v>68707000</v>
          </cell>
          <cell r="L101">
            <v>1425015000</v>
          </cell>
        </row>
        <row r="102">
          <cell r="B102" t="str">
            <v>AMGN</v>
          </cell>
          <cell r="C102" t="str">
            <v>Year 1</v>
          </cell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>
            <v>0</v>
          </cell>
          <cell r="L102">
            <v>15330000000</v>
          </cell>
        </row>
        <row r="103">
          <cell r="B103" t="str">
            <v>AMGN</v>
          </cell>
          <cell r="C103" t="str">
            <v>Year 2</v>
          </cell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>
            <v>0</v>
          </cell>
          <cell r="L103">
            <v>15641000000</v>
          </cell>
        </row>
        <row r="104">
          <cell r="B104" t="str">
            <v>AMGN</v>
          </cell>
          <cell r="C104" t="str">
            <v>Year 3</v>
          </cell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>
            <v>0</v>
          </cell>
          <cell r="L104">
            <v>17435000000</v>
          </cell>
        </row>
        <row r="105">
          <cell r="B105" t="str">
            <v>AMGN</v>
          </cell>
          <cell r="C105" t="str">
            <v>Year 4</v>
          </cell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>
            <v>0</v>
          </cell>
          <cell r="L105">
            <v>18829000000</v>
          </cell>
        </row>
        <row r="106">
          <cell r="B106" t="str">
            <v>AMP</v>
          </cell>
          <cell r="C106" t="str">
            <v>Year 1</v>
          </cell>
          <cell r="E106">
            <v>10259000000</v>
          </cell>
          <cell r="F106">
            <v>1899000000</v>
          </cell>
          <cell r="G106">
            <v>3927000000</v>
          </cell>
          <cell r="H106">
            <v>0</v>
          </cell>
          <cell r="I106">
            <v>2877000000</v>
          </cell>
          <cell r="L106">
            <v>8360000000</v>
          </cell>
        </row>
        <row r="107">
          <cell r="B107" t="str">
            <v>AMP</v>
          </cell>
          <cell r="C107" t="str">
            <v>Year 2</v>
          </cell>
          <cell r="E107">
            <v>11230000000</v>
          </cell>
          <cell r="F107">
            <v>1954000000</v>
          </cell>
          <cell r="G107">
            <v>3862000000</v>
          </cell>
          <cell r="H107">
            <v>0</v>
          </cell>
          <cell r="I107">
            <v>3132000000</v>
          </cell>
          <cell r="L107">
            <v>9276000000</v>
          </cell>
        </row>
        <row r="108">
          <cell r="B108" t="str">
            <v>AMP</v>
          </cell>
          <cell r="C108" t="str">
            <v>Year 3</v>
          </cell>
          <cell r="E108">
            <v>12296000000</v>
          </cell>
          <cell r="F108">
            <v>1982000000</v>
          </cell>
          <cell r="G108">
            <v>3808000000</v>
          </cell>
          <cell r="H108">
            <v>0</v>
          </cell>
          <cell r="I108">
            <v>3603000000</v>
          </cell>
          <cell r="L108">
            <v>10314000000</v>
          </cell>
        </row>
        <row r="109">
          <cell r="B109" t="str">
            <v>AMP</v>
          </cell>
          <cell r="C109" t="str">
            <v>Year 4</v>
          </cell>
          <cell r="E109">
            <v>12200000000</v>
          </cell>
          <cell r="F109">
            <v>2261000000</v>
          </cell>
          <cell r="G109">
            <v>3750000000</v>
          </cell>
          <cell r="H109">
            <v>0</v>
          </cell>
          <cell r="I109">
            <v>3630000000</v>
          </cell>
          <cell r="L109">
            <v>9939000000</v>
          </cell>
        </row>
        <row r="110">
          <cell r="B110" t="str">
            <v>AMT</v>
          </cell>
          <cell r="C110" t="str">
            <v>Year 1</v>
          </cell>
          <cell r="E110">
            <v>2875960000</v>
          </cell>
          <cell r="F110">
            <v>722479000</v>
          </cell>
          <cell r="G110">
            <v>389486000</v>
          </cell>
          <cell r="H110">
            <v>0</v>
          </cell>
          <cell r="I110">
            <v>644276000</v>
          </cell>
          <cell r="L110">
            <v>2153481000</v>
          </cell>
        </row>
        <row r="111">
          <cell r="B111" t="str">
            <v>AMT</v>
          </cell>
          <cell r="C111" t="str">
            <v>Year 2</v>
          </cell>
          <cell r="E111">
            <v>3361407000</v>
          </cell>
          <cell r="F111">
            <v>859873000</v>
          </cell>
          <cell r="G111">
            <v>487084000</v>
          </cell>
          <cell r="H111">
            <v>0</v>
          </cell>
          <cell r="I111">
            <v>800145000</v>
          </cell>
          <cell r="L111">
            <v>2501534000</v>
          </cell>
        </row>
        <row r="112">
          <cell r="B112" t="str">
            <v>AMT</v>
          </cell>
          <cell r="C112" t="str">
            <v>Year 3</v>
          </cell>
          <cell r="E112">
            <v>4100048000</v>
          </cell>
          <cell r="F112">
            <v>1094265000</v>
          </cell>
          <cell r="G112">
            <v>515059000</v>
          </cell>
          <cell r="H112">
            <v>0</v>
          </cell>
          <cell r="I112">
            <v>1003802000</v>
          </cell>
          <cell r="L112">
            <v>3005783000</v>
          </cell>
        </row>
        <row r="113">
          <cell r="B113" t="str">
            <v>AMT</v>
          </cell>
          <cell r="C113" t="str">
            <v>Year 4</v>
          </cell>
          <cell r="E113">
            <v>4771516000</v>
          </cell>
          <cell r="F113">
            <v>1308868000</v>
          </cell>
          <cell r="G113">
            <v>564531000</v>
          </cell>
          <cell r="H113">
            <v>0</v>
          </cell>
          <cell r="I113">
            <v>1285328000</v>
          </cell>
          <cell r="L113">
            <v>3462648000</v>
          </cell>
        </row>
        <row r="114">
          <cell r="B114" t="str">
            <v>AMZN</v>
          </cell>
          <cell r="C114" t="str">
            <v>Year 1</v>
          </cell>
          <cell r="E114">
            <v>74452000000</v>
          </cell>
          <cell r="F114">
            <v>54181000000</v>
          </cell>
          <cell r="G114">
            <v>19526000000</v>
          </cell>
          <cell r="H114">
            <v>0</v>
          </cell>
          <cell r="I114">
            <v>0</v>
          </cell>
          <cell r="L114">
            <v>20271000000</v>
          </cell>
        </row>
        <row r="115">
          <cell r="B115" t="str">
            <v>AMZN</v>
          </cell>
          <cell r="C115" t="str">
            <v>Year 2</v>
          </cell>
          <cell r="E115">
            <v>88988000000</v>
          </cell>
          <cell r="F115">
            <v>62752000000</v>
          </cell>
          <cell r="G115">
            <v>26058000000</v>
          </cell>
          <cell r="H115">
            <v>0</v>
          </cell>
          <cell r="I115">
            <v>0</v>
          </cell>
          <cell r="L115">
            <v>26236000000</v>
          </cell>
        </row>
        <row r="116">
          <cell r="B116" t="str">
            <v>AMZN</v>
          </cell>
          <cell r="C116" t="str">
            <v>Year 3</v>
          </cell>
          <cell r="E116">
            <v>107006000000</v>
          </cell>
          <cell r="F116">
            <v>71651000000</v>
          </cell>
          <cell r="G116">
            <v>33122000000</v>
          </cell>
          <cell r="H116">
            <v>0</v>
          </cell>
          <cell r="I116">
            <v>0</v>
          </cell>
          <cell r="L116">
            <v>35355000000</v>
          </cell>
        </row>
        <row r="117">
          <cell r="B117" t="str">
            <v>AMZN</v>
          </cell>
          <cell r="C117" t="str">
            <v>Year 4</v>
          </cell>
          <cell r="E117">
            <v>135987000000</v>
          </cell>
          <cell r="F117">
            <v>88265000000</v>
          </cell>
          <cell r="G117">
            <v>43536000000</v>
          </cell>
          <cell r="H117">
            <v>0</v>
          </cell>
          <cell r="I117">
            <v>0</v>
          </cell>
          <cell r="L117">
            <v>47722000000</v>
          </cell>
        </row>
        <row r="118">
          <cell r="B118" t="str">
            <v>AN</v>
          </cell>
          <cell r="C118" t="str">
            <v>Year 1</v>
          </cell>
          <cell r="E118">
            <v>17517600000</v>
          </cell>
          <cell r="F118">
            <v>14757700000</v>
          </cell>
          <cell r="G118">
            <v>1924300000</v>
          </cell>
          <cell r="H118">
            <v>0</v>
          </cell>
          <cell r="I118">
            <v>95300000</v>
          </cell>
          <cell r="L118">
            <v>2759900000</v>
          </cell>
        </row>
        <row r="119">
          <cell r="B119" t="str">
            <v>AN</v>
          </cell>
          <cell r="C119" t="str">
            <v>Year 2</v>
          </cell>
          <cell r="E119">
            <v>19108800000</v>
          </cell>
          <cell r="F119">
            <v>16120100000</v>
          </cell>
          <cell r="G119">
            <v>2061000000</v>
          </cell>
          <cell r="H119">
            <v>0</v>
          </cell>
          <cell r="I119">
            <v>106900000</v>
          </cell>
          <cell r="L119">
            <v>2988700000</v>
          </cell>
        </row>
        <row r="120">
          <cell r="B120" t="str">
            <v>AN</v>
          </cell>
          <cell r="C120" t="str">
            <v>Year 3</v>
          </cell>
          <cell r="E120">
            <v>20862000000</v>
          </cell>
          <cell r="F120">
            <v>17600500000</v>
          </cell>
          <cell r="G120">
            <v>2245600000</v>
          </cell>
          <cell r="H120">
            <v>0</v>
          </cell>
          <cell r="I120">
            <v>127400000</v>
          </cell>
          <cell r="L120">
            <v>3261500000</v>
          </cell>
        </row>
        <row r="121">
          <cell r="B121" t="str">
            <v>AN</v>
          </cell>
          <cell r="C121" t="str">
            <v>Year 4</v>
          </cell>
          <cell r="E121">
            <v>21609000000</v>
          </cell>
          <cell r="F121">
            <v>18295800000</v>
          </cell>
          <cell r="G121">
            <v>2280300000</v>
          </cell>
          <cell r="H121">
            <v>0</v>
          </cell>
          <cell r="I121">
            <v>143400000</v>
          </cell>
          <cell r="L121">
            <v>3313200000</v>
          </cell>
        </row>
        <row r="122">
          <cell r="B122" t="str">
            <v>ANTM</v>
          </cell>
          <cell r="C122" t="str">
            <v>Year 1</v>
          </cell>
          <cell r="E122">
            <v>61497200000</v>
          </cell>
          <cell r="F122">
            <v>48213600000</v>
          </cell>
          <cell r="G122">
            <v>8680500000</v>
          </cell>
          <cell r="H122">
            <v>0</v>
          </cell>
          <cell r="I122">
            <v>233000000</v>
          </cell>
          <cell r="L122">
            <v>13283600000</v>
          </cell>
        </row>
        <row r="123">
          <cell r="B123" t="str">
            <v>ANTM</v>
          </cell>
          <cell r="C123" t="str">
            <v>Year 2</v>
          </cell>
          <cell r="E123">
            <v>71023500000</v>
          </cell>
          <cell r="F123">
            <v>56237100000</v>
          </cell>
          <cell r="G123">
            <v>9952900000</v>
          </cell>
          <cell r="H123">
            <v>0</v>
          </cell>
          <cell r="I123">
            <v>245300000</v>
          </cell>
          <cell r="L123">
            <v>14786400000</v>
          </cell>
        </row>
        <row r="124">
          <cell r="B124" t="str">
            <v>ANTM</v>
          </cell>
          <cell r="C124" t="str">
            <v>Year 3</v>
          </cell>
          <cell r="E124">
            <v>73874100000</v>
          </cell>
          <cell r="F124">
            <v>56854900000</v>
          </cell>
          <cell r="G124">
            <v>11748400000</v>
          </cell>
          <cell r="H124">
            <v>0</v>
          </cell>
          <cell r="I124">
            <v>220900000</v>
          </cell>
          <cell r="L124">
            <v>17019200000</v>
          </cell>
        </row>
        <row r="125">
          <cell r="B125" t="str">
            <v>ANTM</v>
          </cell>
          <cell r="C125" t="str">
            <v>Year 4</v>
          </cell>
          <cell r="E125">
            <v>79156500000</v>
          </cell>
          <cell r="F125">
            <v>61116900000</v>
          </cell>
          <cell r="G125">
            <v>12534800000</v>
          </cell>
          <cell r="H125">
            <v>0</v>
          </cell>
          <cell r="I125">
            <v>230100000</v>
          </cell>
          <cell r="L125">
            <v>18039600000</v>
          </cell>
        </row>
        <row r="126">
          <cell r="B126" t="str">
            <v>APA</v>
          </cell>
          <cell r="C126" t="str">
            <v>Year 1</v>
          </cell>
          <cell r="E126">
            <v>16428000000</v>
          </cell>
          <cell r="F126">
            <v>3079000000</v>
          </cell>
          <cell r="G126">
            <v>1333000000</v>
          </cell>
          <cell r="H126">
            <v>0</v>
          </cell>
          <cell r="I126">
            <v>6881000000</v>
          </cell>
          <cell r="L126">
            <v>13349000000</v>
          </cell>
        </row>
        <row r="127">
          <cell r="B127" t="str">
            <v>APA</v>
          </cell>
          <cell r="C127" t="str">
            <v>Year 2</v>
          </cell>
          <cell r="E127">
            <v>14771000000</v>
          </cell>
          <cell r="F127">
            <v>2938000000</v>
          </cell>
          <cell r="G127">
            <v>1286000000</v>
          </cell>
          <cell r="H127">
            <v>0</v>
          </cell>
          <cell r="I127">
            <v>5866000000</v>
          </cell>
          <cell r="L127">
            <v>11833000000</v>
          </cell>
        </row>
        <row r="128">
          <cell r="B128" t="str">
            <v>APA</v>
          </cell>
          <cell r="C128" t="str">
            <v>Year 3</v>
          </cell>
          <cell r="E128">
            <v>12691000000</v>
          </cell>
          <cell r="F128">
            <v>2511000000</v>
          </cell>
          <cell r="G128">
            <v>1095000000</v>
          </cell>
          <cell r="H128">
            <v>0</v>
          </cell>
          <cell r="I128">
            <v>9720000000</v>
          </cell>
          <cell r="L128">
            <v>10180000000</v>
          </cell>
        </row>
        <row r="129">
          <cell r="B129" t="str">
            <v>APA</v>
          </cell>
          <cell r="C129" t="str">
            <v>Year 4</v>
          </cell>
          <cell r="E129">
            <v>6383000000</v>
          </cell>
          <cell r="F129">
            <v>2065000000</v>
          </cell>
          <cell r="G129">
            <v>791000000</v>
          </cell>
          <cell r="H129">
            <v>0</v>
          </cell>
          <cell r="I129">
            <v>29372000000</v>
          </cell>
          <cell r="L129">
            <v>4318000000</v>
          </cell>
        </row>
        <row r="130">
          <cell r="B130" t="str">
            <v>APC</v>
          </cell>
          <cell r="C130" t="str">
            <v>Year 1</v>
          </cell>
          <cell r="E130">
            <v>14581000000</v>
          </cell>
          <cell r="F130">
            <v>2942000000</v>
          </cell>
          <cell r="G130">
            <v>2256000000</v>
          </cell>
          <cell r="H130">
            <v>0</v>
          </cell>
          <cell r="I130">
            <v>3927000000</v>
          </cell>
          <cell r="L130">
            <v>11639000000</v>
          </cell>
        </row>
        <row r="131">
          <cell r="B131" t="str">
            <v>APC</v>
          </cell>
          <cell r="C131" t="str">
            <v>Year 2</v>
          </cell>
          <cell r="E131">
            <v>18470000000</v>
          </cell>
          <cell r="F131">
            <v>3317000000</v>
          </cell>
          <cell r="G131">
            <v>2725000000</v>
          </cell>
          <cell r="H131">
            <v>0</v>
          </cell>
          <cell r="I131">
            <v>4550000000</v>
          </cell>
          <cell r="L131">
            <v>15153000000</v>
          </cell>
        </row>
        <row r="132">
          <cell r="B132" t="str">
            <v>APC</v>
          </cell>
          <cell r="C132" t="str">
            <v>Year 3</v>
          </cell>
          <cell r="E132">
            <v>8698000000</v>
          </cell>
          <cell r="F132">
            <v>3185000000</v>
          </cell>
          <cell r="G132">
            <v>2000000000</v>
          </cell>
          <cell r="H132">
            <v>0</v>
          </cell>
          <cell r="I132">
            <v>4603000000</v>
          </cell>
          <cell r="L132">
            <v>5513000000</v>
          </cell>
        </row>
        <row r="133">
          <cell r="B133" t="str">
            <v>APC</v>
          </cell>
          <cell r="C133" t="str">
            <v>Year 4</v>
          </cell>
          <cell r="E133">
            <v>7869000000</v>
          </cell>
          <cell r="F133">
            <v>2900000000</v>
          </cell>
          <cell r="G133">
            <v>2094000000</v>
          </cell>
          <cell r="H133">
            <v>0</v>
          </cell>
          <cell r="I133">
            <v>4301000000</v>
          </cell>
          <cell r="L133">
            <v>4969000000</v>
          </cell>
        </row>
        <row r="134">
          <cell r="B134" t="str">
            <v>APD</v>
          </cell>
          <cell r="C134" t="str">
            <v>Year 1</v>
          </cell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>
            <v>0</v>
          </cell>
          <cell r="L134">
            <v>2708300000</v>
          </cell>
        </row>
        <row r="135">
          <cell r="B135" t="str">
            <v>APD</v>
          </cell>
          <cell r="C135" t="str">
            <v>Year 2</v>
          </cell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>
            <v>0</v>
          </cell>
          <cell r="L135">
            <v>2809100000</v>
          </cell>
        </row>
        <row r="136">
          <cell r="B136" t="str">
            <v>APD</v>
          </cell>
          <cell r="C136" t="str">
            <v>Year 3</v>
          </cell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>
            <v>0</v>
          </cell>
          <cell r="L136">
            <v>2955900000</v>
          </cell>
        </row>
        <row r="137">
          <cell r="B137" t="str">
            <v>APD</v>
          </cell>
          <cell r="C137" t="str">
            <v>Year 4</v>
          </cell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>
            <v>0</v>
          </cell>
          <cell r="L137">
            <v>3121700000</v>
          </cell>
        </row>
        <row r="138">
          <cell r="B138" t="str">
            <v>APH</v>
          </cell>
          <cell r="C138" t="str">
            <v>Year 1</v>
          </cell>
          <cell r="E138">
            <v>4292100000</v>
          </cell>
          <cell r="F138">
            <v>2948900000</v>
          </cell>
          <cell r="G138">
            <v>512900000</v>
          </cell>
          <cell r="H138">
            <v>0</v>
          </cell>
          <cell r="I138">
            <v>0</v>
          </cell>
          <cell r="L138">
            <v>1343200000</v>
          </cell>
        </row>
        <row r="139">
          <cell r="B139" t="str">
            <v>APH</v>
          </cell>
          <cell r="C139" t="str">
            <v>Year 2</v>
          </cell>
          <cell r="E139">
            <v>4614700000</v>
          </cell>
          <cell r="F139">
            <v>3163900000</v>
          </cell>
          <cell r="G139">
            <v>548000000</v>
          </cell>
          <cell r="H139">
            <v>0</v>
          </cell>
          <cell r="I139">
            <v>0</v>
          </cell>
          <cell r="L139">
            <v>1450800000</v>
          </cell>
        </row>
        <row r="140">
          <cell r="B140" t="str">
            <v>APH</v>
          </cell>
          <cell r="C140" t="str">
            <v>Year 3</v>
          </cell>
          <cell r="E140">
            <v>5345500000</v>
          </cell>
          <cell r="F140">
            <v>3651700000</v>
          </cell>
          <cell r="G140">
            <v>645100000</v>
          </cell>
          <cell r="H140">
            <v>0</v>
          </cell>
          <cell r="I140">
            <v>0</v>
          </cell>
          <cell r="L140">
            <v>1693800000</v>
          </cell>
        </row>
        <row r="141">
          <cell r="B141" t="str">
            <v>APH</v>
          </cell>
          <cell r="C141" t="str">
            <v>Year 4</v>
          </cell>
          <cell r="E141">
            <v>5568700000</v>
          </cell>
          <cell r="F141">
            <v>3789200000</v>
          </cell>
          <cell r="G141">
            <v>669100000</v>
          </cell>
          <cell r="H141">
            <v>0</v>
          </cell>
          <cell r="I141">
            <v>0</v>
          </cell>
          <cell r="L141">
            <v>1779500000</v>
          </cell>
        </row>
        <row r="142">
          <cell r="B142" t="str">
            <v>ARNC</v>
          </cell>
          <cell r="C142" t="str">
            <v>Year 1</v>
          </cell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  <cell r="L142">
            <v>3299000000</v>
          </cell>
        </row>
        <row r="143">
          <cell r="B143" t="str">
            <v>ARNC</v>
          </cell>
          <cell r="C143" t="str">
            <v>Year 2</v>
          </cell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  <cell r="L143">
            <v>3746000000</v>
          </cell>
        </row>
        <row r="144">
          <cell r="B144" t="str">
            <v>ARNC</v>
          </cell>
          <cell r="C144" t="str">
            <v>Year 3</v>
          </cell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  <cell r="L144">
            <v>4769000000</v>
          </cell>
        </row>
        <row r="145">
          <cell r="B145" t="str">
            <v>ARNC</v>
          </cell>
          <cell r="C145" t="str">
            <v>Year 4</v>
          </cell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  <cell r="L145">
            <v>4465000000</v>
          </cell>
        </row>
        <row r="146">
          <cell r="B146" t="str">
            <v>ATVI</v>
          </cell>
          <cell r="C146" t="str">
            <v>Year 1</v>
          </cell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>
            <v>0</v>
          </cell>
          <cell r="L146">
            <v>3194000000</v>
          </cell>
        </row>
        <row r="147">
          <cell r="B147" t="str">
            <v>ATVI</v>
          </cell>
          <cell r="C147" t="str">
            <v>Year 2</v>
          </cell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>
            <v>0</v>
          </cell>
          <cell r="L147">
            <v>3052000000</v>
          </cell>
        </row>
        <row r="148">
          <cell r="B148" t="str">
            <v>ATVI</v>
          </cell>
          <cell r="C148" t="str">
            <v>Year 3</v>
          </cell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>
            <v>0</v>
          </cell>
          <cell r="L148">
            <v>2883000000</v>
          </cell>
        </row>
        <row r="149">
          <cell r="B149" t="str">
            <v>ATVI</v>
          </cell>
          <cell r="C149" t="str">
            <v>Year 4</v>
          </cell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>
            <v>0</v>
          </cell>
          <cell r="L149">
            <v>3079000000</v>
          </cell>
        </row>
        <row r="150">
          <cell r="B150" t="str">
            <v>AVGO</v>
          </cell>
          <cell r="C150" t="str">
            <v>Year 1</v>
          </cell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  <cell r="L150">
            <v>3553000000</v>
          </cell>
        </row>
        <row r="151">
          <cell r="B151" t="str">
            <v>AVGO</v>
          </cell>
          <cell r="C151" t="str">
            <v>Year 2</v>
          </cell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  <cell r="L151">
            <v>5940000000</v>
          </cell>
        </row>
        <row r="152">
          <cell r="B152" t="str">
            <v>AVY</v>
          </cell>
          <cell r="C152" t="str">
            <v>Year 1</v>
          </cell>
          <cell r="E152">
            <v>5863500000</v>
          </cell>
          <cell r="F152">
            <v>4335300000</v>
          </cell>
          <cell r="G152">
            <v>1148900000</v>
          </cell>
          <cell r="H152">
            <v>0</v>
          </cell>
          <cell r="I152">
            <v>0</v>
          </cell>
          <cell r="L152">
            <v>1528200000</v>
          </cell>
        </row>
        <row r="153">
          <cell r="B153" t="str">
            <v>AVY</v>
          </cell>
          <cell r="C153" t="str">
            <v>Year 2</v>
          </cell>
          <cell r="E153">
            <v>6140000000</v>
          </cell>
          <cell r="F153">
            <v>4502300000</v>
          </cell>
          <cell r="G153">
            <v>1174200000</v>
          </cell>
          <cell r="H153">
            <v>0</v>
          </cell>
          <cell r="I153">
            <v>0</v>
          </cell>
          <cell r="L153">
            <v>1637700000</v>
          </cell>
        </row>
        <row r="154">
          <cell r="B154" t="str">
            <v>AVY</v>
          </cell>
          <cell r="C154" t="str">
            <v>Year 3</v>
          </cell>
          <cell r="E154">
            <v>6330300000</v>
          </cell>
          <cell r="F154">
            <v>4679100000</v>
          </cell>
          <cell r="G154">
            <v>1158900000</v>
          </cell>
          <cell r="H154">
            <v>0</v>
          </cell>
          <cell r="I154">
            <v>0</v>
          </cell>
          <cell r="L154">
            <v>1651200000</v>
          </cell>
        </row>
        <row r="155">
          <cell r="B155" t="str">
            <v>AVY</v>
          </cell>
          <cell r="C155" t="str">
            <v>Year 4</v>
          </cell>
          <cell r="E155">
            <v>5966900000</v>
          </cell>
          <cell r="F155">
            <v>4321100000</v>
          </cell>
          <cell r="G155">
            <v>1108100000</v>
          </cell>
          <cell r="H155">
            <v>0</v>
          </cell>
          <cell r="I155">
            <v>0</v>
          </cell>
          <cell r="L155">
            <v>1645800000</v>
          </cell>
        </row>
        <row r="156">
          <cell r="B156" t="str">
            <v>AWK</v>
          </cell>
          <cell r="C156" t="str">
            <v>Year 1</v>
          </cell>
          <cell r="E156">
            <v>2853926000</v>
          </cell>
          <cell r="F156">
            <v>1329500000</v>
          </cell>
          <cell r="G156">
            <v>220758000</v>
          </cell>
          <cell r="H156">
            <v>0</v>
          </cell>
          <cell r="I156">
            <v>380402000</v>
          </cell>
          <cell r="L156">
            <v>1524426000</v>
          </cell>
        </row>
        <row r="157">
          <cell r="B157" t="str">
            <v>AWK</v>
          </cell>
          <cell r="C157" t="str">
            <v>Year 2</v>
          </cell>
          <cell r="E157">
            <v>2879000000</v>
          </cell>
          <cell r="F157">
            <v>1289000000</v>
          </cell>
          <cell r="G157">
            <v>234000000</v>
          </cell>
          <cell r="H157">
            <v>0</v>
          </cell>
          <cell r="I157">
            <v>407000000</v>
          </cell>
          <cell r="L157">
            <v>1590000000</v>
          </cell>
        </row>
        <row r="158">
          <cell r="B158" t="str">
            <v>AWK</v>
          </cell>
          <cell r="C158" t="str">
            <v>Year 3</v>
          </cell>
          <cell r="E158">
            <v>3011000000</v>
          </cell>
          <cell r="F158">
            <v>1350000000</v>
          </cell>
          <cell r="G158">
            <v>236000000</v>
          </cell>
          <cell r="H158">
            <v>0</v>
          </cell>
          <cell r="I158">
            <v>424000000</v>
          </cell>
          <cell r="L158">
            <v>1661000000</v>
          </cell>
        </row>
        <row r="159">
          <cell r="B159" t="str">
            <v>AWK</v>
          </cell>
          <cell r="C159" t="str">
            <v>Year 4</v>
          </cell>
          <cell r="E159">
            <v>3159000000</v>
          </cell>
          <cell r="F159">
            <v>1404000000</v>
          </cell>
          <cell r="G159">
            <v>243000000</v>
          </cell>
          <cell r="H159">
            <v>0</v>
          </cell>
          <cell r="I159">
            <v>440000000</v>
          </cell>
          <cell r="L159">
            <v>1755000000</v>
          </cell>
        </row>
        <row r="160">
          <cell r="B160" t="str">
            <v>AXP</v>
          </cell>
          <cell r="C160" t="str">
            <v>Year 1</v>
          </cell>
          <cell r="E160">
            <v>33781000000</v>
          </cell>
          <cell r="F160">
            <v>480000000</v>
          </cell>
          <cell r="G160">
            <v>23392000000</v>
          </cell>
          <cell r="H160">
            <v>0</v>
          </cell>
          <cell r="I160">
            <v>1712000000</v>
          </cell>
          <cell r="L160">
            <v>33301000000</v>
          </cell>
        </row>
        <row r="161">
          <cell r="B161" t="str">
            <v>AXP</v>
          </cell>
          <cell r="C161" t="str">
            <v>Year 2</v>
          </cell>
          <cell r="E161">
            <v>34828000000</v>
          </cell>
          <cell r="F161">
            <v>442000000</v>
          </cell>
          <cell r="G161">
            <v>23150000000</v>
          </cell>
          <cell r="H161">
            <v>0</v>
          </cell>
          <cell r="I161">
            <v>1832000000</v>
          </cell>
          <cell r="L161">
            <v>34386000000</v>
          </cell>
        </row>
        <row r="162">
          <cell r="B162" t="str">
            <v>AXP</v>
          </cell>
          <cell r="C162" t="str">
            <v>Year 3</v>
          </cell>
          <cell r="E162">
            <v>35895000000</v>
          </cell>
          <cell r="F162">
            <v>373000000</v>
          </cell>
          <cell r="G162">
            <v>23153000000</v>
          </cell>
          <cell r="H162">
            <v>0</v>
          </cell>
          <cell r="I162">
            <v>2044000000</v>
          </cell>
          <cell r="L162">
            <v>35522000000</v>
          </cell>
        </row>
        <row r="163">
          <cell r="B163" t="str">
            <v>AXP</v>
          </cell>
          <cell r="C163" t="str">
            <v>Year 4</v>
          </cell>
          <cell r="E163">
            <v>34441000000</v>
          </cell>
          <cell r="F163">
            <v>475000000</v>
          </cell>
          <cell r="G163">
            <v>22892000000</v>
          </cell>
          <cell r="H163">
            <v>0</v>
          </cell>
          <cell r="I163">
            <v>1988000000</v>
          </cell>
          <cell r="L163">
            <v>33966000000</v>
          </cell>
        </row>
        <row r="164">
          <cell r="B164" t="str">
            <v>AYI</v>
          </cell>
          <cell r="C164" t="str">
            <v>Year 1</v>
          </cell>
          <cell r="E164">
            <v>2089100000</v>
          </cell>
          <cell r="F164">
            <v>1251500000</v>
          </cell>
          <cell r="G164">
            <v>607600000</v>
          </cell>
          <cell r="H164">
            <v>0</v>
          </cell>
          <cell r="I164">
            <v>0</v>
          </cell>
          <cell r="L164">
            <v>837600000</v>
          </cell>
        </row>
        <row r="165">
          <cell r="B165" t="str">
            <v>AYI</v>
          </cell>
          <cell r="C165" t="str">
            <v>Year 2</v>
          </cell>
          <cell r="E165">
            <v>2393500000</v>
          </cell>
          <cell r="F165">
            <v>1414300000</v>
          </cell>
          <cell r="G165">
            <v>680300000</v>
          </cell>
          <cell r="H165">
            <v>0</v>
          </cell>
          <cell r="I165">
            <v>0</v>
          </cell>
          <cell r="L165">
            <v>979200000</v>
          </cell>
        </row>
        <row r="166">
          <cell r="B166" t="str">
            <v>AYI</v>
          </cell>
          <cell r="C166" t="str">
            <v>Year 3</v>
          </cell>
          <cell r="E166">
            <v>2706700000</v>
          </cell>
          <cell r="F166">
            <v>1561100000</v>
          </cell>
          <cell r="G166">
            <v>756900000</v>
          </cell>
          <cell r="H166">
            <v>0</v>
          </cell>
          <cell r="I166">
            <v>0</v>
          </cell>
          <cell r="L166">
            <v>1145600000</v>
          </cell>
        </row>
        <row r="167">
          <cell r="B167" t="str">
            <v>AYI</v>
          </cell>
          <cell r="C167" t="str">
            <v>Year 4</v>
          </cell>
          <cell r="E167">
            <v>3291300000</v>
          </cell>
          <cell r="F167">
            <v>1855100000</v>
          </cell>
          <cell r="G167">
            <v>946000000</v>
          </cell>
          <cell r="H167">
            <v>0</v>
          </cell>
          <cell r="I167">
            <v>0</v>
          </cell>
          <cell r="L167">
            <v>1436200000</v>
          </cell>
        </row>
        <row r="168">
          <cell r="B168" t="str">
            <v>AZO</v>
          </cell>
          <cell r="C168" t="str">
            <v>Year 1</v>
          </cell>
          <cell r="E168">
            <v>9147530000</v>
          </cell>
          <cell r="F168">
            <v>4406595000</v>
          </cell>
          <cell r="G168">
            <v>2967837000</v>
          </cell>
          <cell r="H168">
            <v>0</v>
          </cell>
          <cell r="I168">
            <v>0</v>
          </cell>
          <cell r="L168">
            <v>4740935000</v>
          </cell>
        </row>
        <row r="169">
          <cell r="B169" t="str">
            <v>AZO</v>
          </cell>
          <cell r="C169" t="str">
            <v>Year 2</v>
          </cell>
          <cell r="E169">
            <v>9475313000</v>
          </cell>
          <cell r="F169">
            <v>4540406000</v>
          </cell>
          <cell r="G169">
            <v>3104684000</v>
          </cell>
          <cell r="H169">
            <v>0</v>
          </cell>
          <cell r="I169">
            <v>0</v>
          </cell>
          <cell r="L169">
            <v>4934907000</v>
          </cell>
        </row>
        <row r="170">
          <cell r="B170" t="str">
            <v>AZO</v>
          </cell>
          <cell r="C170" t="str">
            <v>Year 3</v>
          </cell>
          <cell r="E170">
            <v>10187340000</v>
          </cell>
          <cell r="F170">
            <v>4860309000</v>
          </cell>
          <cell r="G170">
            <v>3373980000</v>
          </cell>
          <cell r="H170">
            <v>0</v>
          </cell>
          <cell r="I170">
            <v>0</v>
          </cell>
          <cell r="L170">
            <v>5327031000</v>
          </cell>
        </row>
        <row r="171">
          <cell r="B171" t="str">
            <v>AZO</v>
          </cell>
          <cell r="C171" t="str">
            <v>Year 4</v>
          </cell>
          <cell r="E171">
            <v>10635676000</v>
          </cell>
          <cell r="F171">
            <v>5026940000</v>
          </cell>
          <cell r="G171">
            <v>3548341000</v>
          </cell>
          <cell r="H171">
            <v>0</v>
          </cell>
          <cell r="I171">
            <v>0</v>
          </cell>
          <cell r="L171">
            <v>5608736000</v>
          </cell>
        </row>
        <row r="172">
          <cell r="B172" t="str">
            <v>BA</v>
          </cell>
          <cell r="C172" t="str">
            <v>Year 1</v>
          </cell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>
            <v>0</v>
          </cell>
          <cell r="L172">
            <v>13355000000</v>
          </cell>
        </row>
        <row r="173">
          <cell r="B173" t="str">
            <v>BA</v>
          </cell>
          <cell r="C173" t="str">
            <v>Year 2</v>
          </cell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>
            <v>0</v>
          </cell>
          <cell r="L173">
            <v>14010000000</v>
          </cell>
        </row>
        <row r="174">
          <cell r="B174" t="str">
            <v>BA</v>
          </cell>
          <cell r="C174" t="str">
            <v>Year 3</v>
          </cell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>
            <v>0</v>
          </cell>
          <cell r="L174">
            <v>14026000000</v>
          </cell>
        </row>
        <row r="175">
          <cell r="B175" t="str">
            <v>BA</v>
          </cell>
          <cell r="C175" t="str">
            <v>Year 4</v>
          </cell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>
            <v>0</v>
          </cell>
          <cell r="L175">
            <v>13781000000</v>
          </cell>
        </row>
        <row r="176">
          <cell r="B176" t="str">
            <v>BAC</v>
          </cell>
          <cell r="C176" t="str">
            <v>Year 1</v>
          </cell>
          <cell r="E176">
            <v>100078000000</v>
          </cell>
          <cell r="F176">
            <v>3753000000</v>
          </cell>
          <cell r="G176">
            <v>70829000000</v>
          </cell>
          <cell r="H176">
            <v>0</v>
          </cell>
          <cell r="I176">
            <v>9433000000</v>
          </cell>
          <cell r="L176">
            <v>96325000000</v>
          </cell>
        </row>
        <row r="177">
          <cell r="B177" t="str">
            <v>BAC</v>
          </cell>
          <cell r="C177" t="str">
            <v>Year 2</v>
          </cell>
          <cell r="E177">
            <v>101697000000</v>
          </cell>
          <cell r="F177">
            <v>3034000000</v>
          </cell>
          <cell r="G177">
            <v>68128000000</v>
          </cell>
          <cell r="H177">
            <v>0</v>
          </cell>
          <cell r="I177">
            <v>4642000000</v>
          </cell>
          <cell r="L177">
            <v>98663000000</v>
          </cell>
        </row>
        <row r="178">
          <cell r="B178" t="str">
            <v>BAC</v>
          </cell>
          <cell r="C178" t="str">
            <v>Year 3</v>
          </cell>
          <cell r="E178">
            <v>95181000000</v>
          </cell>
          <cell r="F178">
            <v>2656000000</v>
          </cell>
          <cell r="G178">
            <v>74181000000</v>
          </cell>
          <cell r="H178">
            <v>0</v>
          </cell>
          <cell r="I178">
            <v>3211000000</v>
          </cell>
          <cell r="L178">
            <v>92525000000</v>
          </cell>
        </row>
        <row r="179">
          <cell r="B179" t="str">
            <v>BAC</v>
          </cell>
          <cell r="C179" t="str">
            <v>Year 4</v>
          </cell>
          <cell r="E179">
            <v>93056000000</v>
          </cell>
          <cell r="F179">
            <v>2204000000</v>
          </cell>
          <cell r="G179">
            <v>56358000000</v>
          </cell>
          <cell r="H179">
            <v>0</v>
          </cell>
          <cell r="I179">
            <v>3995000000</v>
          </cell>
          <cell r="L179">
            <v>90852000000</v>
          </cell>
        </row>
        <row r="180">
          <cell r="B180" t="str">
            <v>BAX</v>
          </cell>
          <cell r="C180" t="str">
            <v>Year 1</v>
          </cell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>
            <v>0</v>
          </cell>
          <cell r="L180">
            <v>7134000000</v>
          </cell>
        </row>
        <row r="181">
          <cell r="B181" t="str">
            <v>BAX</v>
          </cell>
          <cell r="C181" t="str">
            <v>Year 2</v>
          </cell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>
            <v>0</v>
          </cell>
          <cell r="L181">
            <v>4162000000</v>
          </cell>
        </row>
        <row r="182">
          <cell r="B182" t="str">
            <v>BAX</v>
          </cell>
          <cell r="C182" t="str">
            <v>Year 3</v>
          </cell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>
            <v>0</v>
          </cell>
          <cell r="L182">
            <v>4581000000</v>
          </cell>
        </row>
        <row r="183">
          <cell r="B183" t="str">
            <v>BAX</v>
          </cell>
          <cell r="C183" t="str">
            <v>Year 4</v>
          </cell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>
            <v>0</v>
          </cell>
          <cell r="L183">
            <v>4146000000</v>
          </cell>
        </row>
        <row r="184">
          <cell r="B184" t="str">
            <v>BBBY</v>
          </cell>
          <cell r="C184" t="str">
            <v>Year 1</v>
          </cell>
          <cell r="E184">
            <v>10914585000</v>
          </cell>
          <cell r="F184">
            <v>6525830000</v>
          </cell>
          <cell r="G184">
            <v>2750537000</v>
          </cell>
          <cell r="H184">
            <v>0</v>
          </cell>
          <cell r="I184">
            <v>0</v>
          </cell>
          <cell r="L184">
            <v>4388755000</v>
          </cell>
        </row>
        <row r="185">
          <cell r="B185" t="str">
            <v>BBBY</v>
          </cell>
          <cell r="C185" t="str">
            <v>Year 2</v>
          </cell>
          <cell r="E185">
            <v>11503963000</v>
          </cell>
          <cell r="F185">
            <v>6938381000</v>
          </cell>
          <cell r="G185">
            <v>2950995000</v>
          </cell>
          <cell r="H185">
            <v>0</v>
          </cell>
          <cell r="I185">
            <v>0</v>
          </cell>
          <cell r="L185">
            <v>4565582000</v>
          </cell>
        </row>
        <row r="186">
          <cell r="B186" t="str">
            <v>BBBY</v>
          </cell>
          <cell r="C186" t="str">
            <v>Year 3</v>
          </cell>
          <cell r="E186">
            <v>11881176000</v>
          </cell>
          <cell r="F186">
            <v>7261397000</v>
          </cell>
          <cell r="G186">
            <v>3065486000</v>
          </cell>
          <cell r="H186">
            <v>0</v>
          </cell>
          <cell r="I186">
            <v>0</v>
          </cell>
          <cell r="L186">
            <v>4619779000</v>
          </cell>
        </row>
        <row r="187">
          <cell r="B187" t="str">
            <v>BBBY</v>
          </cell>
          <cell r="C187" t="str">
            <v>Year 4</v>
          </cell>
          <cell r="E187">
            <v>12103887000</v>
          </cell>
          <cell r="F187">
            <v>7483577000</v>
          </cell>
          <cell r="G187">
            <v>3205407000</v>
          </cell>
          <cell r="H187">
            <v>0</v>
          </cell>
          <cell r="I187">
            <v>0</v>
          </cell>
          <cell r="L187">
            <v>4620310000</v>
          </cell>
        </row>
        <row r="188">
          <cell r="B188" t="str">
            <v>BBT</v>
          </cell>
          <cell r="C188" t="str">
            <v>Year 1</v>
          </cell>
          <cell r="E188">
            <v>10737000000</v>
          </cell>
          <cell r="F188">
            <v>429000000</v>
          </cell>
          <cell r="G188">
            <v>5650000000</v>
          </cell>
          <cell r="H188">
            <v>0</v>
          </cell>
          <cell r="I188">
            <v>1167000000</v>
          </cell>
          <cell r="L188">
            <v>10308000000</v>
          </cell>
        </row>
        <row r="189">
          <cell r="B189" t="str">
            <v>BBT</v>
          </cell>
          <cell r="C189" t="str">
            <v>Year 2</v>
          </cell>
          <cell r="E189">
            <v>10543000000</v>
          </cell>
          <cell r="F189">
            <v>301000000</v>
          </cell>
          <cell r="G189">
            <v>5625000000</v>
          </cell>
          <cell r="H189">
            <v>0</v>
          </cell>
          <cell r="I189">
            <v>698000000</v>
          </cell>
          <cell r="L189">
            <v>10242000000</v>
          </cell>
        </row>
        <row r="190">
          <cell r="B190" t="str">
            <v>BBT</v>
          </cell>
          <cell r="C190" t="str">
            <v>Year 3</v>
          </cell>
          <cell r="E190">
            <v>9998000000</v>
          </cell>
          <cell r="F190">
            <v>239000000</v>
          </cell>
          <cell r="G190">
            <v>5715000000</v>
          </cell>
          <cell r="H190">
            <v>0</v>
          </cell>
          <cell r="I190">
            <v>342000000</v>
          </cell>
          <cell r="L190">
            <v>9759000000</v>
          </cell>
        </row>
        <row r="191">
          <cell r="B191" t="str">
            <v>BBT</v>
          </cell>
          <cell r="C191" t="str">
            <v>Year 4</v>
          </cell>
          <cell r="E191">
            <v>10346000000</v>
          </cell>
          <cell r="F191">
            <v>233000000</v>
          </cell>
          <cell r="G191">
            <v>5996000000</v>
          </cell>
          <cell r="H191">
            <v>0</v>
          </cell>
          <cell r="I191">
            <v>533000000</v>
          </cell>
          <cell r="L191">
            <v>10113000000</v>
          </cell>
        </row>
        <row r="192">
          <cell r="B192" t="str">
            <v>BBY</v>
          </cell>
          <cell r="C192" t="str">
            <v>Year 1</v>
          </cell>
          <cell r="E192">
            <v>45457000000</v>
          </cell>
          <cell r="F192">
            <v>34473000000</v>
          </cell>
          <cell r="G192">
            <v>8755000000</v>
          </cell>
          <cell r="H192">
            <v>0</v>
          </cell>
          <cell r="I192">
            <v>0</v>
          </cell>
          <cell r="L192">
            <v>10984000000</v>
          </cell>
        </row>
        <row r="193">
          <cell r="B193" t="str">
            <v>BBY</v>
          </cell>
          <cell r="C193" t="str">
            <v>Year 2</v>
          </cell>
          <cell r="E193">
            <v>40611000000</v>
          </cell>
          <cell r="F193">
            <v>31212000000</v>
          </cell>
          <cell r="G193">
            <v>8106000000</v>
          </cell>
          <cell r="H193">
            <v>0</v>
          </cell>
          <cell r="I193">
            <v>0</v>
          </cell>
          <cell r="L193">
            <v>9399000000</v>
          </cell>
        </row>
        <row r="194">
          <cell r="B194" t="str">
            <v>BBY</v>
          </cell>
          <cell r="C194" t="str">
            <v>Year 3</v>
          </cell>
          <cell r="E194">
            <v>40339000000</v>
          </cell>
          <cell r="F194">
            <v>31292000000</v>
          </cell>
          <cell r="G194">
            <v>7592000000</v>
          </cell>
          <cell r="H194">
            <v>0</v>
          </cell>
          <cell r="I194">
            <v>0</v>
          </cell>
          <cell r="L194">
            <v>9047000000</v>
          </cell>
        </row>
        <row r="195">
          <cell r="B195" t="str">
            <v>BBY</v>
          </cell>
          <cell r="C195" t="str">
            <v>Year 4</v>
          </cell>
          <cell r="E195">
            <v>39528000000</v>
          </cell>
          <cell r="F195">
            <v>30337000000</v>
          </cell>
          <cell r="G195">
            <v>7618000000</v>
          </cell>
          <cell r="H195">
            <v>0</v>
          </cell>
          <cell r="I195">
            <v>0</v>
          </cell>
          <cell r="L195">
            <v>9191000000</v>
          </cell>
        </row>
        <row r="196">
          <cell r="B196" t="str">
            <v>BCR</v>
          </cell>
          <cell r="C196" t="str">
            <v>Year 1</v>
          </cell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>
            <v>0</v>
          </cell>
          <cell r="L196">
            <v>1855100000</v>
          </cell>
        </row>
        <row r="197">
          <cell r="B197" t="str">
            <v>BCR</v>
          </cell>
          <cell r="C197" t="str">
            <v>Year 2</v>
          </cell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>
            <v>0</v>
          </cell>
          <cell r="L197">
            <v>2065000000</v>
          </cell>
        </row>
        <row r="198">
          <cell r="B198" t="str">
            <v>BCR</v>
          </cell>
          <cell r="C198" t="str">
            <v>Year 3</v>
          </cell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>
            <v>0</v>
          </cell>
          <cell r="L198">
            <v>2114800000</v>
          </cell>
        </row>
        <row r="199">
          <cell r="B199" t="str">
            <v>BCR</v>
          </cell>
          <cell r="C199" t="str">
            <v>Year 4</v>
          </cell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>
            <v>0</v>
          </cell>
          <cell r="L199">
            <v>2342300000</v>
          </cell>
        </row>
        <row r="200">
          <cell r="B200" t="str">
            <v>BDX</v>
          </cell>
          <cell r="C200" t="str">
            <v>Year 1</v>
          </cell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>
            <v>0</v>
          </cell>
          <cell r="L200">
            <v>4171000000</v>
          </cell>
        </row>
        <row r="201">
          <cell r="B201" t="str">
            <v>BDX</v>
          </cell>
          <cell r="C201" t="str">
            <v>Year 2</v>
          </cell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>
            <v>0</v>
          </cell>
          <cell r="L201">
            <v>4301000000</v>
          </cell>
        </row>
        <row r="202">
          <cell r="B202" t="str">
            <v>BDX</v>
          </cell>
          <cell r="C202" t="str">
            <v>Year 3</v>
          </cell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>
            <v>0</v>
          </cell>
          <cell r="L202">
            <v>4695000000</v>
          </cell>
        </row>
        <row r="203">
          <cell r="B203" t="str">
            <v>BDX</v>
          </cell>
          <cell r="C203" t="str">
            <v>Year 4</v>
          </cell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>
            <v>0</v>
          </cell>
          <cell r="L203">
            <v>5991000000</v>
          </cell>
        </row>
        <row r="204">
          <cell r="B204" t="str">
            <v>BHI</v>
          </cell>
          <cell r="C204" t="str">
            <v>Year 1</v>
          </cell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>
            <v>0</v>
          </cell>
          <cell r="L204">
            <v>3811000000</v>
          </cell>
        </row>
        <row r="205">
          <cell r="B205" t="str">
            <v>BHI</v>
          </cell>
          <cell r="C205" t="str">
            <v>Year 2</v>
          </cell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>
            <v>0</v>
          </cell>
          <cell r="L205">
            <v>4805000000</v>
          </cell>
        </row>
        <row r="206">
          <cell r="B206" t="str">
            <v>BHI</v>
          </cell>
          <cell r="C206" t="str">
            <v>Year 3</v>
          </cell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>
            <v>0</v>
          </cell>
          <cell r="L206">
            <v>1327000000</v>
          </cell>
        </row>
        <row r="207">
          <cell r="B207" t="str">
            <v>BHI</v>
          </cell>
          <cell r="C207" t="str">
            <v>Year 4</v>
          </cell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>
            <v>0</v>
          </cell>
          <cell r="L207">
            <v>-132000000</v>
          </cell>
        </row>
        <row r="208">
          <cell r="B208" t="str">
            <v>BIIB</v>
          </cell>
          <cell r="C208" t="str">
            <v>Year 1</v>
          </cell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  <cell r="L208">
            <v>6074500000</v>
          </cell>
        </row>
        <row r="209">
          <cell r="B209" t="str">
            <v>BIIB</v>
          </cell>
          <cell r="C209" t="str">
            <v>Year 2</v>
          </cell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  <cell r="L209">
            <v>8532300000</v>
          </cell>
        </row>
        <row r="210">
          <cell r="B210" t="str">
            <v>BIIB</v>
          </cell>
          <cell r="C210" t="str">
            <v>Year 3</v>
          </cell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  <cell r="L210">
            <v>9523400000</v>
          </cell>
        </row>
        <row r="211">
          <cell r="B211" t="str">
            <v>BIIB</v>
          </cell>
          <cell r="C211" t="str">
            <v>Year 4</v>
          </cell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  <cell r="L211">
            <v>9970100000</v>
          </cell>
        </row>
        <row r="212">
          <cell r="B212" t="str">
            <v>BLL</v>
          </cell>
          <cell r="C212" t="str">
            <v>Year 1</v>
          </cell>
          <cell r="E212">
            <v>8735700000</v>
          </cell>
          <cell r="F212">
            <v>7174000000</v>
          </cell>
          <cell r="G212">
            <v>488300000</v>
          </cell>
          <cell r="H212">
            <v>0</v>
          </cell>
          <cell r="I212">
            <v>282900000</v>
          </cell>
          <cell r="L212">
            <v>1561700000</v>
          </cell>
        </row>
        <row r="213">
          <cell r="B213" t="str">
            <v>BLL</v>
          </cell>
          <cell r="C213" t="str">
            <v>Year 2</v>
          </cell>
          <cell r="E213">
            <v>8468100000</v>
          </cell>
          <cell r="F213">
            <v>6875400000</v>
          </cell>
          <cell r="G213">
            <v>497400000</v>
          </cell>
          <cell r="H213">
            <v>0</v>
          </cell>
          <cell r="I213">
            <v>299900000</v>
          </cell>
          <cell r="L213">
            <v>1592700000</v>
          </cell>
        </row>
        <row r="214">
          <cell r="B214" t="str">
            <v>BLL</v>
          </cell>
          <cell r="C214" t="str">
            <v>Year 3</v>
          </cell>
          <cell r="E214">
            <v>8570000000</v>
          </cell>
          <cell r="F214">
            <v>6903500000</v>
          </cell>
          <cell r="G214">
            <v>547000000</v>
          </cell>
          <cell r="H214">
            <v>0</v>
          </cell>
          <cell r="I214">
            <v>280900000</v>
          </cell>
          <cell r="L214">
            <v>1666500000</v>
          </cell>
        </row>
        <row r="215">
          <cell r="B215" t="str">
            <v>BLL</v>
          </cell>
          <cell r="C215" t="str">
            <v>Year 4</v>
          </cell>
          <cell r="E215">
            <v>7997000000</v>
          </cell>
          <cell r="F215">
            <v>6460300000</v>
          </cell>
          <cell r="G215">
            <v>646000000</v>
          </cell>
          <cell r="H215">
            <v>0</v>
          </cell>
          <cell r="I215">
            <v>285500000</v>
          </cell>
          <cell r="L215">
            <v>1536700000</v>
          </cell>
        </row>
        <row r="216">
          <cell r="B216" t="str">
            <v>BMY</v>
          </cell>
          <cell r="C216" t="str">
            <v>Year 1</v>
          </cell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>
            <v>0</v>
          </cell>
          <cell r="L216">
            <v>13011000000</v>
          </cell>
        </row>
        <row r="217">
          <cell r="B217" t="str">
            <v>BMY</v>
          </cell>
          <cell r="C217" t="str">
            <v>Year 2</v>
          </cell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>
            <v>0</v>
          </cell>
          <cell r="L217">
            <v>11766000000</v>
          </cell>
        </row>
        <row r="218">
          <cell r="B218" t="str">
            <v>BMY</v>
          </cell>
          <cell r="C218" t="str">
            <v>Year 3</v>
          </cell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>
            <v>0</v>
          </cell>
          <cell r="L218">
            <v>11947000000</v>
          </cell>
        </row>
        <row r="219">
          <cell r="B219" t="str">
            <v>BMY</v>
          </cell>
          <cell r="C219" t="str">
            <v>Year 4</v>
          </cell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>
            <v>0</v>
          </cell>
          <cell r="L219">
            <v>12651000000</v>
          </cell>
        </row>
        <row r="220">
          <cell r="B220" t="str">
            <v>BSX</v>
          </cell>
          <cell r="C220" t="str">
            <v>Year 1</v>
          </cell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  <cell r="L220">
            <v>4900000000</v>
          </cell>
        </row>
        <row r="221">
          <cell r="B221" t="str">
            <v>BSX</v>
          </cell>
          <cell r="C221" t="str">
            <v>Year 2</v>
          </cell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  <cell r="L221">
            <v>4969000000</v>
          </cell>
        </row>
        <row r="222">
          <cell r="B222" t="str">
            <v>BSX</v>
          </cell>
          <cell r="C222" t="str">
            <v>Year 3</v>
          </cell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  <cell r="L222">
            <v>5170000000</v>
          </cell>
        </row>
        <row r="223">
          <cell r="B223" t="str">
            <v>BSX</v>
          </cell>
          <cell r="C223" t="str">
            <v>Year 4</v>
          </cell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  <cell r="L223">
            <v>5304000000</v>
          </cell>
        </row>
        <row r="224">
          <cell r="B224" t="str">
            <v>BWA</v>
          </cell>
          <cell r="C224" t="str">
            <v>Year 1</v>
          </cell>
          <cell r="E224">
            <v>7436600000</v>
          </cell>
          <cell r="F224">
            <v>5879100000</v>
          </cell>
          <cell r="G224">
            <v>702300000</v>
          </cell>
          <cell r="H224">
            <v>0</v>
          </cell>
          <cell r="I224">
            <v>0</v>
          </cell>
          <cell r="L224">
            <v>1557500000</v>
          </cell>
        </row>
        <row r="225">
          <cell r="B225" t="str">
            <v>BWA</v>
          </cell>
          <cell r="C225" t="str">
            <v>Year 2</v>
          </cell>
          <cell r="E225">
            <v>8305100000</v>
          </cell>
          <cell r="F225">
            <v>6548700000</v>
          </cell>
          <cell r="G225">
            <v>792700000</v>
          </cell>
          <cell r="H225">
            <v>0</v>
          </cell>
          <cell r="I225">
            <v>0</v>
          </cell>
          <cell r="L225">
            <v>1756400000</v>
          </cell>
        </row>
        <row r="226">
          <cell r="B226" t="str">
            <v>BWA</v>
          </cell>
          <cell r="C226" t="str">
            <v>Year 3</v>
          </cell>
          <cell r="E226">
            <v>8023200000</v>
          </cell>
          <cell r="F226">
            <v>6320100000</v>
          </cell>
          <cell r="G226">
            <v>763400000</v>
          </cell>
          <cell r="H226">
            <v>0</v>
          </cell>
          <cell r="I226">
            <v>0</v>
          </cell>
          <cell r="L226">
            <v>1703100000</v>
          </cell>
        </row>
        <row r="227">
          <cell r="B227" t="str">
            <v>BWA</v>
          </cell>
          <cell r="C227" t="str">
            <v>Year 4</v>
          </cell>
          <cell r="E227">
            <v>9071000000</v>
          </cell>
          <cell r="F227">
            <v>7137900000</v>
          </cell>
          <cell r="G227">
            <v>1707200000</v>
          </cell>
          <cell r="H227">
            <v>0</v>
          </cell>
          <cell r="I227">
            <v>0</v>
          </cell>
          <cell r="L227">
            <v>1933100000</v>
          </cell>
        </row>
        <row r="228">
          <cell r="B228" t="str">
            <v>BXP</v>
          </cell>
          <cell r="C228" t="str">
            <v>Year 1</v>
          </cell>
          <cell r="E228">
            <v>1847186000</v>
          </cell>
          <cell r="F228">
            <v>667208000</v>
          </cell>
          <cell r="G228">
            <v>93782000</v>
          </cell>
          <cell r="H228">
            <v>0</v>
          </cell>
          <cell r="I228">
            <v>445875000</v>
          </cell>
          <cell r="L228">
            <v>1179978000</v>
          </cell>
        </row>
        <row r="229">
          <cell r="B229" t="str">
            <v>BXP</v>
          </cell>
          <cell r="C229" t="str">
            <v>Year 2</v>
          </cell>
          <cell r="E229">
            <v>2135539000</v>
          </cell>
          <cell r="F229">
            <v>771403000</v>
          </cell>
          <cell r="G229">
            <v>117073000</v>
          </cell>
          <cell r="H229">
            <v>0</v>
          </cell>
          <cell r="I229">
            <v>560637000</v>
          </cell>
          <cell r="L229">
            <v>1364136000</v>
          </cell>
        </row>
        <row r="230">
          <cell r="B230" t="str">
            <v>BXP</v>
          </cell>
          <cell r="C230" t="str">
            <v>Year 3</v>
          </cell>
          <cell r="E230">
            <v>2396998000</v>
          </cell>
          <cell r="F230">
            <v>864526000</v>
          </cell>
          <cell r="G230">
            <v>102077000</v>
          </cell>
          <cell r="H230">
            <v>0</v>
          </cell>
          <cell r="I230">
            <v>628573000</v>
          </cell>
          <cell r="L230">
            <v>1532472000</v>
          </cell>
        </row>
        <row r="231">
          <cell r="B231" t="str">
            <v>BXP</v>
          </cell>
          <cell r="C231" t="str">
            <v>Year 4</v>
          </cell>
          <cell r="E231">
            <v>2490821000</v>
          </cell>
          <cell r="F231">
            <v>904336000</v>
          </cell>
          <cell r="G231">
            <v>97578000</v>
          </cell>
          <cell r="H231">
            <v>0</v>
          </cell>
          <cell r="I231">
            <v>639542000</v>
          </cell>
          <cell r="L231">
            <v>1586485000</v>
          </cell>
        </row>
        <row r="232">
          <cell r="B232" t="str">
            <v>CAG</v>
          </cell>
          <cell r="C232" t="str">
            <v>Year 1</v>
          </cell>
          <cell r="E232">
            <v>13469300000</v>
          </cell>
          <cell r="F232">
            <v>10104400000</v>
          </cell>
          <cell r="G232">
            <v>2065900000</v>
          </cell>
          <cell r="H232">
            <v>0</v>
          </cell>
          <cell r="I232">
            <v>0</v>
          </cell>
          <cell r="L232">
            <v>3364900000</v>
          </cell>
        </row>
        <row r="233">
          <cell r="B233" t="str">
            <v>CAG</v>
          </cell>
          <cell r="C233" t="str">
            <v>Year 2</v>
          </cell>
          <cell r="E233">
            <v>11838200000</v>
          </cell>
          <cell r="F233">
            <v>8910800000</v>
          </cell>
          <cell r="G233">
            <v>1778900000</v>
          </cell>
          <cell r="H233">
            <v>0</v>
          </cell>
          <cell r="I233">
            <v>0</v>
          </cell>
          <cell r="L233">
            <v>2927400000</v>
          </cell>
        </row>
        <row r="234">
          <cell r="B234" t="str">
            <v>CAG</v>
          </cell>
          <cell r="C234" t="str">
            <v>Year 3</v>
          </cell>
          <cell r="E234">
            <v>11937000000</v>
          </cell>
          <cell r="F234">
            <v>9061400000</v>
          </cell>
          <cell r="G234">
            <v>1545300000</v>
          </cell>
          <cell r="H234">
            <v>0</v>
          </cell>
          <cell r="I234">
            <v>0</v>
          </cell>
          <cell r="L234">
            <v>2875600000</v>
          </cell>
        </row>
        <row r="235">
          <cell r="B235" t="str">
            <v>CAG</v>
          </cell>
          <cell r="C235" t="str">
            <v>Year 4</v>
          </cell>
          <cell r="E235">
            <v>11642900000</v>
          </cell>
          <cell r="F235">
            <v>8552100000</v>
          </cell>
          <cell r="G235">
            <v>2209400000</v>
          </cell>
          <cell r="H235">
            <v>0</v>
          </cell>
          <cell r="I235">
            <v>0</v>
          </cell>
          <cell r="L235">
            <v>3090800000</v>
          </cell>
        </row>
        <row r="236">
          <cell r="B236" t="str">
            <v>CAH</v>
          </cell>
          <cell r="C236" t="str">
            <v>Year 1</v>
          </cell>
          <cell r="E236">
            <v>101093000000</v>
          </cell>
          <cell r="F236">
            <v>96172000000</v>
          </cell>
          <cell r="G236">
            <v>2875000000</v>
          </cell>
          <cell r="H236">
            <v>0</v>
          </cell>
          <cell r="I236">
            <v>158000000</v>
          </cell>
          <cell r="L236">
            <v>4921000000</v>
          </cell>
        </row>
        <row r="237">
          <cell r="B237" t="str">
            <v>CAH</v>
          </cell>
          <cell r="C237" t="str">
            <v>Year 2</v>
          </cell>
          <cell r="E237">
            <v>91084000000</v>
          </cell>
          <cell r="F237">
            <v>85923000000</v>
          </cell>
          <cell r="G237">
            <v>3028000000</v>
          </cell>
          <cell r="H237">
            <v>0</v>
          </cell>
          <cell r="I237">
            <v>223000000</v>
          </cell>
          <cell r="L237">
            <v>5161000000</v>
          </cell>
        </row>
        <row r="238">
          <cell r="B238" t="str">
            <v>CAH</v>
          </cell>
          <cell r="C238" t="str">
            <v>Year 3</v>
          </cell>
          <cell r="E238">
            <v>102531000000</v>
          </cell>
          <cell r="F238">
            <v>96819000000</v>
          </cell>
          <cell r="G238">
            <v>3240000000</v>
          </cell>
          <cell r="H238">
            <v>0</v>
          </cell>
          <cell r="I238">
            <v>281000000</v>
          </cell>
          <cell r="L238">
            <v>5712000000</v>
          </cell>
        </row>
        <row r="239">
          <cell r="B239" t="str">
            <v>CAH</v>
          </cell>
          <cell r="C239" t="str">
            <v>Year 4</v>
          </cell>
          <cell r="E239">
            <v>121546000000</v>
          </cell>
          <cell r="F239">
            <v>115003000000</v>
          </cell>
          <cell r="G239">
            <v>3648000000</v>
          </cell>
          <cell r="H239">
            <v>0</v>
          </cell>
          <cell r="I239">
            <v>459000000</v>
          </cell>
          <cell r="L239">
            <v>6543000000</v>
          </cell>
        </row>
        <row r="240">
          <cell r="B240" t="str">
            <v>CAT</v>
          </cell>
          <cell r="C240" t="str">
            <v>Year 1</v>
          </cell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>
            <v>0</v>
          </cell>
          <cell r="L240">
            <v>14202000000</v>
          </cell>
        </row>
        <row r="241">
          <cell r="B241" t="str">
            <v>CAT</v>
          </cell>
          <cell r="C241" t="str">
            <v>Year 2</v>
          </cell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>
            <v>0</v>
          </cell>
          <cell r="L241">
            <v>13842000000</v>
          </cell>
        </row>
        <row r="242">
          <cell r="B242" t="str">
            <v>CAT</v>
          </cell>
          <cell r="C242" t="str">
            <v>Year 3</v>
          </cell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>
            <v>0</v>
          </cell>
          <cell r="L242">
            <v>12878000000</v>
          </cell>
        </row>
        <row r="243">
          <cell r="B243" t="str">
            <v>CAT</v>
          </cell>
          <cell r="C243" t="str">
            <v>Year 4</v>
          </cell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>
            <v>0</v>
          </cell>
          <cell r="L243">
            <v>9632000000</v>
          </cell>
        </row>
        <row r="244">
          <cell r="B244" t="str">
            <v>CB</v>
          </cell>
          <cell r="C244" t="str">
            <v>Year 1</v>
          </cell>
          <cell r="E244">
            <v>17936000000</v>
          </cell>
          <cell r="F244">
            <v>12620000000</v>
          </cell>
          <cell r="G244">
            <v>2096000000</v>
          </cell>
          <cell r="H244">
            <v>0</v>
          </cell>
          <cell r="I244">
            <v>6000000</v>
          </cell>
          <cell r="L244">
            <v>5316000000</v>
          </cell>
        </row>
        <row r="245">
          <cell r="B245" t="str">
            <v>CB</v>
          </cell>
          <cell r="C245" t="str">
            <v>Year 2</v>
          </cell>
          <cell r="E245">
            <v>19261000000</v>
          </cell>
          <cell r="F245">
            <v>12522000000</v>
          </cell>
          <cell r="G245">
            <v>2211000000</v>
          </cell>
          <cell r="H245">
            <v>0</v>
          </cell>
          <cell r="I245">
            <v>15000000</v>
          </cell>
          <cell r="L245">
            <v>6739000000</v>
          </cell>
        </row>
        <row r="246">
          <cell r="B246" t="str">
            <v>CB</v>
          </cell>
          <cell r="C246" t="str">
            <v>Year 3</v>
          </cell>
          <cell r="E246">
            <v>19171000000</v>
          </cell>
          <cell r="F246">
            <v>13241000000</v>
          </cell>
          <cell r="G246">
            <v>2245000000</v>
          </cell>
          <cell r="H246">
            <v>0</v>
          </cell>
          <cell r="I246">
            <v>82000000</v>
          </cell>
          <cell r="L246">
            <v>5930000000</v>
          </cell>
        </row>
        <row r="247">
          <cell r="B247" t="str">
            <v>CB</v>
          </cell>
          <cell r="C247" t="str">
            <v>Year 4</v>
          </cell>
          <cell r="E247">
            <v>18987000000</v>
          </cell>
          <cell r="F247">
            <v>12968000000</v>
          </cell>
          <cell r="G247">
            <v>2270000000</v>
          </cell>
          <cell r="H247">
            <v>0</v>
          </cell>
          <cell r="I247">
            <v>120000000</v>
          </cell>
          <cell r="L247">
            <v>6019000000</v>
          </cell>
        </row>
        <row r="248">
          <cell r="B248" t="str">
            <v>CBG</v>
          </cell>
          <cell r="C248" t="str">
            <v>Year 1</v>
          </cell>
          <cell r="E248">
            <v>6514099000</v>
          </cell>
          <cell r="F248">
            <v>5745428000</v>
          </cell>
          <cell r="G248">
            <v>0</v>
          </cell>
          <cell r="H248">
            <v>0</v>
          </cell>
          <cell r="I248">
            <v>169645000</v>
          </cell>
          <cell r="L248">
            <v>768671000</v>
          </cell>
        </row>
        <row r="249">
          <cell r="B249" t="str">
            <v>CBG</v>
          </cell>
          <cell r="C249" t="str">
            <v>Year 2</v>
          </cell>
          <cell r="E249">
            <v>7184794000</v>
          </cell>
          <cell r="F249">
            <v>6293699000</v>
          </cell>
          <cell r="G249">
            <v>0</v>
          </cell>
          <cell r="H249">
            <v>0</v>
          </cell>
          <cell r="I249">
            <v>190390000</v>
          </cell>
          <cell r="L249">
            <v>891095000</v>
          </cell>
        </row>
        <row r="250">
          <cell r="B250" t="str">
            <v>CBG</v>
          </cell>
          <cell r="C250" t="str">
            <v>Year 3</v>
          </cell>
          <cell r="E250">
            <v>9049918000</v>
          </cell>
          <cell r="F250">
            <v>8050222000</v>
          </cell>
          <cell r="G250">
            <v>0</v>
          </cell>
          <cell r="H250">
            <v>0</v>
          </cell>
          <cell r="I250">
            <v>265101000</v>
          </cell>
          <cell r="L250">
            <v>999696000</v>
          </cell>
        </row>
        <row r="251">
          <cell r="B251" t="str">
            <v>CBG</v>
          </cell>
          <cell r="C251" t="str">
            <v>Year 4</v>
          </cell>
          <cell r="E251">
            <v>10855810000</v>
          </cell>
          <cell r="F251">
            <v>9716541000</v>
          </cell>
          <cell r="G251">
            <v>0</v>
          </cell>
          <cell r="H251">
            <v>0</v>
          </cell>
          <cell r="I251">
            <v>314096000</v>
          </cell>
          <cell r="L251">
            <v>1139269000</v>
          </cell>
        </row>
        <row r="252">
          <cell r="B252" t="str">
            <v>CCI</v>
          </cell>
          <cell r="C252" t="str">
            <v>Year 1</v>
          </cell>
          <cell r="E252">
            <v>2432680000</v>
          </cell>
          <cell r="F252">
            <v>728989000</v>
          </cell>
          <cell r="G252">
            <v>212572000</v>
          </cell>
          <cell r="H252">
            <v>0</v>
          </cell>
          <cell r="I252">
            <v>622592000</v>
          </cell>
          <cell r="L252">
            <v>1703691000</v>
          </cell>
        </row>
        <row r="253">
          <cell r="B253" t="str">
            <v>CCI</v>
          </cell>
          <cell r="C253" t="str">
            <v>Year 2</v>
          </cell>
          <cell r="E253">
            <v>2865751000</v>
          </cell>
          <cell r="F253">
            <v>991017000</v>
          </cell>
          <cell r="G253">
            <v>213519000</v>
          </cell>
          <cell r="H253">
            <v>0</v>
          </cell>
          <cell r="I253">
            <v>741342000</v>
          </cell>
          <cell r="L253">
            <v>1874734000</v>
          </cell>
        </row>
        <row r="254">
          <cell r="B254" t="str">
            <v>CCI</v>
          </cell>
          <cell r="C254" t="str">
            <v>Year 3</v>
          </cell>
          <cell r="E254">
            <v>3538756000</v>
          </cell>
          <cell r="F254">
            <v>1306606000</v>
          </cell>
          <cell r="G254">
            <v>257296000</v>
          </cell>
          <cell r="H254">
            <v>0</v>
          </cell>
          <cell r="I254">
            <v>985781000</v>
          </cell>
          <cell r="L254">
            <v>2232150000</v>
          </cell>
        </row>
        <row r="255">
          <cell r="B255" t="str">
            <v>CCI</v>
          </cell>
          <cell r="C255" t="str">
            <v>Year 4</v>
          </cell>
          <cell r="E255">
            <v>3663851000</v>
          </cell>
          <cell r="F255">
            <v>1321426000</v>
          </cell>
          <cell r="G255">
            <v>310921000</v>
          </cell>
          <cell r="H255">
            <v>0</v>
          </cell>
          <cell r="I255">
            <v>1036178000</v>
          </cell>
          <cell r="L255">
            <v>2342425000</v>
          </cell>
        </row>
        <row r="256">
          <cell r="B256" t="str">
            <v>CCL</v>
          </cell>
          <cell r="C256" t="str">
            <v>Year 1</v>
          </cell>
          <cell r="E256">
            <v>15456000000</v>
          </cell>
          <cell r="F256">
            <v>10645000000</v>
          </cell>
          <cell r="G256">
            <v>1879000000</v>
          </cell>
          <cell r="H256">
            <v>0</v>
          </cell>
          <cell r="I256">
            <v>1590000000</v>
          </cell>
          <cell r="L256">
            <v>4811000000</v>
          </cell>
        </row>
        <row r="257">
          <cell r="B257" t="str">
            <v>CCL</v>
          </cell>
          <cell r="C257" t="str">
            <v>Year 2</v>
          </cell>
          <cell r="E257">
            <v>15884000000</v>
          </cell>
          <cell r="F257">
            <v>10421000000</v>
          </cell>
          <cell r="G257">
            <v>2054000000</v>
          </cell>
          <cell r="H257">
            <v>0</v>
          </cell>
          <cell r="I257">
            <v>1637000000</v>
          </cell>
          <cell r="L257">
            <v>5463000000</v>
          </cell>
        </row>
        <row r="258">
          <cell r="B258" t="str">
            <v>CCL</v>
          </cell>
          <cell r="C258" t="str">
            <v>Year 3</v>
          </cell>
          <cell r="E258">
            <v>15714000000</v>
          </cell>
          <cell r="F258">
            <v>9447000000</v>
          </cell>
          <cell r="G258">
            <v>2067000000</v>
          </cell>
          <cell r="H258">
            <v>0</v>
          </cell>
          <cell r="I258">
            <v>1626000000</v>
          </cell>
          <cell r="L258">
            <v>6267000000</v>
          </cell>
        </row>
        <row r="259">
          <cell r="B259" t="str">
            <v>CCL</v>
          </cell>
          <cell r="C259" t="str">
            <v>Year 4</v>
          </cell>
          <cell r="E259">
            <v>16389000000</v>
          </cell>
          <cell r="F259">
            <v>9383000000</v>
          </cell>
          <cell r="G259">
            <v>2197000000</v>
          </cell>
          <cell r="H259">
            <v>0</v>
          </cell>
          <cell r="I259">
            <v>1738000000</v>
          </cell>
          <cell r="L259">
            <v>7006000000</v>
          </cell>
        </row>
        <row r="260">
          <cell r="B260" t="str">
            <v>CELG</v>
          </cell>
          <cell r="C260" t="str">
            <v>Year 1</v>
          </cell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  <cell r="L260">
            <v>6153500000</v>
          </cell>
        </row>
        <row r="261">
          <cell r="B261" t="str">
            <v>CELG</v>
          </cell>
          <cell r="C261" t="str">
            <v>Year 2</v>
          </cell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  <cell r="L261">
            <v>7284500000</v>
          </cell>
        </row>
        <row r="262">
          <cell r="B262" t="str">
            <v>CELG</v>
          </cell>
          <cell r="C262" t="str">
            <v>Year 3</v>
          </cell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  <cell r="L262">
            <v>8835900000</v>
          </cell>
        </row>
        <row r="263">
          <cell r="B263" t="str">
            <v>CELG</v>
          </cell>
          <cell r="C263" t="str">
            <v>Year 4</v>
          </cell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  <cell r="L263">
            <v>10791200000</v>
          </cell>
        </row>
        <row r="264">
          <cell r="B264" t="str">
            <v>CERN</v>
          </cell>
          <cell r="C264" t="str">
            <v>Year 1</v>
          </cell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  <cell r="L264">
            <v>2396026000</v>
          </cell>
        </row>
        <row r="265">
          <cell r="B265" t="str">
            <v>CERN</v>
          </cell>
          <cell r="C265" t="str">
            <v>Year 2</v>
          </cell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  <cell r="L265">
            <v>2798326000</v>
          </cell>
        </row>
        <row r="266">
          <cell r="B266" t="str">
            <v>CERN</v>
          </cell>
          <cell r="C266" t="str">
            <v>Year 3</v>
          </cell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  <cell r="L266">
            <v>3674486000</v>
          </cell>
        </row>
        <row r="267">
          <cell r="B267" t="str">
            <v>CERN</v>
          </cell>
          <cell r="C267" t="str">
            <v>Year 4</v>
          </cell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  <cell r="L267">
            <v>4017357000</v>
          </cell>
        </row>
        <row r="268">
          <cell r="B268" t="str">
            <v>CF</v>
          </cell>
          <cell r="C268" t="str">
            <v>Year 1</v>
          </cell>
          <cell r="E268">
            <v>6104000000</v>
          </cell>
          <cell r="F268">
            <v>2990700000</v>
          </cell>
          <cell r="G268">
            <v>200900000</v>
          </cell>
          <cell r="H268">
            <v>0</v>
          </cell>
          <cell r="I268">
            <v>0</v>
          </cell>
          <cell r="L268">
            <v>3113300000</v>
          </cell>
        </row>
        <row r="269">
          <cell r="B269" t="str">
            <v>CF</v>
          </cell>
          <cell r="C269" t="str">
            <v>Year 2</v>
          </cell>
          <cell r="E269">
            <v>5474700000</v>
          </cell>
          <cell r="F269">
            <v>2954500000</v>
          </cell>
          <cell r="G269">
            <v>150200000</v>
          </cell>
          <cell r="H269">
            <v>0</v>
          </cell>
          <cell r="I269">
            <v>0</v>
          </cell>
          <cell r="L269">
            <v>2520200000</v>
          </cell>
        </row>
        <row r="270">
          <cell r="B270" t="str">
            <v>CF</v>
          </cell>
          <cell r="C270" t="str">
            <v>Year 3</v>
          </cell>
          <cell r="E270">
            <v>4743200000</v>
          </cell>
          <cell r="F270">
            <v>2964700000</v>
          </cell>
          <cell r="G270">
            <v>205200000</v>
          </cell>
          <cell r="H270">
            <v>0</v>
          </cell>
          <cell r="I270">
            <v>0</v>
          </cell>
          <cell r="L270">
            <v>1778500000</v>
          </cell>
        </row>
        <row r="271">
          <cell r="B271" t="str">
            <v>CF</v>
          </cell>
          <cell r="C271" t="str">
            <v>Year 4</v>
          </cell>
          <cell r="E271">
            <v>4308300000</v>
          </cell>
          <cell r="F271">
            <v>2761200000</v>
          </cell>
          <cell r="G271">
            <v>319000000</v>
          </cell>
          <cell r="H271">
            <v>0</v>
          </cell>
          <cell r="I271">
            <v>0</v>
          </cell>
          <cell r="L271">
            <v>1547100000</v>
          </cell>
        </row>
        <row r="272">
          <cell r="B272" t="str">
            <v>CFG</v>
          </cell>
          <cell r="C272" t="str">
            <v>Year 1</v>
          </cell>
          <cell r="E272">
            <v>5513000000</v>
          </cell>
          <cell r="F272">
            <v>375000000</v>
          </cell>
          <cell r="G272">
            <v>3380000000</v>
          </cell>
          <cell r="H272">
            <v>0</v>
          </cell>
          <cell r="I272">
            <v>490000000</v>
          </cell>
          <cell r="L272">
            <v>5138000000</v>
          </cell>
        </row>
        <row r="273">
          <cell r="B273" t="str">
            <v>CFG</v>
          </cell>
          <cell r="C273" t="str">
            <v>Year 2</v>
          </cell>
          <cell r="E273">
            <v>5133000000</v>
          </cell>
          <cell r="F273">
            <v>216000000</v>
          </cell>
          <cell r="G273">
            <v>3142000000</v>
          </cell>
          <cell r="H273">
            <v>0</v>
          </cell>
          <cell r="I273">
            <v>581000000</v>
          </cell>
          <cell r="L273">
            <v>4917000000</v>
          </cell>
        </row>
        <row r="274">
          <cell r="B274" t="str">
            <v>CFG</v>
          </cell>
          <cell r="C274" t="str">
            <v>Year 3</v>
          </cell>
          <cell r="E274">
            <v>5342000000</v>
          </cell>
          <cell r="F274">
            <v>160000000</v>
          </cell>
          <cell r="G274">
            <v>3247000000</v>
          </cell>
          <cell r="H274">
            <v>0</v>
          </cell>
          <cell r="I274">
            <v>464000000</v>
          </cell>
          <cell r="L274">
            <v>5182000000</v>
          </cell>
        </row>
        <row r="275">
          <cell r="B275" t="str">
            <v>CFG</v>
          </cell>
          <cell r="C275" t="str">
            <v>Year 4</v>
          </cell>
          <cell r="E275">
            <v>5276000000</v>
          </cell>
          <cell r="F275">
            <v>237000000</v>
          </cell>
          <cell r="G275">
            <v>3113000000</v>
          </cell>
          <cell r="H275">
            <v>0</v>
          </cell>
          <cell r="I275">
            <v>448000000</v>
          </cell>
          <cell r="L275">
            <v>5039000000</v>
          </cell>
        </row>
        <row r="276">
          <cell r="B276" t="str">
            <v>CHD</v>
          </cell>
          <cell r="C276" t="str">
            <v>Year 1</v>
          </cell>
          <cell r="E276">
            <v>2921900000</v>
          </cell>
          <cell r="F276">
            <v>1630500000</v>
          </cell>
          <cell r="G276">
            <v>746300000</v>
          </cell>
          <cell r="H276">
            <v>0</v>
          </cell>
          <cell r="I276">
            <v>0</v>
          </cell>
          <cell r="L276">
            <v>1291400000</v>
          </cell>
        </row>
        <row r="277">
          <cell r="B277" t="str">
            <v>CHD</v>
          </cell>
          <cell r="C277" t="str">
            <v>Year 2</v>
          </cell>
          <cell r="E277">
            <v>3194300000</v>
          </cell>
          <cell r="F277">
            <v>1756300000</v>
          </cell>
          <cell r="G277">
            <v>815800000</v>
          </cell>
          <cell r="H277">
            <v>0</v>
          </cell>
          <cell r="I277">
            <v>0</v>
          </cell>
          <cell r="L277">
            <v>1438000000</v>
          </cell>
        </row>
        <row r="278">
          <cell r="B278" t="str">
            <v>CHD</v>
          </cell>
          <cell r="C278" t="str">
            <v>Year 3</v>
          </cell>
          <cell r="E278">
            <v>3297600000</v>
          </cell>
          <cell r="F278">
            <v>1844700000</v>
          </cell>
          <cell r="G278">
            <v>811700000</v>
          </cell>
          <cell r="H278">
            <v>0</v>
          </cell>
          <cell r="I278">
            <v>0</v>
          </cell>
          <cell r="L278">
            <v>1452900000</v>
          </cell>
        </row>
        <row r="279">
          <cell r="B279" t="str">
            <v>CHD</v>
          </cell>
          <cell r="C279" t="str">
            <v>Year 4</v>
          </cell>
          <cell r="E279">
            <v>3394800000</v>
          </cell>
          <cell r="F279">
            <v>1883000000</v>
          </cell>
          <cell r="G279">
            <v>837600000</v>
          </cell>
          <cell r="H279">
            <v>0</v>
          </cell>
          <cell r="I279">
            <v>0</v>
          </cell>
          <cell r="L279">
            <v>1511800000</v>
          </cell>
        </row>
        <row r="280">
          <cell r="B280" t="str">
            <v>CHK</v>
          </cell>
          <cell r="C280" t="str">
            <v>Year 1</v>
          </cell>
          <cell r="E280">
            <v>12316000000</v>
          </cell>
          <cell r="F280">
            <v>7081000000</v>
          </cell>
          <cell r="G280">
            <v>723000000</v>
          </cell>
          <cell r="H280">
            <v>0</v>
          </cell>
          <cell r="I280">
            <v>2811000000</v>
          </cell>
          <cell r="L280">
            <v>5235000000</v>
          </cell>
        </row>
        <row r="281">
          <cell r="B281" t="str">
            <v>CHK</v>
          </cell>
          <cell r="C281" t="str">
            <v>Year 2</v>
          </cell>
          <cell r="E281">
            <v>19080000000</v>
          </cell>
          <cell r="F281">
            <v>12930000000</v>
          </cell>
          <cell r="G281">
            <v>686000000</v>
          </cell>
          <cell r="H281">
            <v>0</v>
          </cell>
          <cell r="I281">
            <v>2903000000</v>
          </cell>
          <cell r="L281">
            <v>6150000000</v>
          </cell>
        </row>
        <row r="282">
          <cell r="B282" t="str">
            <v>CHK</v>
          </cell>
          <cell r="C282" t="str">
            <v>Year 3</v>
          </cell>
          <cell r="E282">
            <v>23125000000</v>
          </cell>
          <cell r="F282">
            <v>16049000000</v>
          </cell>
          <cell r="G282">
            <v>554000000</v>
          </cell>
          <cell r="H282">
            <v>0</v>
          </cell>
          <cell r="I282">
            <v>2915000000</v>
          </cell>
          <cell r="L282">
            <v>7076000000</v>
          </cell>
        </row>
        <row r="283">
          <cell r="B283" t="str">
            <v>CHK</v>
          </cell>
          <cell r="C283" t="str">
            <v>Year 4</v>
          </cell>
          <cell r="E283">
            <v>12764000000</v>
          </cell>
          <cell r="F283">
            <v>10295000000</v>
          </cell>
          <cell r="G283">
            <v>334000000</v>
          </cell>
          <cell r="H283">
            <v>0</v>
          </cell>
          <cell r="I283">
            <v>2229000000</v>
          </cell>
          <cell r="L283">
            <v>2469000000</v>
          </cell>
        </row>
        <row r="284">
          <cell r="B284" t="str">
            <v>CHRW</v>
          </cell>
          <cell r="C284" t="str">
            <v>Year 1</v>
          </cell>
          <cell r="E284">
            <v>11359113000</v>
          </cell>
          <cell r="F284">
            <v>9641542000</v>
          </cell>
          <cell r="G284">
            <v>1042251000</v>
          </cell>
          <cell r="H284">
            <v>0</v>
          </cell>
          <cell r="I284">
            <v>0</v>
          </cell>
          <cell r="L284">
            <v>1717571000</v>
          </cell>
        </row>
        <row r="285">
          <cell r="B285" t="str">
            <v>CHRW</v>
          </cell>
          <cell r="C285" t="str">
            <v>Year 2</v>
          </cell>
          <cell r="E285">
            <v>12752076000</v>
          </cell>
          <cell r="F285">
            <v>10915981000</v>
          </cell>
          <cell r="G285">
            <v>1153445000</v>
          </cell>
          <cell r="H285">
            <v>0</v>
          </cell>
          <cell r="I285">
            <v>0</v>
          </cell>
          <cell r="L285">
            <v>1836095000</v>
          </cell>
        </row>
        <row r="286">
          <cell r="B286" t="str">
            <v>CHRW</v>
          </cell>
          <cell r="C286" t="str">
            <v>Year 3</v>
          </cell>
          <cell r="E286">
            <v>13470067000</v>
          </cell>
          <cell r="F286">
            <v>11462415000</v>
          </cell>
          <cell r="G286">
            <v>1259234000</v>
          </cell>
          <cell r="H286">
            <v>0</v>
          </cell>
          <cell r="I286">
            <v>0</v>
          </cell>
          <cell r="L286">
            <v>2007652000</v>
          </cell>
        </row>
        <row r="287">
          <cell r="B287" t="str">
            <v>CHRW</v>
          </cell>
          <cell r="C287" t="str">
            <v>Year 4</v>
          </cell>
          <cell r="E287">
            <v>13476084000</v>
          </cell>
          <cell r="F287">
            <v>11207604000</v>
          </cell>
          <cell r="G287">
            <v>1410170000</v>
          </cell>
          <cell r="H287">
            <v>0</v>
          </cell>
          <cell r="I287">
            <v>0</v>
          </cell>
          <cell r="L287">
            <v>2268480000</v>
          </cell>
        </row>
        <row r="288">
          <cell r="B288" t="str">
            <v>CHTR</v>
          </cell>
          <cell r="C288" t="str">
            <v>Year 1</v>
          </cell>
          <cell r="E288">
            <v>8155000000</v>
          </cell>
          <cell r="F288">
            <v>5345000000</v>
          </cell>
          <cell r="G288">
            <v>47000000</v>
          </cell>
          <cell r="H288">
            <v>0</v>
          </cell>
          <cell r="I288">
            <v>1854000000</v>
          </cell>
          <cell r="L288">
            <v>2810000000</v>
          </cell>
        </row>
        <row r="289">
          <cell r="B289" t="str">
            <v>CHTR</v>
          </cell>
          <cell r="C289" t="str">
            <v>Year 2</v>
          </cell>
          <cell r="E289">
            <v>9108000000</v>
          </cell>
          <cell r="F289">
            <v>5973000000</v>
          </cell>
          <cell r="G289">
            <v>62000000</v>
          </cell>
          <cell r="H289">
            <v>0</v>
          </cell>
          <cell r="I289">
            <v>2102000000</v>
          </cell>
          <cell r="L289">
            <v>3135000000</v>
          </cell>
        </row>
        <row r="290">
          <cell r="B290" t="str">
            <v>CHTR</v>
          </cell>
          <cell r="C290" t="str">
            <v>Year 3</v>
          </cell>
          <cell r="E290">
            <v>9754000000</v>
          </cell>
          <cell r="F290">
            <v>6426000000</v>
          </cell>
          <cell r="G290">
            <v>89000000</v>
          </cell>
          <cell r="H290">
            <v>0</v>
          </cell>
          <cell r="I290">
            <v>2125000000</v>
          </cell>
          <cell r="L290">
            <v>3328000000</v>
          </cell>
        </row>
        <row r="291">
          <cell r="B291" t="str">
            <v>CHTR</v>
          </cell>
          <cell r="C291" t="str">
            <v>Year 4</v>
          </cell>
          <cell r="E291">
            <v>29003000000</v>
          </cell>
          <cell r="F291">
            <v>18655000000</v>
          </cell>
          <cell r="G291">
            <v>86000000</v>
          </cell>
          <cell r="H291">
            <v>0</v>
          </cell>
          <cell r="I291">
            <v>6907000000</v>
          </cell>
          <cell r="L291">
            <v>10348000000</v>
          </cell>
        </row>
        <row r="292">
          <cell r="B292" t="str">
            <v>CI</v>
          </cell>
          <cell r="C292" t="str">
            <v>Year 1</v>
          </cell>
          <cell r="E292">
            <v>29119000000</v>
          </cell>
          <cell r="F292">
            <v>17900000000</v>
          </cell>
          <cell r="G292">
            <v>0</v>
          </cell>
          <cell r="H292">
            <v>0</v>
          </cell>
          <cell r="I292">
            <v>8742000000</v>
          </cell>
          <cell r="L292">
            <v>11219000000</v>
          </cell>
        </row>
        <row r="293">
          <cell r="B293" t="str">
            <v>CI</v>
          </cell>
          <cell r="C293" t="str">
            <v>Year 2</v>
          </cell>
          <cell r="E293">
            <v>32380000000</v>
          </cell>
          <cell r="F293">
            <v>20865000000</v>
          </cell>
          <cell r="G293">
            <v>0</v>
          </cell>
          <cell r="H293">
            <v>0</v>
          </cell>
          <cell r="I293">
            <v>9339000000</v>
          </cell>
          <cell r="L293">
            <v>11515000000</v>
          </cell>
        </row>
        <row r="294">
          <cell r="B294" t="str">
            <v>CI</v>
          </cell>
          <cell r="C294" t="str">
            <v>Year 3</v>
          </cell>
          <cell r="E294">
            <v>34914000000</v>
          </cell>
          <cell r="F294">
            <v>21334000000</v>
          </cell>
          <cell r="G294">
            <v>0</v>
          </cell>
          <cell r="H294">
            <v>0</v>
          </cell>
          <cell r="I294">
            <v>10276000000</v>
          </cell>
          <cell r="L294">
            <v>13580000000</v>
          </cell>
        </row>
        <row r="295">
          <cell r="B295" t="str">
            <v>CI</v>
          </cell>
          <cell r="C295" t="str">
            <v>Year 4</v>
          </cell>
          <cell r="E295">
            <v>37876000000</v>
          </cell>
          <cell r="F295">
            <v>23290000000</v>
          </cell>
          <cell r="G295">
            <v>0</v>
          </cell>
          <cell r="H295">
            <v>0</v>
          </cell>
          <cell r="I295">
            <v>11259000000</v>
          </cell>
          <cell r="L295">
            <v>14586000000</v>
          </cell>
        </row>
        <row r="296">
          <cell r="B296" t="str">
            <v>CINF</v>
          </cell>
          <cell r="C296" t="str">
            <v>Year 1</v>
          </cell>
          <cell r="E296">
            <v>4111000000</v>
          </cell>
          <cell r="F296">
            <v>3477000000</v>
          </cell>
          <cell r="G296">
            <v>0</v>
          </cell>
          <cell r="H296">
            <v>0</v>
          </cell>
          <cell r="I296">
            <v>14000000</v>
          </cell>
          <cell r="L296">
            <v>634000000</v>
          </cell>
        </row>
        <row r="297">
          <cell r="B297" t="str">
            <v>CINF</v>
          </cell>
          <cell r="C297" t="str">
            <v>Year 2</v>
          </cell>
          <cell r="E297">
            <v>4531000000</v>
          </cell>
          <cell r="F297">
            <v>3748000000</v>
          </cell>
          <cell r="G297">
            <v>0</v>
          </cell>
          <cell r="H297">
            <v>0</v>
          </cell>
          <cell r="I297">
            <v>15000000</v>
          </cell>
          <cell r="L297">
            <v>783000000</v>
          </cell>
        </row>
        <row r="298">
          <cell r="B298" t="str">
            <v>CINF</v>
          </cell>
          <cell r="C298" t="str">
            <v>Year 3</v>
          </cell>
          <cell r="E298">
            <v>4945000000</v>
          </cell>
          <cell r="F298">
            <v>4157000000</v>
          </cell>
          <cell r="G298">
            <v>0</v>
          </cell>
          <cell r="H298">
            <v>0</v>
          </cell>
          <cell r="I298">
            <v>14000000</v>
          </cell>
          <cell r="L298">
            <v>788000000</v>
          </cell>
        </row>
        <row r="299">
          <cell r="B299" t="str">
            <v>CINF</v>
          </cell>
          <cell r="C299" t="str">
            <v>Year 4</v>
          </cell>
          <cell r="E299">
            <v>5142000000</v>
          </cell>
          <cell r="F299">
            <v>4195000000</v>
          </cell>
          <cell r="G299">
            <v>0</v>
          </cell>
          <cell r="H299">
            <v>0</v>
          </cell>
          <cell r="I299">
            <v>13000000</v>
          </cell>
          <cell r="L299">
            <v>947000000</v>
          </cell>
        </row>
        <row r="300">
          <cell r="B300" t="str">
            <v>CL</v>
          </cell>
          <cell r="C300" t="str">
            <v>Year 1</v>
          </cell>
          <cell r="E300">
            <v>17085000000</v>
          </cell>
          <cell r="F300">
            <v>7153000000</v>
          </cell>
          <cell r="G300">
            <v>6043000000</v>
          </cell>
          <cell r="H300">
            <v>0</v>
          </cell>
          <cell r="I300">
            <v>0</v>
          </cell>
          <cell r="L300">
            <v>9932000000</v>
          </cell>
        </row>
        <row r="301">
          <cell r="B301" t="str">
            <v>CL</v>
          </cell>
          <cell r="C301" t="str">
            <v>Year 2</v>
          </cell>
          <cell r="E301">
            <v>17420000000</v>
          </cell>
          <cell r="F301">
            <v>7219000000</v>
          </cell>
          <cell r="G301">
            <v>6645000000</v>
          </cell>
          <cell r="H301">
            <v>0</v>
          </cell>
          <cell r="I301">
            <v>0</v>
          </cell>
          <cell r="L301">
            <v>10201000000</v>
          </cell>
        </row>
        <row r="302">
          <cell r="B302" t="str">
            <v>CL</v>
          </cell>
          <cell r="C302" t="str">
            <v>Year 3</v>
          </cell>
          <cell r="E302">
            <v>17277000000</v>
          </cell>
          <cell r="F302">
            <v>7168000000</v>
          </cell>
          <cell r="G302">
            <v>6552000000</v>
          </cell>
          <cell r="H302">
            <v>0</v>
          </cell>
          <cell r="I302">
            <v>0</v>
          </cell>
          <cell r="L302">
            <v>10109000000</v>
          </cell>
        </row>
        <row r="303">
          <cell r="B303" t="str">
            <v>CL</v>
          </cell>
          <cell r="C303" t="str">
            <v>Year 4</v>
          </cell>
          <cell r="E303">
            <v>16034000000</v>
          </cell>
          <cell r="F303">
            <v>6635000000</v>
          </cell>
          <cell r="G303">
            <v>6610000000</v>
          </cell>
          <cell r="H303">
            <v>0</v>
          </cell>
          <cell r="I303">
            <v>0</v>
          </cell>
          <cell r="L303">
            <v>9399000000</v>
          </cell>
        </row>
        <row r="304">
          <cell r="B304" t="str">
            <v>CLX</v>
          </cell>
          <cell r="C304" t="str">
            <v>Year 1</v>
          </cell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>
            <v>0</v>
          </cell>
          <cell r="L304">
            <v>2391000000</v>
          </cell>
        </row>
        <row r="305">
          <cell r="B305" t="str">
            <v>CLX</v>
          </cell>
          <cell r="C305" t="str">
            <v>Year 2</v>
          </cell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>
            <v>0</v>
          </cell>
          <cell r="L305">
            <v>2356000000</v>
          </cell>
        </row>
        <row r="306">
          <cell r="B306" t="str">
            <v>CLX</v>
          </cell>
          <cell r="C306" t="str">
            <v>Year 3</v>
          </cell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>
            <v>0</v>
          </cell>
          <cell r="L306">
            <v>2465000000</v>
          </cell>
        </row>
        <row r="307">
          <cell r="B307" t="str">
            <v>CLX</v>
          </cell>
          <cell r="C307" t="str">
            <v>Year 4</v>
          </cell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>
            <v>0</v>
          </cell>
          <cell r="L307">
            <v>2598000000</v>
          </cell>
        </row>
        <row r="308">
          <cell r="B308" t="str">
            <v>CMA</v>
          </cell>
          <cell r="C308" t="str">
            <v>Year 1</v>
          </cell>
          <cell r="E308">
            <v>2666000000</v>
          </cell>
          <cell r="F308">
            <v>55000000</v>
          </cell>
          <cell r="G308">
            <v>1670000000</v>
          </cell>
          <cell r="H308">
            <v>0</v>
          </cell>
          <cell r="I308">
            <v>46000000</v>
          </cell>
          <cell r="L308">
            <v>2611000000</v>
          </cell>
        </row>
        <row r="309">
          <cell r="B309" t="str">
            <v>CMA</v>
          </cell>
          <cell r="C309" t="str">
            <v>Year 2</v>
          </cell>
          <cell r="E309">
            <v>2607000000</v>
          </cell>
          <cell r="F309">
            <v>45000000</v>
          </cell>
          <cell r="G309">
            <v>1611000000</v>
          </cell>
          <cell r="H309">
            <v>0</v>
          </cell>
          <cell r="I309">
            <v>27000000</v>
          </cell>
          <cell r="L309">
            <v>2562000000</v>
          </cell>
        </row>
        <row r="310">
          <cell r="B310" t="str">
            <v>CMA</v>
          </cell>
          <cell r="C310" t="str">
            <v>Year 3</v>
          </cell>
          <cell r="E310">
            <v>2819000000</v>
          </cell>
          <cell r="F310">
            <v>43000000</v>
          </cell>
          <cell r="G310">
            <v>1859000000</v>
          </cell>
          <cell r="H310">
            <v>0</v>
          </cell>
          <cell r="I310">
            <v>147000000</v>
          </cell>
          <cell r="L310">
            <v>2776000000</v>
          </cell>
        </row>
        <row r="311">
          <cell r="B311" t="str">
            <v>CMA</v>
          </cell>
          <cell r="C311" t="str">
            <v>Year 4</v>
          </cell>
          <cell r="E311">
            <v>2960000000</v>
          </cell>
          <cell r="F311">
            <v>40000000</v>
          </cell>
          <cell r="G311">
            <v>1836000000</v>
          </cell>
          <cell r="H311">
            <v>0</v>
          </cell>
          <cell r="I311">
            <v>248000000</v>
          </cell>
          <cell r="L311">
            <v>2920000000</v>
          </cell>
        </row>
        <row r="312">
          <cell r="B312" t="str">
            <v>CMG</v>
          </cell>
          <cell r="C312" t="str">
            <v>Year 1</v>
          </cell>
          <cell r="E312">
            <v>3214591000</v>
          </cell>
          <cell r="F312">
            <v>2359822000</v>
          </cell>
          <cell r="G312">
            <v>203733000</v>
          </cell>
          <cell r="H312">
            <v>0</v>
          </cell>
          <cell r="I312">
            <v>96054000</v>
          </cell>
          <cell r="L312">
            <v>854769000</v>
          </cell>
        </row>
        <row r="313">
          <cell r="B313" t="str">
            <v>CMG</v>
          </cell>
          <cell r="C313" t="str">
            <v>Year 2</v>
          </cell>
          <cell r="E313">
            <v>4108269000</v>
          </cell>
          <cell r="F313">
            <v>2990513000</v>
          </cell>
          <cell r="G313">
            <v>273897000</v>
          </cell>
          <cell r="H313">
            <v>0</v>
          </cell>
          <cell r="I313">
            <v>110474000</v>
          </cell>
          <cell r="L313">
            <v>1117756000</v>
          </cell>
        </row>
        <row r="314">
          <cell r="B314" t="str">
            <v>CMG</v>
          </cell>
          <cell r="C314" t="str">
            <v>Year 3</v>
          </cell>
          <cell r="E314">
            <v>4501223000</v>
          </cell>
          <cell r="F314">
            <v>3326936000</v>
          </cell>
          <cell r="G314">
            <v>250214000</v>
          </cell>
          <cell r="H314">
            <v>0</v>
          </cell>
          <cell r="I314">
            <v>130368000</v>
          </cell>
          <cell r="L314">
            <v>1174287000</v>
          </cell>
        </row>
        <row r="315">
          <cell r="B315" t="str">
            <v>CMG</v>
          </cell>
          <cell r="C315" t="str">
            <v>Year 4</v>
          </cell>
          <cell r="E315">
            <v>3904384000</v>
          </cell>
          <cell r="F315">
            <v>3406170000</v>
          </cell>
          <cell r="G315">
            <v>276240000</v>
          </cell>
          <cell r="H315">
            <v>0</v>
          </cell>
          <cell r="I315">
            <v>146368000</v>
          </cell>
          <cell r="L315">
            <v>498214000</v>
          </cell>
        </row>
        <row r="316">
          <cell r="B316" t="str">
            <v>CMI</v>
          </cell>
          <cell r="C316" t="str">
            <v>Year 1</v>
          </cell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>
            <v>0</v>
          </cell>
          <cell r="L316">
            <v>4280000000</v>
          </cell>
        </row>
        <row r="317">
          <cell r="B317" t="str">
            <v>CMI</v>
          </cell>
          <cell r="C317" t="str">
            <v>Year 2</v>
          </cell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>
            <v>0</v>
          </cell>
          <cell r="L317">
            <v>4861000000</v>
          </cell>
        </row>
        <row r="318">
          <cell r="B318" t="str">
            <v>CMI</v>
          </cell>
          <cell r="C318" t="str">
            <v>Year 3</v>
          </cell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>
            <v>0</v>
          </cell>
          <cell r="L318">
            <v>4947000000</v>
          </cell>
        </row>
        <row r="319">
          <cell r="B319" t="str">
            <v>CMI</v>
          </cell>
          <cell r="C319" t="str">
            <v>Year 4</v>
          </cell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>
            <v>0</v>
          </cell>
          <cell r="L319">
            <v>4452000000</v>
          </cell>
        </row>
        <row r="320">
          <cell r="B320" t="str">
            <v>CMS</v>
          </cell>
          <cell r="C320" t="str">
            <v>Year 1</v>
          </cell>
          <cell r="E320">
            <v>6566000000</v>
          </cell>
          <cell r="F320">
            <v>4562000000</v>
          </cell>
          <cell r="G320">
            <v>234000000</v>
          </cell>
          <cell r="H320">
            <v>0</v>
          </cell>
          <cell r="I320">
            <v>628000000</v>
          </cell>
          <cell r="L320">
            <v>2004000000</v>
          </cell>
        </row>
        <row r="321">
          <cell r="B321" t="str">
            <v>CMS</v>
          </cell>
          <cell r="C321" t="str">
            <v>Year 2</v>
          </cell>
          <cell r="E321">
            <v>7179000000</v>
          </cell>
          <cell r="F321">
            <v>5090000000</v>
          </cell>
          <cell r="G321">
            <v>252000000</v>
          </cell>
          <cell r="H321">
            <v>0</v>
          </cell>
          <cell r="I321">
            <v>685000000</v>
          </cell>
          <cell r="L321">
            <v>2089000000</v>
          </cell>
        </row>
        <row r="322">
          <cell r="B322" t="str">
            <v>CMS</v>
          </cell>
          <cell r="C322" t="str">
            <v>Year 3</v>
          </cell>
          <cell r="E322">
            <v>6456000000</v>
          </cell>
          <cell r="F322">
            <v>4281000000</v>
          </cell>
          <cell r="G322">
            <v>262000000</v>
          </cell>
          <cell r="H322">
            <v>0</v>
          </cell>
          <cell r="I322">
            <v>750000000</v>
          </cell>
          <cell r="L322">
            <v>2175000000</v>
          </cell>
        </row>
        <row r="323">
          <cell r="B323" t="str">
            <v>CMS</v>
          </cell>
          <cell r="C323" t="str">
            <v>Year 4</v>
          </cell>
          <cell r="E323">
            <v>6399000000</v>
          </cell>
          <cell r="F323">
            <v>4010000000</v>
          </cell>
          <cell r="G323">
            <v>281000000</v>
          </cell>
          <cell r="H323">
            <v>0</v>
          </cell>
          <cell r="I323">
            <v>811000000</v>
          </cell>
          <cell r="L323">
            <v>2389000000</v>
          </cell>
        </row>
        <row r="324">
          <cell r="B324" t="str">
            <v>CNC</v>
          </cell>
          <cell r="C324" t="str">
            <v>Year 1</v>
          </cell>
          <cell r="E324">
            <v>8110000000</v>
          </cell>
          <cell r="F324">
            <v>6781000000</v>
          </cell>
          <cell r="G324">
            <v>1105000000</v>
          </cell>
          <cell r="H324">
            <v>0</v>
          </cell>
          <cell r="I324">
            <v>88000000</v>
          </cell>
          <cell r="L324">
            <v>1329000000</v>
          </cell>
        </row>
        <row r="325">
          <cell r="B325" t="str">
            <v>CNC</v>
          </cell>
          <cell r="C325" t="str">
            <v>Year 2</v>
          </cell>
          <cell r="E325">
            <v>10863000000</v>
          </cell>
          <cell r="F325">
            <v>8995000000</v>
          </cell>
          <cell r="G325">
            <v>1264000000</v>
          </cell>
          <cell r="H325">
            <v>0</v>
          </cell>
          <cell r="I325">
            <v>327000000</v>
          </cell>
          <cell r="L325">
            <v>1868000000</v>
          </cell>
        </row>
        <row r="326">
          <cell r="B326" t="str">
            <v>CNC</v>
          </cell>
          <cell r="C326" t="str">
            <v>Year 3</v>
          </cell>
          <cell r="E326">
            <v>16560000000</v>
          </cell>
          <cell r="F326">
            <v>12678000000</v>
          </cell>
          <cell r="G326">
            <v>2012000000</v>
          </cell>
          <cell r="H326">
            <v>0</v>
          </cell>
          <cell r="I326">
            <v>1406000000</v>
          </cell>
          <cell r="L326">
            <v>3882000000</v>
          </cell>
        </row>
        <row r="327">
          <cell r="B327" t="str">
            <v>CNC</v>
          </cell>
          <cell r="C327" t="str">
            <v>Year 4</v>
          </cell>
          <cell r="E327">
            <v>22760000000</v>
          </cell>
          <cell r="F327">
            <v>17242000000</v>
          </cell>
          <cell r="G327">
            <v>2977000000</v>
          </cell>
          <cell r="H327">
            <v>0</v>
          </cell>
          <cell r="I327">
            <v>1836000000</v>
          </cell>
          <cell r="L327">
            <v>5518000000</v>
          </cell>
        </row>
        <row r="328">
          <cell r="B328" t="str">
            <v>CNP</v>
          </cell>
          <cell r="C328" t="str">
            <v>Year 1</v>
          </cell>
          <cell r="E328">
            <v>7452000000</v>
          </cell>
          <cell r="F328">
            <v>4747000000</v>
          </cell>
          <cell r="G328">
            <v>365000000</v>
          </cell>
          <cell r="H328">
            <v>0</v>
          </cell>
          <cell r="I328">
            <v>1050000000</v>
          </cell>
          <cell r="L328">
            <v>2705000000</v>
          </cell>
        </row>
        <row r="329">
          <cell r="B329" t="str">
            <v>CNP</v>
          </cell>
          <cell r="C329" t="str">
            <v>Year 2</v>
          </cell>
          <cell r="E329">
            <v>8106000000</v>
          </cell>
          <cell r="F329">
            <v>5755000000</v>
          </cell>
          <cell r="G329">
            <v>387000000</v>
          </cell>
          <cell r="H329">
            <v>0</v>
          </cell>
          <cell r="I329">
            <v>954000000</v>
          </cell>
          <cell r="L329">
            <v>2351000000</v>
          </cell>
        </row>
        <row r="330">
          <cell r="B330" t="str">
            <v>CNP</v>
          </cell>
          <cell r="C330" t="str">
            <v>Year 3</v>
          </cell>
          <cell r="E330">
            <v>9226000000</v>
          </cell>
          <cell r="F330">
            <v>6890000000</v>
          </cell>
          <cell r="G330">
            <v>388000000</v>
          </cell>
          <cell r="H330">
            <v>0</v>
          </cell>
          <cell r="I330">
            <v>1013000000</v>
          </cell>
          <cell r="L330">
            <v>2336000000</v>
          </cell>
        </row>
        <row r="331">
          <cell r="B331" t="str">
            <v>CNP</v>
          </cell>
          <cell r="C331" t="str">
            <v>Year 4</v>
          </cell>
          <cell r="E331">
            <v>7386000000</v>
          </cell>
          <cell r="F331">
            <v>5109000000</v>
          </cell>
          <cell r="G331">
            <v>374000000</v>
          </cell>
          <cell r="H331">
            <v>0</v>
          </cell>
          <cell r="I331">
            <v>970000000</v>
          </cell>
          <cell r="L331">
            <v>2277000000</v>
          </cell>
        </row>
        <row r="332">
          <cell r="B332" t="str">
            <v>COF</v>
          </cell>
          <cell r="C332" t="str">
            <v>Year 1</v>
          </cell>
          <cell r="E332">
            <v>23771000000</v>
          </cell>
          <cell r="F332">
            <v>1403000000</v>
          </cell>
          <cell r="G332">
            <v>11188000000</v>
          </cell>
          <cell r="H332">
            <v>0</v>
          </cell>
          <cell r="I332">
            <v>5024000000</v>
          </cell>
          <cell r="L332">
            <v>22368000000</v>
          </cell>
        </row>
        <row r="333">
          <cell r="B333" t="str">
            <v>COF</v>
          </cell>
          <cell r="C333" t="str">
            <v>Year 2</v>
          </cell>
          <cell r="E333">
            <v>24176000000</v>
          </cell>
          <cell r="F333">
            <v>1241000000</v>
          </cell>
          <cell r="G333">
            <v>11682000000</v>
          </cell>
          <cell r="H333">
            <v>0</v>
          </cell>
          <cell r="I333">
            <v>4124000000</v>
          </cell>
          <cell r="L333">
            <v>22935000000</v>
          </cell>
        </row>
        <row r="334">
          <cell r="B334" t="str">
            <v>COF</v>
          </cell>
          <cell r="C334" t="str">
            <v>Year 3</v>
          </cell>
          <cell r="E334">
            <v>23869000000</v>
          </cell>
          <cell r="F334">
            <v>1088000000</v>
          </cell>
          <cell r="G334">
            <v>11648000000</v>
          </cell>
          <cell r="H334">
            <v>0</v>
          </cell>
          <cell r="I334">
            <v>4073000000</v>
          </cell>
          <cell r="L334">
            <v>22781000000</v>
          </cell>
        </row>
        <row r="335">
          <cell r="B335" t="str">
            <v>COF</v>
          </cell>
          <cell r="C335" t="str">
            <v>Year 4</v>
          </cell>
          <cell r="E335">
            <v>25038000000</v>
          </cell>
          <cell r="F335">
            <v>1091000000</v>
          </cell>
          <cell r="G335">
            <v>12566000000</v>
          </cell>
          <cell r="H335">
            <v>0</v>
          </cell>
          <cell r="I335">
            <v>4966000000</v>
          </cell>
          <cell r="L335">
            <v>23947000000</v>
          </cell>
        </row>
        <row r="336">
          <cell r="B336" t="str">
            <v>COG</v>
          </cell>
          <cell r="C336" t="str">
            <v>Year 1</v>
          </cell>
          <cell r="E336">
            <v>1204546000</v>
          </cell>
          <cell r="F336">
            <v>290054000</v>
          </cell>
          <cell r="G336">
            <v>170113000</v>
          </cell>
          <cell r="H336">
            <v>0</v>
          </cell>
          <cell r="I336">
            <v>451405000</v>
          </cell>
          <cell r="L336">
            <v>914492000</v>
          </cell>
        </row>
        <row r="337">
          <cell r="B337" t="str">
            <v>COG</v>
          </cell>
          <cell r="C337" t="str">
            <v>Year 2</v>
          </cell>
          <cell r="E337">
            <v>1746278000</v>
          </cell>
          <cell r="F337">
            <v>400281000</v>
          </cell>
          <cell r="G337">
            <v>147651000</v>
          </cell>
          <cell r="H337">
            <v>0</v>
          </cell>
          <cell r="I337">
            <v>651052000</v>
          </cell>
          <cell r="L337">
            <v>1345997000</v>
          </cell>
        </row>
        <row r="338">
          <cell r="B338" t="str">
            <v>COG</v>
          </cell>
          <cell r="C338" t="str">
            <v>Year 3</v>
          </cell>
          <cell r="E338">
            <v>2173011000</v>
          </cell>
          <cell r="F338">
            <v>524880000</v>
          </cell>
          <cell r="G338">
            <v>129602000</v>
          </cell>
          <cell r="H338">
            <v>0</v>
          </cell>
          <cell r="I338">
            <v>632760000</v>
          </cell>
          <cell r="L338">
            <v>1648131000</v>
          </cell>
        </row>
        <row r="339">
          <cell r="B339" t="str">
            <v>COG</v>
          </cell>
          <cell r="C339" t="str">
            <v>Year 4</v>
          </cell>
          <cell r="E339">
            <v>1357150000</v>
          </cell>
          <cell r="F339">
            <v>580994000</v>
          </cell>
          <cell r="G339">
            <v>112253000</v>
          </cell>
          <cell r="H339">
            <v>0</v>
          </cell>
          <cell r="I339">
            <v>622211000</v>
          </cell>
          <cell r="L339">
            <v>776156000</v>
          </cell>
        </row>
        <row r="340">
          <cell r="B340" t="str">
            <v>COL</v>
          </cell>
          <cell r="C340" t="str">
            <v>Year 1</v>
          </cell>
          <cell r="E340">
            <v>4474000000</v>
          </cell>
          <cell r="F340">
            <v>3103000000</v>
          </cell>
          <cell r="G340">
            <v>495000000</v>
          </cell>
          <cell r="H340">
            <v>0</v>
          </cell>
          <cell r="I340">
            <v>0</v>
          </cell>
          <cell r="L340">
            <v>1371000000</v>
          </cell>
        </row>
        <row r="341">
          <cell r="B341" t="str">
            <v>COL</v>
          </cell>
          <cell r="C341" t="str">
            <v>Year 2</v>
          </cell>
          <cell r="E341">
            <v>4979000000</v>
          </cell>
          <cell r="F341">
            <v>3469000000</v>
          </cell>
          <cell r="G341">
            <v>594000000</v>
          </cell>
          <cell r="H341">
            <v>0</v>
          </cell>
          <cell r="I341">
            <v>0</v>
          </cell>
          <cell r="L341">
            <v>1510000000</v>
          </cell>
        </row>
        <row r="342">
          <cell r="B342" t="str">
            <v>COL</v>
          </cell>
          <cell r="C342" t="str">
            <v>Year 3</v>
          </cell>
          <cell r="E342">
            <v>5244000000</v>
          </cell>
          <cell r="F342">
            <v>3630000000</v>
          </cell>
          <cell r="G342">
            <v>606000000</v>
          </cell>
          <cell r="H342">
            <v>0</v>
          </cell>
          <cell r="I342">
            <v>0</v>
          </cell>
          <cell r="L342">
            <v>1614000000</v>
          </cell>
        </row>
        <row r="343">
          <cell r="B343" t="str">
            <v>COL</v>
          </cell>
          <cell r="C343" t="str">
            <v>Year 4</v>
          </cell>
          <cell r="E343">
            <v>5259000000</v>
          </cell>
          <cell r="F343">
            <v>3642000000</v>
          </cell>
          <cell r="G343">
            <v>638000000</v>
          </cell>
          <cell r="H343">
            <v>0</v>
          </cell>
          <cell r="I343">
            <v>0</v>
          </cell>
          <cell r="L343">
            <v>1617000000</v>
          </cell>
        </row>
        <row r="344">
          <cell r="B344" t="str">
            <v>COO</v>
          </cell>
          <cell r="C344" t="str">
            <v>Year 1</v>
          </cell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  <cell r="L344">
            <v>1026808000</v>
          </cell>
        </row>
        <row r="345">
          <cell r="B345" t="str">
            <v>COO</v>
          </cell>
          <cell r="C345" t="str">
            <v>Year 2</v>
          </cell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  <cell r="L345">
            <v>1091570000</v>
          </cell>
        </row>
        <row r="346">
          <cell r="B346" t="str">
            <v>COO</v>
          </cell>
          <cell r="C346" t="str">
            <v>Year 3</v>
          </cell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  <cell r="L346">
            <v>1070262000</v>
          </cell>
        </row>
        <row r="347">
          <cell r="B347" t="str">
            <v>COO</v>
          </cell>
          <cell r="C347" t="str">
            <v>Year 4</v>
          </cell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  <cell r="L347">
            <v>1173079000</v>
          </cell>
        </row>
        <row r="348">
          <cell r="B348" t="str">
            <v>COST</v>
          </cell>
          <cell r="C348" t="str">
            <v>Year 1</v>
          </cell>
          <cell r="E348">
            <v>105156000000</v>
          </cell>
          <cell r="F348">
            <v>91948000000</v>
          </cell>
          <cell r="G348">
            <v>10104000000</v>
          </cell>
          <cell r="H348">
            <v>0</v>
          </cell>
          <cell r="I348">
            <v>0</v>
          </cell>
          <cell r="L348">
            <v>13208000000</v>
          </cell>
        </row>
        <row r="349">
          <cell r="B349" t="str">
            <v>COST</v>
          </cell>
          <cell r="C349" t="str">
            <v>Year 2</v>
          </cell>
          <cell r="E349">
            <v>112640000000</v>
          </cell>
          <cell r="F349">
            <v>98458000000</v>
          </cell>
          <cell r="G349">
            <v>10899000000</v>
          </cell>
          <cell r="H349">
            <v>0</v>
          </cell>
          <cell r="I349">
            <v>0</v>
          </cell>
          <cell r="L349">
            <v>14182000000</v>
          </cell>
        </row>
        <row r="350">
          <cell r="B350" t="str">
            <v>COST</v>
          </cell>
          <cell r="C350" t="str">
            <v>Year 3</v>
          </cell>
          <cell r="E350">
            <v>116199000000</v>
          </cell>
          <cell r="F350">
            <v>101065000000</v>
          </cell>
          <cell r="G350">
            <v>11445000000</v>
          </cell>
          <cell r="H350">
            <v>0</v>
          </cell>
          <cell r="I350">
            <v>0</v>
          </cell>
          <cell r="L350">
            <v>15134000000</v>
          </cell>
        </row>
        <row r="351">
          <cell r="B351" t="str">
            <v>COST</v>
          </cell>
          <cell r="C351" t="str">
            <v>Year 4</v>
          </cell>
          <cell r="E351">
            <v>118719000000</v>
          </cell>
          <cell r="F351">
            <v>102901000000</v>
          </cell>
          <cell r="G351">
            <v>12068000000</v>
          </cell>
          <cell r="H351">
            <v>0</v>
          </cell>
          <cell r="I351">
            <v>0</v>
          </cell>
          <cell r="L351">
            <v>15818000000</v>
          </cell>
        </row>
        <row r="352">
          <cell r="B352" t="str">
            <v>COTY</v>
          </cell>
          <cell r="C352" t="str">
            <v>Year 1</v>
          </cell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>
            <v>0</v>
          </cell>
          <cell r="L352">
            <v>1319000</v>
          </cell>
        </row>
        <row r="353">
          <cell r="B353" t="str">
            <v>COTY</v>
          </cell>
          <cell r="C353" t="str">
            <v>Year 2</v>
          </cell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  <cell r="L353">
            <v>1372000</v>
          </cell>
        </row>
        <row r="354">
          <cell r="B354" t="str">
            <v>COTY</v>
          </cell>
          <cell r="C354" t="str">
            <v>Year 3</v>
          </cell>
          <cell r="E354">
            <v>79562000</v>
          </cell>
          <cell r="F354">
            <v>75508000</v>
          </cell>
          <cell r="G354">
            <v>15359000</v>
          </cell>
          <cell r="H354">
            <v>0</v>
          </cell>
          <cell r="I354">
            <v>0</v>
          </cell>
          <cell r="L354">
            <v>4054000</v>
          </cell>
        </row>
        <row r="355">
          <cell r="B355" t="str">
            <v>COTY</v>
          </cell>
          <cell r="C355" t="str">
            <v>Year 4</v>
          </cell>
          <cell r="E355">
            <v>99642000</v>
          </cell>
          <cell r="F355">
            <v>84477000</v>
          </cell>
          <cell r="G355">
            <v>25853000</v>
          </cell>
          <cell r="H355">
            <v>0</v>
          </cell>
          <cell r="I355">
            <v>0</v>
          </cell>
          <cell r="L355">
            <v>15165000</v>
          </cell>
        </row>
        <row r="356">
          <cell r="B356" t="str">
            <v>CPB</v>
          </cell>
          <cell r="C356" t="str">
            <v>Year 1</v>
          </cell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>
            <v>0</v>
          </cell>
          <cell r="L356">
            <v>2912000000</v>
          </cell>
        </row>
        <row r="357">
          <cell r="B357" t="str">
            <v>CPB</v>
          </cell>
          <cell r="C357" t="str">
            <v>Year 2</v>
          </cell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>
            <v>0</v>
          </cell>
          <cell r="L357">
            <v>2971000000</v>
          </cell>
        </row>
        <row r="358">
          <cell r="B358" t="str">
            <v>CPB</v>
          </cell>
          <cell r="C358" t="str">
            <v>Year 3</v>
          </cell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>
            <v>0</v>
          </cell>
          <cell r="L358">
            <v>2782000000</v>
          </cell>
        </row>
        <row r="359">
          <cell r="B359" t="str">
            <v>CPB</v>
          </cell>
          <cell r="C359" t="str">
            <v>Year 4</v>
          </cell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>
            <v>0</v>
          </cell>
          <cell r="L359">
            <v>2780000000</v>
          </cell>
        </row>
        <row r="360">
          <cell r="B360" t="str">
            <v>CRM</v>
          </cell>
          <cell r="C360" t="str">
            <v>Year 1</v>
          </cell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>
            <v>0</v>
          </cell>
          <cell r="L360">
            <v>2366616000</v>
          </cell>
        </row>
        <row r="361">
          <cell r="B361" t="str">
            <v>CRM</v>
          </cell>
          <cell r="C361" t="str">
            <v>Year 2</v>
          </cell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>
            <v>0</v>
          </cell>
          <cell r="L361">
            <v>3102575000</v>
          </cell>
        </row>
        <row r="362">
          <cell r="B362" t="str">
            <v>CRM</v>
          </cell>
          <cell r="C362" t="str">
            <v>Year 3</v>
          </cell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>
            <v>0</v>
          </cell>
          <cell r="L362">
            <v>4084316000</v>
          </cell>
        </row>
        <row r="363">
          <cell r="B363" t="str">
            <v>CRM</v>
          </cell>
          <cell r="C363" t="str">
            <v>Year 4</v>
          </cell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>
            <v>0</v>
          </cell>
          <cell r="L363">
            <v>5012668000</v>
          </cell>
        </row>
        <row r="364">
          <cell r="B364" t="str">
            <v>CSCO</v>
          </cell>
          <cell r="C364" t="str">
            <v>Year 1</v>
          </cell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  <cell r="L364">
            <v>29440000000</v>
          </cell>
        </row>
        <row r="365">
          <cell r="B365" t="str">
            <v>CSCO</v>
          </cell>
          <cell r="C365" t="str">
            <v>Year 2</v>
          </cell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  <cell r="L365">
            <v>27769000000</v>
          </cell>
        </row>
        <row r="366">
          <cell r="B366" t="str">
            <v>CSCO</v>
          </cell>
          <cell r="C366" t="str">
            <v>Year 3</v>
          </cell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  <cell r="L366">
            <v>29681000000</v>
          </cell>
        </row>
        <row r="367">
          <cell r="B367" t="str">
            <v>CSCO</v>
          </cell>
          <cell r="C367" t="str">
            <v>Year 4</v>
          </cell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  <cell r="L367">
            <v>30960000000</v>
          </cell>
        </row>
        <row r="368">
          <cell r="B368" t="str">
            <v>CSRA</v>
          </cell>
          <cell r="C368" t="str">
            <v>Year 1</v>
          </cell>
          <cell r="E368">
            <v>4069746000</v>
          </cell>
          <cell r="F368">
            <v>3282301000</v>
          </cell>
          <cell r="G368">
            <v>194207000</v>
          </cell>
          <cell r="H368">
            <v>0</v>
          </cell>
          <cell r="I368">
            <v>137058000</v>
          </cell>
          <cell r="L368">
            <v>787445000</v>
          </cell>
        </row>
        <row r="369">
          <cell r="B369" t="str">
            <v>CSRA</v>
          </cell>
          <cell r="C369" t="str">
            <v>Year 2</v>
          </cell>
          <cell r="E369">
            <v>4250447000</v>
          </cell>
          <cell r="F369">
            <v>3575631000</v>
          </cell>
          <cell r="G369">
            <v>187244000</v>
          </cell>
          <cell r="H369">
            <v>0</v>
          </cell>
          <cell r="I369">
            <v>182242000</v>
          </cell>
          <cell r="L369">
            <v>674816000</v>
          </cell>
        </row>
        <row r="370">
          <cell r="B370" t="str">
            <v>CSX</v>
          </cell>
          <cell r="C370" t="str">
            <v>Year 1</v>
          </cell>
          <cell r="E370">
            <v>12026000000</v>
          </cell>
          <cell r="F370">
            <v>3931000000</v>
          </cell>
          <cell r="G370">
            <v>3518000000</v>
          </cell>
          <cell r="H370">
            <v>0</v>
          </cell>
          <cell r="I370">
            <v>1104000000</v>
          </cell>
          <cell r="L370">
            <v>8095000000</v>
          </cell>
        </row>
        <row r="371">
          <cell r="B371" t="str">
            <v>CSX</v>
          </cell>
          <cell r="C371" t="str">
            <v>Year 2</v>
          </cell>
          <cell r="E371">
            <v>12669000000</v>
          </cell>
          <cell r="F371">
            <v>4100000000</v>
          </cell>
          <cell r="G371">
            <v>3805000000</v>
          </cell>
          <cell r="H371">
            <v>0</v>
          </cell>
          <cell r="I371">
            <v>1151000000</v>
          </cell>
          <cell r="L371">
            <v>8569000000</v>
          </cell>
        </row>
        <row r="372">
          <cell r="B372" t="str">
            <v>CSX</v>
          </cell>
          <cell r="C372" t="str">
            <v>Year 3</v>
          </cell>
          <cell r="E372">
            <v>11811000000</v>
          </cell>
          <cell r="F372">
            <v>3293000000</v>
          </cell>
          <cell r="G372">
            <v>3726000000</v>
          </cell>
          <cell r="H372">
            <v>0</v>
          </cell>
          <cell r="I372">
            <v>1208000000</v>
          </cell>
          <cell r="L372">
            <v>8518000000</v>
          </cell>
        </row>
        <row r="373">
          <cell r="B373" t="str">
            <v>CSX</v>
          </cell>
          <cell r="C373" t="str">
            <v>Year 4</v>
          </cell>
          <cell r="E373">
            <v>11069000000</v>
          </cell>
          <cell r="F373">
            <v>2782000000</v>
          </cell>
          <cell r="G373">
            <v>3597000000</v>
          </cell>
          <cell r="H373">
            <v>0</v>
          </cell>
          <cell r="I373">
            <v>1301000000</v>
          </cell>
          <cell r="L373">
            <v>8287000000</v>
          </cell>
        </row>
        <row r="374">
          <cell r="B374" t="str">
            <v>CTAS</v>
          </cell>
          <cell r="C374" t="str">
            <v>Year 1</v>
          </cell>
          <cell r="E374">
            <v>4245964000</v>
          </cell>
          <cell r="F374">
            <v>2492655000</v>
          </cell>
          <cell r="G374">
            <v>1187331000</v>
          </cell>
          <cell r="H374">
            <v>0</v>
          </cell>
          <cell r="I374">
            <v>0</v>
          </cell>
          <cell r="L374">
            <v>1753309000</v>
          </cell>
        </row>
        <row r="375">
          <cell r="B375" t="str">
            <v>CTAS</v>
          </cell>
          <cell r="C375" t="str">
            <v>Year 2</v>
          </cell>
          <cell r="E375">
            <v>4193844000</v>
          </cell>
          <cell r="F375">
            <v>2444085000</v>
          </cell>
          <cell r="G375">
            <v>1147039000</v>
          </cell>
          <cell r="H375">
            <v>0</v>
          </cell>
          <cell r="I375">
            <v>0</v>
          </cell>
          <cell r="L375">
            <v>1749759000</v>
          </cell>
        </row>
        <row r="376">
          <cell r="B376" t="str">
            <v>CTAS</v>
          </cell>
          <cell r="C376" t="str">
            <v>Year 3</v>
          </cell>
          <cell r="E376">
            <v>4476886000</v>
          </cell>
          <cell r="F376">
            <v>2555549000</v>
          </cell>
          <cell r="G376">
            <v>1224930000</v>
          </cell>
          <cell r="H376">
            <v>0</v>
          </cell>
          <cell r="I376">
            <v>0</v>
          </cell>
          <cell r="L376">
            <v>1921337000</v>
          </cell>
        </row>
        <row r="377">
          <cell r="B377" t="str">
            <v>CTAS</v>
          </cell>
          <cell r="C377" t="str">
            <v>Year 4</v>
          </cell>
          <cell r="E377">
            <v>4905458000</v>
          </cell>
          <cell r="F377">
            <v>2775588000</v>
          </cell>
          <cell r="G377">
            <v>1348122000</v>
          </cell>
          <cell r="H377">
            <v>0</v>
          </cell>
          <cell r="I377">
            <v>0</v>
          </cell>
          <cell r="L377">
            <v>2129870000</v>
          </cell>
        </row>
        <row r="378">
          <cell r="B378" t="str">
            <v>CTL</v>
          </cell>
          <cell r="C378" t="str">
            <v>Year 1</v>
          </cell>
          <cell r="E378">
            <v>18376000000</v>
          </cell>
          <cell r="F378">
            <v>7639000000</v>
          </cell>
          <cell r="G378">
            <v>3244000000</v>
          </cell>
          <cell r="H378">
            <v>0</v>
          </cell>
          <cell r="I378">
            <v>4780000000</v>
          </cell>
          <cell r="L378">
            <v>10737000000</v>
          </cell>
        </row>
        <row r="379">
          <cell r="B379" t="str">
            <v>CTL</v>
          </cell>
          <cell r="C379" t="str">
            <v>Year 2</v>
          </cell>
          <cell r="E379">
            <v>18095000000</v>
          </cell>
          <cell r="F379">
            <v>7507000000</v>
          </cell>
          <cell r="G379">
            <v>3502000000</v>
          </cell>
          <cell r="H379">
            <v>0</v>
          </cell>
          <cell r="I379">
            <v>4541000000</v>
          </cell>
          <cell r="L379">
            <v>10588000000</v>
          </cell>
        </row>
        <row r="380">
          <cell r="B380" t="str">
            <v>CTL</v>
          </cell>
          <cell r="C380" t="str">
            <v>Year 3</v>
          </cell>
          <cell r="E380">
            <v>18031000000</v>
          </cell>
          <cell r="F380">
            <v>7846000000</v>
          </cell>
          <cell r="G380">
            <v>3347000000</v>
          </cell>
          <cell r="H380">
            <v>0</v>
          </cell>
          <cell r="I380">
            <v>4428000000</v>
          </cell>
          <cell r="L380">
            <v>10185000000</v>
          </cell>
        </row>
        <row r="381">
          <cell r="B381" t="str">
            <v>CTL</v>
          </cell>
          <cell r="C381" t="str">
            <v>Year 4</v>
          </cell>
          <cell r="E381">
            <v>17900000000</v>
          </cell>
          <cell r="F381">
            <v>7778000000</v>
          </cell>
          <cell r="G381">
            <v>3328000000</v>
          </cell>
          <cell r="H381">
            <v>0</v>
          </cell>
          <cell r="I381">
            <v>4189000000</v>
          </cell>
          <cell r="L381">
            <v>10122000000</v>
          </cell>
        </row>
        <row r="382">
          <cell r="B382" t="str">
            <v>CTSH</v>
          </cell>
          <cell r="C382" t="str">
            <v>Year 1</v>
          </cell>
          <cell r="E382">
            <v>7346472000</v>
          </cell>
          <cell r="F382">
            <v>4278241000</v>
          </cell>
          <cell r="G382">
            <v>1557646000</v>
          </cell>
          <cell r="H382">
            <v>0</v>
          </cell>
          <cell r="I382">
            <v>149089000</v>
          </cell>
          <cell r="L382">
            <v>3068231000</v>
          </cell>
        </row>
        <row r="383">
          <cell r="B383" t="str">
            <v>CTSH</v>
          </cell>
          <cell r="C383" t="str">
            <v>Year 2</v>
          </cell>
          <cell r="E383">
            <v>8843200000</v>
          </cell>
          <cell r="F383">
            <v>5265500000</v>
          </cell>
          <cell r="G383">
            <v>1727600000</v>
          </cell>
          <cell r="H383">
            <v>0</v>
          </cell>
          <cell r="I383">
            <v>172200000</v>
          </cell>
          <cell r="L383">
            <v>3577700000</v>
          </cell>
        </row>
        <row r="384">
          <cell r="B384" t="str">
            <v>CTSH</v>
          </cell>
          <cell r="C384" t="str">
            <v>Year 3</v>
          </cell>
          <cell r="E384">
            <v>10262700000</v>
          </cell>
          <cell r="F384">
            <v>6141100000</v>
          </cell>
          <cell r="G384">
            <v>2037000000</v>
          </cell>
          <cell r="H384">
            <v>0</v>
          </cell>
          <cell r="I384">
            <v>199700000</v>
          </cell>
          <cell r="L384">
            <v>4121600000</v>
          </cell>
        </row>
        <row r="385">
          <cell r="B385" t="str">
            <v>CTSH</v>
          </cell>
          <cell r="C385" t="str">
            <v>Year 4</v>
          </cell>
          <cell r="E385">
            <v>12416000000</v>
          </cell>
          <cell r="F385">
            <v>7440200000</v>
          </cell>
          <cell r="G385">
            <v>2508600000</v>
          </cell>
          <cell r="H385">
            <v>0</v>
          </cell>
          <cell r="I385">
            <v>325200000</v>
          </cell>
          <cell r="L385">
            <v>4975800000</v>
          </cell>
        </row>
        <row r="386">
          <cell r="B386" t="str">
            <v>CTXS</v>
          </cell>
          <cell r="C386" t="str">
            <v>Year 1</v>
          </cell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  <cell r="L386">
            <v>2415639000</v>
          </cell>
        </row>
        <row r="387">
          <cell r="B387" t="str">
            <v>CTXS</v>
          </cell>
          <cell r="C387" t="str">
            <v>Year 2</v>
          </cell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  <cell r="L387">
            <v>2522637000</v>
          </cell>
        </row>
        <row r="388">
          <cell r="B388" t="str">
            <v>CTXS</v>
          </cell>
          <cell r="C388" t="str">
            <v>Year 3</v>
          </cell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  <cell r="L388">
            <v>2661230000</v>
          </cell>
        </row>
        <row r="389">
          <cell r="B389" t="str">
            <v>CTXS</v>
          </cell>
          <cell r="C389" t="str">
            <v>Year 4</v>
          </cell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  <cell r="L389">
            <v>2858724000</v>
          </cell>
        </row>
        <row r="390">
          <cell r="B390" t="str">
            <v>CVS</v>
          </cell>
          <cell r="C390" t="str">
            <v>Year 1</v>
          </cell>
          <cell r="E390">
            <v>126761000000</v>
          </cell>
          <cell r="F390">
            <v>102978000000</v>
          </cell>
          <cell r="G390">
            <v>0</v>
          </cell>
          <cell r="H390">
            <v>0</v>
          </cell>
          <cell r="I390">
            <v>0</v>
          </cell>
          <cell r="L390">
            <v>23783000000</v>
          </cell>
        </row>
        <row r="391">
          <cell r="B391" t="str">
            <v>CVS</v>
          </cell>
          <cell r="C391" t="str">
            <v>Year 2</v>
          </cell>
          <cell r="E391">
            <v>139367000000</v>
          </cell>
          <cell r="F391">
            <v>114000000000</v>
          </cell>
          <cell r="G391">
            <v>0</v>
          </cell>
          <cell r="H391">
            <v>0</v>
          </cell>
          <cell r="I391">
            <v>0</v>
          </cell>
          <cell r="L391">
            <v>25367000000</v>
          </cell>
        </row>
        <row r="392">
          <cell r="B392" t="str">
            <v>CVS</v>
          </cell>
          <cell r="C392" t="str">
            <v>Year 3</v>
          </cell>
          <cell r="E392">
            <v>153290000000</v>
          </cell>
          <cell r="F392">
            <v>126762000000</v>
          </cell>
          <cell r="G392">
            <v>0</v>
          </cell>
          <cell r="H392">
            <v>0</v>
          </cell>
          <cell r="I392">
            <v>0</v>
          </cell>
          <cell r="L392">
            <v>26528000000</v>
          </cell>
        </row>
        <row r="393">
          <cell r="B393" t="str">
            <v>CVS</v>
          </cell>
          <cell r="C393" t="str">
            <v>Year 4</v>
          </cell>
          <cell r="E393">
            <v>177526000000</v>
          </cell>
          <cell r="F393">
            <v>148669000000</v>
          </cell>
          <cell r="G393">
            <v>0</v>
          </cell>
          <cell r="H393">
            <v>0</v>
          </cell>
          <cell r="I393">
            <v>0</v>
          </cell>
          <cell r="L393">
            <v>28857000000</v>
          </cell>
        </row>
        <row r="394">
          <cell r="B394" t="str">
            <v>CVX</v>
          </cell>
          <cell r="C394" t="str">
            <v>Year 1</v>
          </cell>
          <cell r="E394">
            <v>230590000000</v>
          </cell>
          <cell r="F394">
            <v>163336000000</v>
          </cell>
          <cell r="G394">
            <v>17100000000</v>
          </cell>
          <cell r="H394">
            <v>0</v>
          </cell>
          <cell r="I394">
            <v>13413000000</v>
          </cell>
          <cell r="L394">
            <v>67254000000</v>
          </cell>
        </row>
        <row r="395">
          <cell r="B395" t="str">
            <v>CVX</v>
          </cell>
          <cell r="C395" t="str">
            <v>Year 2</v>
          </cell>
          <cell r="E395">
            <v>220156000000</v>
          </cell>
          <cell r="F395">
            <v>159323000000</v>
          </cell>
          <cell r="G395">
            <v>17573000000</v>
          </cell>
          <cell r="H395">
            <v>0</v>
          </cell>
          <cell r="I395">
            <v>14186000000</v>
          </cell>
          <cell r="L395">
            <v>60833000000</v>
          </cell>
        </row>
        <row r="396">
          <cell r="B396" t="str">
            <v>CVX</v>
          </cell>
          <cell r="C396" t="str">
            <v>Year 3</v>
          </cell>
          <cell r="E396">
            <v>200494000000</v>
          </cell>
          <cell r="F396">
            <v>144956000000</v>
          </cell>
          <cell r="G396">
            <v>17034000000</v>
          </cell>
          <cell r="H396">
            <v>0</v>
          </cell>
          <cell r="I396">
            <v>16793000000</v>
          </cell>
          <cell r="L396">
            <v>55538000000</v>
          </cell>
        </row>
        <row r="397">
          <cell r="B397" t="str">
            <v>CVX</v>
          </cell>
          <cell r="C397" t="str">
            <v>Year 4</v>
          </cell>
          <cell r="E397">
            <v>129925000000</v>
          </cell>
          <cell r="F397">
            <v>92785000000</v>
          </cell>
          <cell r="G397">
            <v>16473000000</v>
          </cell>
          <cell r="H397">
            <v>0</v>
          </cell>
          <cell r="I397">
            <v>21037000000</v>
          </cell>
          <cell r="L397">
            <v>37140000000</v>
          </cell>
        </row>
        <row r="398">
          <cell r="B398" t="str">
            <v>CXO</v>
          </cell>
          <cell r="C398" t="str">
            <v>Year 1</v>
          </cell>
          <cell r="E398">
            <v>1819814000</v>
          </cell>
          <cell r="F398">
            <v>343743000</v>
          </cell>
          <cell r="G398">
            <v>133796000</v>
          </cell>
          <cell r="H398">
            <v>0</v>
          </cell>
          <cell r="I398">
            <v>579315000</v>
          </cell>
          <cell r="L398">
            <v>1476071000</v>
          </cell>
        </row>
        <row r="399">
          <cell r="B399" t="str">
            <v>CXO</v>
          </cell>
          <cell r="C399" t="str">
            <v>Year 2</v>
          </cell>
          <cell r="E399">
            <v>2319919000</v>
          </cell>
          <cell r="F399">
            <v>455436000</v>
          </cell>
          <cell r="G399">
            <v>169815000</v>
          </cell>
          <cell r="H399">
            <v>0</v>
          </cell>
          <cell r="I399">
            <v>778655000</v>
          </cell>
          <cell r="L399">
            <v>1864483000</v>
          </cell>
        </row>
        <row r="400">
          <cell r="B400" t="str">
            <v>CXO</v>
          </cell>
          <cell r="C400" t="str">
            <v>Year 3</v>
          </cell>
          <cell r="E400">
            <v>2660147000</v>
          </cell>
          <cell r="F400">
            <v>538374000</v>
          </cell>
          <cell r="G400">
            <v>204161000</v>
          </cell>
          <cell r="H400">
            <v>0</v>
          </cell>
          <cell r="I400">
            <v>986812000</v>
          </cell>
          <cell r="L400">
            <v>2121773000</v>
          </cell>
        </row>
        <row r="401">
          <cell r="B401" t="str">
            <v>CXO</v>
          </cell>
          <cell r="C401" t="str">
            <v>Year 4</v>
          </cell>
          <cell r="E401">
            <v>1803573000</v>
          </cell>
          <cell r="F401">
            <v>541359000</v>
          </cell>
          <cell r="G401">
            <v>230734000</v>
          </cell>
          <cell r="H401">
            <v>0</v>
          </cell>
          <cell r="I401">
            <v>1230853000</v>
          </cell>
          <cell r="L401">
            <v>1262214000</v>
          </cell>
        </row>
        <row r="402">
          <cell r="B402" t="str">
            <v>D</v>
          </cell>
          <cell r="C402" t="str">
            <v>Year 1</v>
          </cell>
          <cell r="E402">
            <v>12835000000</v>
          </cell>
          <cell r="F402">
            <v>8300000000</v>
          </cell>
          <cell r="G402">
            <v>550000000</v>
          </cell>
          <cell r="H402">
            <v>0</v>
          </cell>
          <cell r="I402">
            <v>1127000000</v>
          </cell>
          <cell r="L402">
            <v>4535000000</v>
          </cell>
        </row>
        <row r="403">
          <cell r="B403" t="str">
            <v>D</v>
          </cell>
          <cell r="C403" t="str">
            <v>Year 2</v>
          </cell>
          <cell r="E403">
            <v>13120000000</v>
          </cell>
          <cell r="F403">
            <v>8033000000</v>
          </cell>
          <cell r="G403">
            <v>563000000</v>
          </cell>
          <cell r="H403">
            <v>0</v>
          </cell>
          <cell r="I403">
            <v>1208000000</v>
          </cell>
          <cell r="L403">
            <v>5087000000</v>
          </cell>
        </row>
        <row r="404">
          <cell r="B404" t="str">
            <v>D</v>
          </cell>
          <cell r="C404" t="str">
            <v>Year 3</v>
          </cell>
          <cell r="E404">
            <v>12436000000</v>
          </cell>
          <cell r="F404">
            <v>7881000000</v>
          </cell>
          <cell r="G404">
            <v>542000000</v>
          </cell>
          <cell r="H404">
            <v>0</v>
          </cell>
          <cell r="I404">
            <v>1292000000</v>
          </cell>
          <cell r="L404">
            <v>4555000000</v>
          </cell>
        </row>
        <row r="405">
          <cell r="B405" t="str">
            <v>D</v>
          </cell>
          <cell r="C405" t="str">
            <v>Year 4</v>
          </cell>
          <cell r="E405">
            <v>11683000000</v>
          </cell>
          <cell r="F405">
            <v>6201000000</v>
          </cell>
          <cell r="G405">
            <v>551000000</v>
          </cell>
          <cell r="H405">
            <v>0</v>
          </cell>
          <cell r="I405">
            <v>1395000000</v>
          </cell>
          <cell r="L405">
            <v>5482000000</v>
          </cell>
        </row>
        <row r="406">
          <cell r="B406" t="str">
            <v>DAL</v>
          </cell>
          <cell r="C406" t="str">
            <v>Year 1</v>
          </cell>
          <cell r="E406">
            <v>37773000000</v>
          </cell>
          <cell r="F406">
            <v>20964000000</v>
          </cell>
          <cell r="G406">
            <v>11349000000</v>
          </cell>
          <cell r="H406">
            <v>0</v>
          </cell>
          <cell r="I406">
            <v>1658000000</v>
          </cell>
          <cell r="L406">
            <v>16809000000</v>
          </cell>
        </row>
        <row r="407">
          <cell r="B407" t="str">
            <v>DAL</v>
          </cell>
          <cell r="C407" t="str">
            <v>Year 2</v>
          </cell>
          <cell r="E407">
            <v>40362000000</v>
          </cell>
          <cell r="F407">
            <v>22967000000</v>
          </cell>
          <cell r="G407">
            <v>12702000000</v>
          </cell>
          <cell r="H407">
            <v>0</v>
          </cell>
          <cell r="I407">
            <v>1771000000</v>
          </cell>
          <cell r="L407">
            <v>17395000000</v>
          </cell>
        </row>
        <row r="408">
          <cell r="B408" t="str">
            <v>DAL</v>
          </cell>
          <cell r="C408" t="str">
            <v>Year 3</v>
          </cell>
          <cell r="E408">
            <v>40704000000</v>
          </cell>
          <cell r="F408">
            <v>17096000000</v>
          </cell>
          <cell r="G408">
            <v>13936000000</v>
          </cell>
          <cell r="H408">
            <v>0</v>
          </cell>
          <cell r="I408">
            <v>1835000000</v>
          </cell>
          <cell r="L408">
            <v>23608000000</v>
          </cell>
        </row>
        <row r="409">
          <cell r="B409" t="str">
            <v>DAL</v>
          </cell>
          <cell r="C409" t="str">
            <v>Year 4</v>
          </cell>
          <cell r="E409">
            <v>39639000000</v>
          </cell>
          <cell r="F409">
            <v>15940000000</v>
          </cell>
          <cell r="G409">
            <v>14845000000</v>
          </cell>
          <cell r="H409">
            <v>0</v>
          </cell>
          <cell r="I409">
            <v>1902000000</v>
          </cell>
          <cell r="L409">
            <v>23699000000</v>
          </cell>
        </row>
        <row r="410">
          <cell r="B410" t="str">
            <v>DD</v>
          </cell>
          <cell r="C410" t="str">
            <v>Year 1</v>
          </cell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>
            <v>0</v>
          </cell>
          <cell r="L410">
            <v>11356000000</v>
          </cell>
        </row>
        <row r="411">
          <cell r="B411" t="str">
            <v>DD</v>
          </cell>
          <cell r="C411" t="str">
            <v>Year 2</v>
          </cell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>
            <v>0</v>
          </cell>
          <cell r="L411">
            <v>11383000000</v>
          </cell>
        </row>
        <row r="412">
          <cell r="B412" t="str">
            <v>DD</v>
          </cell>
          <cell r="C412" t="str">
            <v>Year 3</v>
          </cell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>
            <v>0</v>
          </cell>
          <cell r="L412">
            <v>10018000000</v>
          </cell>
        </row>
        <row r="413">
          <cell r="B413" t="str">
            <v>DD</v>
          </cell>
          <cell r="C413" t="str">
            <v>Year 4</v>
          </cell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>
            <v>0</v>
          </cell>
          <cell r="L413">
            <v>10125000000</v>
          </cell>
        </row>
        <row r="414">
          <cell r="B414" t="str">
            <v>DE</v>
          </cell>
          <cell r="C414" t="str">
            <v>Year 1</v>
          </cell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>
            <v>0</v>
          </cell>
          <cell r="L414">
            <v>12128100000</v>
          </cell>
        </row>
        <row r="415">
          <cell r="B415" t="str">
            <v>DE</v>
          </cell>
          <cell r="C415" t="str">
            <v>Year 2</v>
          </cell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>
            <v>0</v>
          </cell>
          <cell r="L415">
            <v>11291100000</v>
          </cell>
        </row>
        <row r="416">
          <cell r="B416" t="str">
            <v>DE</v>
          </cell>
          <cell r="C416" t="str">
            <v>Year 3</v>
          </cell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>
            <v>0</v>
          </cell>
          <cell r="L416">
            <v>8719600000</v>
          </cell>
        </row>
        <row r="417">
          <cell r="B417" t="str">
            <v>DE</v>
          </cell>
          <cell r="C417" t="str">
            <v>Year 4</v>
          </cell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>
            <v>0</v>
          </cell>
          <cell r="L417">
            <v>8395100000</v>
          </cell>
        </row>
        <row r="418">
          <cell r="B418" t="str">
            <v>DFS</v>
          </cell>
          <cell r="C418" t="str">
            <v>Year 1</v>
          </cell>
          <cell r="E418">
            <v>8984000000</v>
          </cell>
          <cell r="F418">
            <v>845000000</v>
          </cell>
          <cell r="G418">
            <v>3052000000</v>
          </cell>
          <cell r="H418">
            <v>0</v>
          </cell>
          <cell r="I418">
            <v>848000000</v>
          </cell>
          <cell r="L418">
            <v>8139000000</v>
          </cell>
        </row>
        <row r="419">
          <cell r="B419" t="str">
            <v>DFS</v>
          </cell>
          <cell r="C419" t="str">
            <v>Year 2</v>
          </cell>
          <cell r="E419">
            <v>9370000000</v>
          </cell>
          <cell r="F419">
            <v>698000000</v>
          </cell>
          <cell r="G419">
            <v>3194000000</v>
          </cell>
          <cell r="H419">
            <v>0</v>
          </cell>
          <cell r="I419">
            <v>1086000000</v>
          </cell>
          <cell r="L419">
            <v>8672000000</v>
          </cell>
        </row>
        <row r="420">
          <cell r="B420" t="str">
            <v>DFS</v>
          </cell>
          <cell r="C420" t="str">
            <v>Year 3</v>
          </cell>
          <cell r="E420">
            <v>9611000000</v>
          </cell>
          <cell r="F420">
            <v>614000000</v>
          </cell>
          <cell r="G420">
            <v>3340000000</v>
          </cell>
          <cell r="H420">
            <v>0</v>
          </cell>
          <cell r="I420">
            <v>1443000000</v>
          </cell>
          <cell r="L420">
            <v>8997000000</v>
          </cell>
        </row>
        <row r="421">
          <cell r="B421" t="str">
            <v>DFS</v>
          </cell>
          <cell r="C421" t="str">
            <v>Year 4</v>
          </cell>
          <cell r="E421">
            <v>10002000000</v>
          </cell>
          <cell r="F421">
            <v>623000000</v>
          </cell>
          <cell r="G421">
            <v>3615000000</v>
          </cell>
          <cell r="H421">
            <v>0</v>
          </cell>
          <cell r="I421">
            <v>1512000000</v>
          </cell>
          <cell r="L421">
            <v>9379000000</v>
          </cell>
        </row>
        <row r="422">
          <cell r="B422" t="str">
            <v>DG</v>
          </cell>
          <cell r="C422" t="str">
            <v>Year 1</v>
          </cell>
          <cell r="E422">
            <v>16022128000</v>
          </cell>
          <cell r="F422">
            <v>10936727000</v>
          </cell>
          <cell r="G422">
            <v>3430125000</v>
          </cell>
          <cell r="H422">
            <v>0</v>
          </cell>
          <cell r="I422">
            <v>0</v>
          </cell>
          <cell r="L422">
            <v>5085401000</v>
          </cell>
        </row>
        <row r="423">
          <cell r="B423" t="str">
            <v>DG</v>
          </cell>
          <cell r="C423" t="str">
            <v>Year 2</v>
          </cell>
          <cell r="E423">
            <v>17504167000</v>
          </cell>
          <cell r="F423">
            <v>12068425000</v>
          </cell>
          <cell r="G423">
            <v>3699557000</v>
          </cell>
          <cell r="H423">
            <v>0</v>
          </cell>
          <cell r="I423">
            <v>0</v>
          </cell>
          <cell r="L423">
            <v>5435742000</v>
          </cell>
        </row>
        <row r="424">
          <cell r="B424" t="str">
            <v>DG</v>
          </cell>
          <cell r="C424" t="str">
            <v>Year 3</v>
          </cell>
          <cell r="E424">
            <v>18909588000</v>
          </cell>
          <cell r="F424">
            <v>13107081000</v>
          </cell>
          <cell r="G424">
            <v>4033414000</v>
          </cell>
          <cell r="H424">
            <v>0</v>
          </cell>
          <cell r="I424">
            <v>0</v>
          </cell>
          <cell r="L424">
            <v>5802507000</v>
          </cell>
        </row>
        <row r="425">
          <cell r="B425" t="str">
            <v>DG</v>
          </cell>
          <cell r="C425" t="str">
            <v>Year 4</v>
          </cell>
          <cell r="E425">
            <v>20368562000</v>
          </cell>
          <cell r="F425">
            <v>14062471000</v>
          </cell>
          <cell r="G425">
            <v>4365797000</v>
          </cell>
          <cell r="H425">
            <v>0</v>
          </cell>
          <cell r="I425">
            <v>0</v>
          </cell>
          <cell r="L425">
            <v>6306091000</v>
          </cell>
        </row>
        <row r="426">
          <cell r="B426" t="str">
            <v>DGX</v>
          </cell>
          <cell r="C426" t="str">
            <v>Year 1</v>
          </cell>
          <cell r="E426">
            <v>7383000000</v>
          </cell>
          <cell r="F426">
            <v>4365000000</v>
          </cell>
          <cell r="G426">
            <v>1742000000</v>
          </cell>
          <cell r="H426">
            <v>0</v>
          </cell>
          <cell r="I426">
            <v>75000000</v>
          </cell>
          <cell r="L426">
            <v>3018000000</v>
          </cell>
        </row>
        <row r="427">
          <cell r="B427" t="str">
            <v>DGX</v>
          </cell>
          <cell r="C427" t="str">
            <v>Year 2</v>
          </cell>
          <cell r="E427">
            <v>7146000000</v>
          </cell>
          <cell r="F427">
            <v>4326000000</v>
          </cell>
          <cell r="G427">
            <v>1740000000</v>
          </cell>
          <cell r="H427">
            <v>0</v>
          </cell>
          <cell r="I427">
            <v>79000000</v>
          </cell>
          <cell r="L427">
            <v>2820000000</v>
          </cell>
        </row>
        <row r="428">
          <cell r="B428" t="str">
            <v>DGX</v>
          </cell>
          <cell r="C428" t="str">
            <v>Year 3</v>
          </cell>
          <cell r="E428">
            <v>7435000000</v>
          </cell>
          <cell r="F428">
            <v>4637000000</v>
          </cell>
          <cell r="G428">
            <v>1721000000</v>
          </cell>
          <cell r="H428">
            <v>0</v>
          </cell>
          <cell r="I428">
            <v>94000000</v>
          </cell>
          <cell r="L428">
            <v>2798000000</v>
          </cell>
        </row>
        <row r="429">
          <cell r="B429" t="str">
            <v>DGX</v>
          </cell>
          <cell r="C429" t="str">
            <v>Year 4</v>
          </cell>
          <cell r="E429">
            <v>7493000000</v>
          </cell>
          <cell r="F429">
            <v>4657000000</v>
          </cell>
          <cell r="G429">
            <v>1356000000</v>
          </cell>
          <cell r="H429">
            <v>0</v>
          </cell>
          <cell r="I429">
            <v>81000000</v>
          </cell>
          <cell r="L429">
            <v>2836000000</v>
          </cell>
        </row>
        <row r="430">
          <cell r="B430" t="str">
            <v>DHI</v>
          </cell>
          <cell r="C430" t="str">
            <v>Year 1</v>
          </cell>
          <cell r="E430">
            <v>6259300000</v>
          </cell>
          <cell r="F430">
            <v>4853500000</v>
          </cell>
          <cell r="G430">
            <v>649900000</v>
          </cell>
          <cell r="H430">
            <v>0</v>
          </cell>
          <cell r="I430">
            <v>0</v>
          </cell>
          <cell r="L430">
            <v>1405800000</v>
          </cell>
        </row>
        <row r="431">
          <cell r="B431" t="str">
            <v>DHI</v>
          </cell>
          <cell r="C431" t="str">
            <v>Year 2</v>
          </cell>
          <cell r="E431">
            <v>8024900000</v>
          </cell>
          <cell r="F431">
            <v>6268600000</v>
          </cell>
          <cell r="G431">
            <v>826900000</v>
          </cell>
          <cell r="H431">
            <v>0</v>
          </cell>
          <cell r="I431">
            <v>0</v>
          </cell>
          <cell r="L431">
            <v>1756300000</v>
          </cell>
        </row>
        <row r="432">
          <cell r="B432" t="str">
            <v>DHI</v>
          </cell>
          <cell r="C432" t="str">
            <v>Year 3</v>
          </cell>
          <cell r="E432">
            <v>10824000000</v>
          </cell>
          <cell r="F432">
            <v>8535700000</v>
          </cell>
          <cell r="G432">
            <v>1003000000</v>
          </cell>
          <cell r="H432">
            <v>0</v>
          </cell>
          <cell r="I432">
            <v>0</v>
          </cell>
          <cell r="L432">
            <v>2288300000</v>
          </cell>
        </row>
        <row r="433">
          <cell r="B433" t="str">
            <v>DHI</v>
          </cell>
          <cell r="C433" t="str">
            <v>Year 4</v>
          </cell>
          <cell r="E433">
            <v>12157400000</v>
          </cell>
          <cell r="F433">
            <v>9502600000</v>
          </cell>
          <cell r="G433">
            <v>1100300000</v>
          </cell>
          <cell r="H433">
            <v>0</v>
          </cell>
          <cell r="I433">
            <v>0</v>
          </cell>
          <cell r="L433">
            <v>2654800000</v>
          </cell>
        </row>
        <row r="434">
          <cell r="B434" t="str">
            <v>DHR</v>
          </cell>
          <cell r="C434" t="str">
            <v>Year 1</v>
          </cell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>
            <v>0</v>
          </cell>
          <cell r="L434">
            <v>9414300000</v>
          </cell>
        </row>
        <row r="435">
          <cell r="B435" t="str">
            <v>DHR</v>
          </cell>
          <cell r="C435" t="str">
            <v>Year 2</v>
          </cell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>
            <v>0</v>
          </cell>
          <cell r="L435">
            <v>9342000000</v>
          </cell>
        </row>
        <row r="436">
          <cell r="B436" t="str">
            <v>DHR</v>
          </cell>
          <cell r="C436" t="str">
            <v>Year 3</v>
          </cell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>
            <v>0</v>
          </cell>
          <cell r="L436">
            <v>9892600000</v>
          </cell>
        </row>
        <row r="437">
          <cell r="B437" t="str">
            <v>DHR</v>
          </cell>
          <cell r="C437" t="str">
            <v>Year 4</v>
          </cell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>
            <v>0</v>
          </cell>
          <cell r="L437">
            <v>10762500000</v>
          </cell>
        </row>
        <row r="438">
          <cell r="B438" t="str">
            <v>DIS</v>
          </cell>
          <cell r="C438" t="str">
            <v>Year 1</v>
          </cell>
          <cell r="E438">
            <v>45041000000</v>
          </cell>
          <cell r="F438">
            <v>25034000000</v>
          </cell>
          <cell r="G438">
            <v>8365000000</v>
          </cell>
          <cell r="H438">
            <v>0</v>
          </cell>
          <cell r="I438">
            <v>2192000000</v>
          </cell>
          <cell r="L438">
            <v>20007000000</v>
          </cell>
        </row>
        <row r="439">
          <cell r="B439" t="str">
            <v>DIS</v>
          </cell>
          <cell r="C439" t="str">
            <v>Year 2</v>
          </cell>
          <cell r="E439">
            <v>48813000000</v>
          </cell>
          <cell r="F439">
            <v>26420000000</v>
          </cell>
          <cell r="G439">
            <v>8565000000</v>
          </cell>
          <cell r="H439">
            <v>0</v>
          </cell>
          <cell r="I439">
            <v>2288000000</v>
          </cell>
          <cell r="L439">
            <v>22393000000</v>
          </cell>
        </row>
        <row r="440">
          <cell r="B440" t="str">
            <v>DIS</v>
          </cell>
          <cell r="C440" t="str">
            <v>Year 3</v>
          </cell>
          <cell r="E440">
            <v>52465000000</v>
          </cell>
          <cell r="F440">
            <v>28364000000</v>
          </cell>
          <cell r="G440">
            <v>8523000000</v>
          </cell>
          <cell r="H440">
            <v>0</v>
          </cell>
          <cell r="I440">
            <v>2354000000</v>
          </cell>
          <cell r="L440">
            <v>24101000000</v>
          </cell>
        </row>
        <row r="441">
          <cell r="B441" t="str">
            <v>DIS</v>
          </cell>
          <cell r="C441" t="str">
            <v>Year 4</v>
          </cell>
          <cell r="E441">
            <v>55632000000</v>
          </cell>
          <cell r="F441">
            <v>29993000000</v>
          </cell>
          <cell r="G441">
            <v>8754000000</v>
          </cell>
          <cell r="H441">
            <v>0</v>
          </cell>
          <cell r="I441">
            <v>2527000000</v>
          </cell>
          <cell r="L441">
            <v>25639000000</v>
          </cell>
        </row>
        <row r="442">
          <cell r="B442" t="str">
            <v>DISCA</v>
          </cell>
          <cell r="C442" t="str">
            <v>Year 1</v>
          </cell>
          <cell r="E442">
            <v>5535000000</v>
          </cell>
          <cell r="F442">
            <v>1689000000</v>
          </cell>
          <cell r="G442">
            <v>1598000000</v>
          </cell>
          <cell r="H442">
            <v>0</v>
          </cell>
          <cell r="I442">
            <v>276000000</v>
          </cell>
          <cell r="L442">
            <v>3846000000</v>
          </cell>
        </row>
        <row r="443">
          <cell r="B443" t="str">
            <v>DISCA</v>
          </cell>
          <cell r="C443" t="str">
            <v>Year 2</v>
          </cell>
          <cell r="E443">
            <v>6265000000</v>
          </cell>
          <cell r="F443">
            <v>2124000000</v>
          </cell>
          <cell r="G443">
            <v>1692000000</v>
          </cell>
          <cell r="H443">
            <v>0</v>
          </cell>
          <cell r="I443">
            <v>329000000</v>
          </cell>
          <cell r="L443">
            <v>4141000000</v>
          </cell>
        </row>
        <row r="444">
          <cell r="B444" t="str">
            <v>DISCA</v>
          </cell>
          <cell r="C444" t="str">
            <v>Year 3</v>
          </cell>
          <cell r="E444">
            <v>6394000000</v>
          </cell>
          <cell r="F444">
            <v>2343000000</v>
          </cell>
          <cell r="G444">
            <v>1669000000</v>
          </cell>
          <cell r="H444">
            <v>0</v>
          </cell>
          <cell r="I444">
            <v>330000000</v>
          </cell>
          <cell r="L444">
            <v>4051000000</v>
          </cell>
        </row>
        <row r="445">
          <cell r="B445" t="str">
            <v>DISCA</v>
          </cell>
          <cell r="C445" t="str">
            <v>Year 4</v>
          </cell>
          <cell r="E445">
            <v>6497000000</v>
          </cell>
          <cell r="F445">
            <v>2432000000</v>
          </cell>
          <cell r="G445">
            <v>1690000000</v>
          </cell>
          <cell r="H445">
            <v>0</v>
          </cell>
          <cell r="I445">
            <v>322000000</v>
          </cell>
          <cell r="L445">
            <v>4065000000</v>
          </cell>
        </row>
        <row r="446">
          <cell r="B446" t="str">
            <v>DISCK</v>
          </cell>
          <cell r="C446" t="str">
            <v>Year 1</v>
          </cell>
          <cell r="E446">
            <v>5535000000</v>
          </cell>
          <cell r="F446">
            <v>1689000000</v>
          </cell>
          <cell r="G446">
            <v>1598000000</v>
          </cell>
          <cell r="H446">
            <v>0</v>
          </cell>
          <cell r="I446">
            <v>276000000</v>
          </cell>
          <cell r="L446">
            <v>3846000000</v>
          </cell>
        </row>
        <row r="447">
          <cell r="B447" t="str">
            <v>DISCK</v>
          </cell>
          <cell r="C447" t="str">
            <v>Year 2</v>
          </cell>
          <cell r="E447">
            <v>6265000000</v>
          </cell>
          <cell r="F447">
            <v>2124000000</v>
          </cell>
          <cell r="G447">
            <v>1692000000</v>
          </cell>
          <cell r="H447">
            <v>0</v>
          </cell>
          <cell r="I447">
            <v>329000000</v>
          </cell>
          <cell r="L447">
            <v>4141000000</v>
          </cell>
        </row>
        <row r="448">
          <cell r="B448" t="str">
            <v>DISCK</v>
          </cell>
          <cell r="C448" t="str">
            <v>Year 3</v>
          </cell>
          <cell r="E448">
            <v>6394000000</v>
          </cell>
          <cell r="F448">
            <v>2343000000</v>
          </cell>
          <cell r="G448">
            <v>1669000000</v>
          </cell>
          <cell r="H448">
            <v>0</v>
          </cell>
          <cell r="I448">
            <v>330000000</v>
          </cell>
          <cell r="L448">
            <v>4051000000</v>
          </cell>
        </row>
        <row r="449">
          <cell r="B449" t="str">
            <v>DISCK</v>
          </cell>
          <cell r="C449" t="str">
            <v>Year 4</v>
          </cell>
          <cell r="E449">
            <v>6497000000</v>
          </cell>
          <cell r="F449">
            <v>2432000000</v>
          </cell>
          <cell r="G449">
            <v>1690000000</v>
          </cell>
          <cell r="H449">
            <v>0</v>
          </cell>
          <cell r="I449">
            <v>322000000</v>
          </cell>
          <cell r="L449">
            <v>4065000000</v>
          </cell>
        </row>
        <row r="450">
          <cell r="B450" t="str">
            <v>DLPH</v>
          </cell>
          <cell r="C450" t="str">
            <v>Year 1</v>
          </cell>
          <cell r="E450">
            <v>15051000000</v>
          </cell>
          <cell r="F450">
            <v>12274000000</v>
          </cell>
          <cell r="G450">
            <v>916000000</v>
          </cell>
          <cell r="H450">
            <v>0</v>
          </cell>
          <cell r="I450">
            <v>97000000</v>
          </cell>
          <cell r="L450">
            <v>2777000000</v>
          </cell>
        </row>
        <row r="451">
          <cell r="B451" t="str">
            <v>DLPH</v>
          </cell>
          <cell r="C451" t="str">
            <v>Year 2</v>
          </cell>
          <cell r="E451">
            <v>15499000000</v>
          </cell>
          <cell r="F451">
            <v>12471000000</v>
          </cell>
          <cell r="G451">
            <v>1036000000</v>
          </cell>
          <cell r="H451">
            <v>0</v>
          </cell>
          <cell r="I451">
            <v>94000000</v>
          </cell>
          <cell r="L451">
            <v>3028000000</v>
          </cell>
        </row>
        <row r="452">
          <cell r="B452" t="str">
            <v>DLPH</v>
          </cell>
          <cell r="C452" t="str">
            <v>Year 3</v>
          </cell>
          <cell r="E452">
            <v>15165000000</v>
          </cell>
          <cell r="F452">
            <v>12155000000</v>
          </cell>
          <cell r="G452">
            <v>1017000000</v>
          </cell>
          <cell r="H452">
            <v>0</v>
          </cell>
          <cell r="I452">
            <v>93000000</v>
          </cell>
          <cell r="L452">
            <v>3010000000</v>
          </cell>
        </row>
        <row r="453">
          <cell r="B453" t="str">
            <v>DLPH</v>
          </cell>
          <cell r="C453" t="str">
            <v>Year 4</v>
          </cell>
          <cell r="E453">
            <v>16661000000</v>
          </cell>
          <cell r="F453">
            <v>13107000000</v>
          </cell>
          <cell r="G453">
            <v>1145000000</v>
          </cell>
          <cell r="H453">
            <v>0</v>
          </cell>
          <cell r="I453">
            <v>134000000</v>
          </cell>
          <cell r="L453">
            <v>3554000000</v>
          </cell>
        </row>
        <row r="454">
          <cell r="B454" t="str">
            <v>DLR</v>
          </cell>
          <cell r="C454" t="str">
            <v>Year 1</v>
          </cell>
          <cell r="E454">
            <v>1279067000</v>
          </cell>
          <cell r="F454">
            <v>461898000</v>
          </cell>
          <cell r="G454">
            <v>68538000</v>
          </cell>
          <cell r="H454">
            <v>0</v>
          </cell>
          <cell r="I454">
            <v>382553000</v>
          </cell>
          <cell r="L454">
            <v>817169000</v>
          </cell>
        </row>
        <row r="455">
          <cell r="B455" t="str">
            <v>DLR</v>
          </cell>
          <cell r="C455" t="str">
            <v>Year 2</v>
          </cell>
          <cell r="E455">
            <v>1482259000</v>
          </cell>
          <cell r="F455">
            <v>555660000</v>
          </cell>
          <cell r="G455">
            <v>69323000</v>
          </cell>
          <cell r="H455">
            <v>0</v>
          </cell>
          <cell r="I455">
            <v>475464000</v>
          </cell>
          <cell r="L455">
            <v>926599000</v>
          </cell>
        </row>
        <row r="456">
          <cell r="B456" t="str">
            <v>DLR</v>
          </cell>
          <cell r="C456" t="str">
            <v>Year 3</v>
          </cell>
          <cell r="E456">
            <v>1616438000</v>
          </cell>
          <cell r="F456">
            <v>603321000</v>
          </cell>
          <cell r="G456">
            <v>89468000</v>
          </cell>
          <cell r="H456">
            <v>0</v>
          </cell>
          <cell r="I456">
            <v>538513000</v>
          </cell>
          <cell r="L456">
            <v>1013117000</v>
          </cell>
        </row>
        <row r="457">
          <cell r="B457" t="str">
            <v>DLR</v>
          </cell>
          <cell r="C457" t="str">
            <v>Year 4</v>
          </cell>
          <cell r="E457">
            <v>1763336000</v>
          </cell>
          <cell r="F457">
            <v>651282000</v>
          </cell>
          <cell r="G457">
            <v>139616000</v>
          </cell>
          <cell r="H457">
            <v>0</v>
          </cell>
          <cell r="I457">
            <v>570527000</v>
          </cell>
          <cell r="L457">
            <v>1112054000</v>
          </cell>
        </row>
        <row r="458">
          <cell r="B458" t="str">
            <v>DLTR</v>
          </cell>
          <cell r="C458" t="str">
            <v>Year 1</v>
          </cell>
          <cell r="E458">
            <v>7394500000</v>
          </cell>
          <cell r="F458">
            <v>4741800000</v>
          </cell>
          <cell r="G458">
            <v>1732600000</v>
          </cell>
          <cell r="H458">
            <v>0</v>
          </cell>
          <cell r="I458">
            <v>0</v>
          </cell>
          <cell r="L458">
            <v>2652700000</v>
          </cell>
        </row>
        <row r="459">
          <cell r="B459" t="str">
            <v>DLTR</v>
          </cell>
          <cell r="C459" t="str">
            <v>Year 2</v>
          </cell>
          <cell r="E459">
            <v>7840300000</v>
          </cell>
          <cell r="F459">
            <v>5050500000</v>
          </cell>
          <cell r="G459">
            <v>1819500000</v>
          </cell>
          <cell r="H459">
            <v>0</v>
          </cell>
          <cell r="I459">
            <v>0</v>
          </cell>
          <cell r="L459">
            <v>2789800000</v>
          </cell>
        </row>
        <row r="460">
          <cell r="B460" t="str">
            <v>DLTR</v>
          </cell>
          <cell r="C460" t="str">
            <v>Year 3</v>
          </cell>
          <cell r="E460">
            <v>8602200000</v>
          </cell>
          <cell r="F460">
            <v>5568200000</v>
          </cell>
          <cell r="G460">
            <v>1993800000</v>
          </cell>
          <cell r="H460">
            <v>0</v>
          </cell>
          <cell r="I460">
            <v>0</v>
          </cell>
          <cell r="L460">
            <v>3034000000</v>
          </cell>
        </row>
        <row r="461">
          <cell r="B461" t="str">
            <v>DLTR</v>
          </cell>
          <cell r="C461" t="str">
            <v>Year 4</v>
          </cell>
          <cell r="E461">
            <v>15498400000</v>
          </cell>
          <cell r="F461">
            <v>10841700000</v>
          </cell>
          <cell r="G461">
            <v>3607000000</v>
          </cell>
          <cell r="H461">
            <v>0</v>
          </cell>
          <cell r="I461">
            <v>0</v>
          </cell>
          <cell r="L461">
            <v>4656700000</v>
          </cell>
        </row>
        <row r="462">
          <cell r="B462" t="str">
            <v>DNB</v>
          </cell>
          <cell r="C462" t="str">
            <v>Year 1</v>
          </cell>
          <cell r="E462">
            <v>1663000000</v>
          </cell>
          <cell r="F462">
            <v>0</v>
          </cell>
          <cell r="G462">
            <v>1123200000</v>
          </cell>
          <cell r="H462">
            <v>0</v>
          </cell>
          <cell r="I462">
            <v>78300000</v>
          </cell>
          <cell r="L462">
            <v>1663000000</v>
          </cell>
        </row>
        <row r="463">
          <cell r="B463" t="str">
            <v>DNB</v>
          </cell>
          <cell r="C463" t="str">
            <v>Year 2</v>
          </cell>
          <cell r="E463">
            <v>1558400000</v>
          </cell>
          <cell r="F463">
            <v>0</v>
          </cell>
          <cell r="G463">
            <v>1058000000</v>
          </cell>
          <cell r="H463">
            <v>0</v>
          </cell>
          <cell r="I463">
            <v>60400000</v>
          </cell>
          <cell r="L463">
            <v>1558400000</v>
          </cell>
        </row>
        <row r="464">
          <cell r="B464" t="str">
            <v>DNB</v>
          </cell>
          <cell r="C464" t="str">
            <v>Year 3</v>
          </cell>
          <cell r="E464">
            <v>1584500000</v>
          </cell>
          <cell r="F464">
            <v>0</v>
          </cell>
          <cell r="G464">
            <v>1105700000</v>
          </cell>
          <cell r="H464">
            <v>0</v>
          </cell>
          <cell r="I464">
            <v>52500000</v>
          </cell>
          <cell r="L464">
            <v>1584500000</v>
          </cell>
        </row>
        <row r="465">
          <cell r="B465" t="str">
            <v>DNB</v>
          </cell>
          <cell r="C465" t="str">
            <v>Year 4</v>
          </cell>
          <cell r="E465">
            <v>1637100000</v>
          </cell>
          <cell r="F465">
            <v>0</v>
          </cell>
          <cell r="G465">
            <v>1209100000</v>
          </cell>
          <cell r="H465">
            <v>0</v>
          </cell>
          <cell r="I465">
            <v>58700000</v>
          </cell>
          <cell r="L465">
            <v>1637100000</v>
          </cell>
        </row>
        <row r="466">
          <cell r="B466" t="str">
            <v>DOV</v>
          </cell>
          <cell r="C466" t="str">
            <v>Year 1</v>
          </cell>
          <cell r="E466">
            <v>7155096000</v>
          </cell>
          <cell r="F466">
            <v>4376505000</v>
          </cell>
          <cell r="G466">
            <v>1616921000</v>
          </cell>
          <cell r="H466">
            <v>0</v>
          </cell>
          <cell r="I466">
            <v>0</v>
          </cell>
          <cell r="L466">
            <v>2778591000</v>
          </cell>
        </row>
        <row r="467">
          <cell r="B467" t="str">
            <v>DOV</v>
          </cell>
          <cell r="C467" t="str">
            <v>Year 2</v>
          </cell>
          <cell r="E467">
            <v>7752728000</v>
          </cell>
          <cell r="F467">
            <v>4778479000</v>
          </cell>
          <cell r="G467">
            <v>1758765000</v>
          </cell>
          <cell r="H467">
            <v>0</v>
          </cell>
          <cell r="I467">
            <v>0</v>
          </cell>
          <cell r="L467">
            <v>2974249000</v>
          </cell>
        </row>
        <row r="468">
          <cell r="B468" t="str">
            <v>DOV</v>
          </cell>
          <cell r="C468" t="str">
            <v>Year 3</v>
          </cell>
          <cell r="E468">
            <v>6956311000</v>
          </cell>
          <cell r="F468">
            <v>4388167000</v>
          </cell>
          <cell r="G468">
            <v>1647382000</v>
          </cell>
          <cell r="H468">
            <v>0</v>
          </cell>
          <cell r="I468">
            <v>0</v>
          </cell>
          <cell r="L468">
            <v>2568144000</v>
          </cell>
        </row>
        <row r="469">
          <cell r="B469" t="str">
            <v>DOV</v>
          </cell>
          <cell r="C469" t="str">
            <v>Year 4</v>
          </cell>
          <cell r="E469">
            <v>6794342000</v>
          </cell>
          <cell r="F469">
            <v>4322373000</v>
          </cell>
          <cell r="G469">
            <v>1757523000</v>
          </cell>
          <cell r="H469">
            <v>0</v>
          </cell>
          <cell r="I469">
            <v>0</v>
          </cell>
          <cell r="L469">
            <v>2471969000</v>
          </cell>
        </row>
        <row r="470">
          <cell r="B470" t="str">
            <v>DPS</v>
          </cell>
          <cell r="C470" t="str">
            <v>Year 1</v>
          </cell>
          <cell r="E470">
            <v>5997000000</v>
          </cell>
          <cell r="F470">
            <v>2499000000</v>
          </cell>
          <cell r="G470">
            <v>2337000000</v>
          </cell>
          <cell r="H470">
            <v>0</v>
          </cell>
          <cell r="I470">
            <v>115000000</v>
          </cell>
          <cell r="L470">
            <v>3498000000</v>
          </cell>
        </row>
        <row r="471">
          <cell r="B471" t="str">
            <v>DPS</v>
          </cell>
          <cell r="C471" t="str">
            <v>Year 2</v>
          </cell>
          <cell r="E471">
            <v>6121000000</v>
          </cell>
          <cell r="F471">
            <v>2491000000</v>
          </cell>
          <cell r="G471">
            <v>2335000000</v>
          </cell>
          <cell r="H471">
            <v>0</v>
          </cell>
          <cell r="I471">
            <v>115000000</v>
          </cell>
          <cell r="L471">
            <v>3630000000</v>
          </cell>
        </row>
        <row r="472">
          <cell r="B472" t="str">
            <v>DPS</v>
          </cell>
          <cell r="C472" t="str">
            <v>Year 3</v>
          </cell>
          <cell r="E472">
            <v>6282000000</v>
          </cell>
          <cell r="F472">
            <v>2559000000</v>
          </cell>
          <cell r="G472">
            <v>2320000000</v>
          </cell>
          <cell r="H472">
            <v>0</v>
          </cell>
          <cell r="I472">
            <v>105000000</v>
          </cell>
          <cell r="L472">
            <v>3723000000</v>
          </cell>
        </row>
        <row r="473">
          <cell r="B473" t="str">
            <v>DPS</v>
          </cell>
          <cell r="C473" t="str">
            <v>Year 4</v>
          </cell>
          <cell r="E473">
            <v>6440000000</v>
          </cell>
          <cell r="F473">
            <v>2582000000</v>
          </cell>
          <cell r="G473">
            <v>2326000000</v>
          </cell>
          <cell r="H473">
            <v>0</v>
          </cell>
          <cell r="I473">
            <v>99000000</v>
          </cell>
          <cell r="L473">
            <v>3858000000</v>
          </cell>
        </row>
        <row r="474">
          <cell r="B474" t="str">
            <v>DRI</v>
          </cell>
          <cell r="C474" t="str">
            <v>Year 1</v>
          </cell>
          <cell r="E474">
            <v>5921000000</v>
          </cell>
          <cell r="F474">
            <v>4616600000</v>
          </cell>
          <cell r="G474">
            <v>625200000</v>
          </cell>
          <cell r="H474">
            <v>0</v>
          </cell>
          <cell r="I474">
            <v>278300000</v>
          </cell>
          <cell r="L474">
            <v>1304400000</v>
          </cell>
        </row>
        <row r="475">
          <cell r="B475" t="str">
            <v>DRI</v>
          </cell>
          <cell r="C475" t="str">
            <v>Year 2</v>
          </cell>
          <cell r="E475">
            <v>6285600000</v>
          </cell>
          <cell r="F475">
            <v>4990500000</v>
          </cell>
          <cell r="G475">
            <v>665400000</v>
          </cell>
          <cell r="H475">
            <v>0</v>
          </cell>
          <cell r="I475">
            <v>304400000</v>
          </cell>
          <cell r="L475">
            <v>1295100000</v>
          </cell>
        </row>
        <row r="476">
          <cell r="B476" t="str">
            <v>DRI</v>
          </cell>
          <cell r="C476" t="str">
            <v>Year 3</v>
          </cell>
          <cell r="E476">
            <v>6764000000</v>
          </cell>
          <cell r="F476">
            <v>5341500000</v>
          </cell>
          <cell r="G476">
            <v>673500000</v>
          </cell>
          <cell r="H476">
            <v>0</v>
          </cell>
          <cell r="I476">
            <v>319300000</v>
          </cell>
          <cell r="L476">
            <v>1422500000</v>
          </cell>
        </row>
        <row r="477">
          <cell r="B477" t="str">
            <v>DRI</v>
          </cell>
          <cell r="C477" t="str">
            <v>Year 4</v>
          </cell>
          <cell r="E477">
            <v>6933500000</v>
          </cell>
          <cell r="F477">
            <v>5392400000</v>
          </cell>
          <cell r="G477">
            <v>622900000</v>
          </cell>
          <cell r="H477">
            <v>0</v>
          </cell>
          <cell r="I477">
            <v>290200000</v>
          </cell>
          <cell r="L477">
            <v>1541100000</v>
          </cell>
        </row>
        <row r="478">
          <cell r="B478" t="str">
            <v>DUK</v>
          </cell>
          <cell r="C478" t="str">
            <v>Year 1</v>
          </cell>
          <cell r="E478">
            <v>17912000000</v>
          </cell>
          <cell r="F478">
            <v>11235000000</v>
          </cell>
          <cell r="G478">
            <v>965000000</v>
          </cell>
          <cell r="H478">
            <v>0</v>
          </cell>
          <cell r="I478">
            <v>2145000000</v>
          </cell>
          <cell r="L478">
            <v>6677000000</v>
          </cell>
        </row>
        <row r="479">
          <cell r="B479" t="str">
            <v>DUK</v>
          </cell>
          <cell r="C479" t="str">
            <v>Year 2</v>
          </cell>
          <cell r="E479">
            <v>22756000000</v>
          </cell>
          <cell r="F479">
            <v>13545000000</v>
          </cell>
          <cell r="G479">
            <v>1274000000</v>
          </cell>
          <cell r="H479">
            <v>0</v>
          </cell>
          <cell r="I479">
            <v>2668000000</v>
          </cell>
          <cell r="L479">
            <v>9211000000</v>
          </cell>
        </row>
        <row r="480">
          <cell r="B480" t="str">
            <v>DUK</v>
          </cell>
          <cell r="C480" t="str">
            <v>Year 3</v>
          </cell>
          <cell r="E480">
            <v>23925000000</v>
          </cell>
          <cell r="F480">
            <v>14323000000</v>
          </cell>
          <cell r="G480">
            <v>1213000000</v>
          </cell>
          <cell r="H480">
            <v>0</v>
          </cell>
          <cell r="I480">
            <v>3066000000</v>
          </cell>
          <cell r="L480">
            <v>9602000000</v>
          </cell>
        </row>
        <row r="481">
          <cell r="B481" t="str">
            <v>DUK</v>
          </cell>
          <cell r="C481" t="str">
            <v>Year 4</v>
          </cell>
          <cell r="E481">
            <v>23459000000</v>
          </cell>
          <cell r="F481">
            <v>13728000000</v>
          </cell>
          <cell r="G481">
            <v>1135000000</v>
          </cell>
          <cell r="H481">
            <v>0</v>
          </cell>
          <cell r="I481">
            <v>3144000000</v>
          </cell>
          <cell r="L481">
            <v>9731000000</v>
          </cell>
        </row>
        <row r="482">
          <cell r="B482" t="str">
            <v>DVA</v>
          </cell>
          <cell r="C482" t="str">
            <v>Year 1</v>
          </cell>
          <cell r="E482">
            <v>8186280000</v>
          </cell>
          <cell r="F482">
            <v>5583549000</v>
          </cell>
          <cell r="G482">
            <v>889879000</v>
          </cell>
          <cell r="H482">
            <v>0</v>
          </cell>
          <cell r="I482">
            <v>341969000</v>
          </cell>
          <cell r="L482">
            <v>2602731000</v>
          </cell>
        </row>
        <row r="483">
          <cell r="B483" t="str">
            <v>DVA</v>
          </cell>
          <cell r="C483" t="str">
            <v>Year 2</v>
          </cell>
          <cell r="E483">
            <v>11764050000</v>
          </cell>
          <cell r="F483">
            <v>8198377000</v>
          </cell>
          <cell r="G483">
            <v>1516508000</v>
          </cell>
          <cell r="H483">
            <v>0</v>
          </cell>
          <cell r="I483">
            <v>528737000</v>
          </cell>
          <cell r="L483">
            <v>3565673000</v>
          </cell>
        </row>
        <row r="484">
          <cell r="B484" t="str">
            <v>DVA</v>
          </cell>
          <cell r="C484" t="str">
            <v>Year 3</v>
          </cell>
          <cell r="E484">
            <v>12795106000</v>
          </cell>
          <cell r="F484">
            <v>9119305000</v>
          </cell>
          <cell r="G484">
            <v>1278506000</v>
          </cell>
          <cell r="H484">
            <v>0</v>
          </cell>
          <cell r="I484">
            <v>590935000</v>
          </cell>
          <cell r="L484">
            <v>3675801000</v>
          </cell>
        </row>
        <row r="485">
          <cell r="B485" t="str">
            <v>DVA</v>
          </cell>
          <cell r="C485" t="str">
            <v>Year 4</v>
          </cell>
          <cell r="E485">
            <v>13781837000</v>
          </cell>
          <cell r="F485">
            <v>9824834000</v>
          </cell>
          <cell r="G485">
            <v>1947135000</v>
          </cell>
          <cell r="H485">
            <v>0</v>
          </cell>
          <cell r="I485">
            <v>638024000</v>
          </cell>
          <cell r="L485">
            <v>3957003000</v>
          </cell>
        </row>
        <row r="486">
          <cell r="B486" t="str">
            <v>DVN</v>
          </cell>
          <cell r="C486" t="str">
            <v>Year 1</v>
          </cell>
          <cell r="E486">
            <v>10397000000</v>
          </cell>
          <cell r="F486">
            <v>2268000000</v>
          </cell>
          <cell r="G486">
            <v>2743000000</v>
          </cell>
          <cell r="H486">
            <v>0</v>
          </cell>
          <cell r="I486">
            <v>2780000000</v>
          </cell>
          <cell r="L486">
            <v>8129000000</v>
          </cell>
        </row>
        <row r="487">
          <cell r="B487" t="str">
            <v>DVN</v>
          </cell>
          <cell r="C487" t="str">
            <v>Year 2</v>
          </cell>
          <cell r="E487">
            <v>20638000000</v>
          </cell>
          <cell r="F487">
            <v>2332000000</v>
          </cell>
          <cell r="G487">
            <v>8290000000</v>
          </cell>
          <cell r="H487">
            <v>0</v>
          </cell>
          <cell r="I487">
            <v>3319000000</v>
          </cell>
          <cell r="L487">
            <v>18306000000</v>
          </cell>
        </row>
        <row r="488">
          <cell r="B488" t="str">
            <v>DVN</v>
          </cell>
          <cell r="C488" t="str">
            <v>Year 3</v>
          </cell>
          <cell r="E488">
            <v>13145000000</v>
          </cell>
          <cell r="F488">
            <v>2104000000</v>
          </cell>
          <cell r="G488">
            <v>7741000000</v>
          </cell>
          <cell r="H488">
            <v>0</v>
          </cell>
          <cell r="I488">
            <v>3129000000</v>
          </cell>
          <cell r="L488">
            <v>11041000000</v>
          </cell>
        </row>
        <row r="489">
          <cell r="B489" t="str">
            <v>DVN</v>
          </cell>
          <cell r="C489" t="str">
            <v>Year 4</v>
          </cell>
          <cell r="E489">
            <v>12197000000</v>
          </cell>
          <cell r="F489">
            <v>1582000000</v>
          </cell>
          <cell r="G489">
            <v>6476000000</v>
          </cell>
          <cell r="H489">
            <v>0</v>
          </cell>
          <cell r="I489">
            <v>1792000000</v>
          </cell>
          <cell r="L489">
            <v>10615000000</v>
          </cell>
        </row>
        <row r="490">
          <cell r="B490" t="str">
            <v>EA</v>
          </cell>
          <cell r="C490" t="str">
            <v>Year 1</v>
          </cell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  <cell r="L490">
            <v>2409000000</v>
          </cell>
        </row>
        <row r="491">
          <cell r="B491" t="str">
            <v>EA</v>
          </cell>
          <cell r="C491" t="str">
            <v>Year 2</v>
          </cell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  <cell r="L491">
            <v>2228000000</v>
          </cell>
        </row>
        <row r="492">
          <cell r="B492" t="str">
            <v>EA</v>
          </cell>
          <cell r="C492" t="str">
            <v>Year 3</v>
          </cell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  <cell r="L492">
            <v>3086000000</v>
          </cell>
        </row>
        <row r="493">
          <cell r="B493" t="str">
            <v>EA</v>
          </cell>
          <cell r="C493" t="str">
            <v>Year 4</v>
          </cell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  <cell r="L493">
            <v>3042000000</v>
          </cell>
        </row>
        <row r="494">
          <cell r="B494" t="str">
            <v>EBAY</v>
          </cell>
          <cell r="C494" t="str">
            <v>Year 1</v>
          </cell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  <cell r="L494">
            <v>6765000000</v>
          </cell>
        </row>
        <row r="495">
          <cell r="B495" t="str">
            <v>EBAY</v>
          </cell>
          <cell r="C495" t="str">
            <v>Year 2</v>
          </cell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  <cell r="L495">
            <v>7127000000</v>
          </cell>
        </row>
        <row r="496">
          <cell r="B496" t="str">
            <v>EBAY</v>
          </cell>
          <cell r="C496" t="str">
            <v>Year 3</v>
          </cell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  <cell r="L496">
            <v>6821000000</v>
          </cell>
        </row>
        <row r="497">
          <cell r="B497" t="str">
            <v>EBAY</v>
          </cell>
          <cell r="C497" t="str">
            <v>Year 4</v>
          </cell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  <cell r="L497">
            <v>6972000000</v>
          </cell>
        </row>
        <row r="498">
          <cell r="B498" t="str">
            <v>ECL</v>
          </cell>
          <cell r="C498" t="str">
            <v>Year 1</v>
          </cell>
          <cell r="E498">
            <v>11838700000</v>
          </cell>
          <cell r="F498">
            <v>6385400000</v>
          </cell>
          <cell r="G498">
            <v>4018300000</v>
          </cell>
          <cell r="H498">
            <v>0</v>
          </cell>
          <cell r="I498">
            <v>0</v>
          </cell>
          <cell r="L498">
            <v>5453300000</v>
          </cell>
        </row>
        <row r="499">
          <cell r="B499" t="str">
            <v>ECL</v>
          </cell>
          <cell r="C499" t="str">
            <v>Year 2</v>
          </cell>
          <cell r="E499">
            <v>13253400000</v>
          </cell>
          <cell r="F499">
            <v>7161200000</v>
          </cell>
          <cell r="G499">
            <v>4360300000</v>
          </cell>
          <cell r="H499">
            <v>0</v>
          </cell>
          <cell r="I499">
            <v>0</v>
          </cell>
          <cell r="L499">
            <v>6092200000</v>
          </cell>
        </row>
        <row r="500">
          <cell r="B500" t="str">
            <v>ECL</v>
          </cell>
          <cell r="C500" t="str">
            <v>Year 3</v>
          </cell>
          <cell r="E500">
            <v>14280500000</v>
          </cell>
          <cell r="F500">
            <v>7679100000</v>
          </cell>
          <cell r="G500">
            <v>4577600000</v>
          </cell>
          <cell r="H500">
            <v>0</v>
          </cell>
          <cell r="I500">
            <v>0</v>
          </cell>
          <cell r="L500">
            <v>6601400000</v>
          </cell>
        </row>
        <row r="501">
          <cell r="B501" t="str">
            <v>ECL</v>
          </cell>
          <cell r="C501" t="str">
            <v>Year 4</v>
          </cell>
          <cell r="E501">
            <v>13545100000</v>
          </cell>
          <cell r="F501">
            <v>7223500000</v>
          </cell>
          <cell r="G501">
            <v>4345500000</v>
          </cell>
          <cell r="H501">
            <v>0</v>
          </cell>
          <cell r="I501">
            <v>0</v>
          </cell>
          <cell r="L501">
            <v>6321600000</v>
          </cell>
        </row>
        <row r="502">
          <cell r="B502" t="str">
            <v>ED</v>
          </cell>
          <cell r="C502" t="str">
            <v>Year 1</v>
          </cell>
          <cell r="E502">
            <v>12354000000</v>
          </cell>
          <cell r="F502">
            <v>7191000000</v>
          </cell>
          <cell r="G502">
            <v>1895000000</v>
          </cell>
          <cell r="H502">
            <v>0</v>
          </cell>
          <cell r="I502">
            <v>1024000000</v>
          </cell>
          <cell r="L502">
            <v>5163000000</v>
          </cell>
        </row>
        <row r="503">
          <cell r="B503" t="str">
            <v>ED</v>
          </cell>
          <cell r="C503" t="str">
            <v>Year 2</v>
          </cell>
          <cell r="E503">
            <v>12919000000</v>
          </cell>
          <cell r="F503">
            <v>7807000000</v>
          </cell>
          <cell r="G503">
            <v>1877000000</v>
          </cell>
          <cell r="H503">
            <v>0</v>
          </cell>
          <cell r="I503">
            <v>1071000000</v>
          </cell>
          <cell r="L503">
            <v>5112000000</v>
          </cell>
        </row>
        <row r="504">
          <cell r="B504" t="str">
            <v>ED</v>
          </cell>
          <cell r="C504" t="str">
            <v>Year 3</v>
          </cell>
          <cell r="E504">
            <v>12554000000</v>
          </cell>
          <cell r="F504">
            <v>7060000000</v>
          </cell>
          <cell r="G504">
            <v>1937000000</v>
          </cell>
          <cell r="H504">
            <v>0</v>
          </cell>
          <cell r="I504">
            <v>1130000000</v>
          </cell>
          <cell r="L504">
            <v>5494000000</v>
          </cell>
        </row>
        <row r="505">
          <cell r="B505" t="str">
            <v>ED</v>
          </cell>
          <cell r="C505" t="str">
            <v>Year 4</v>
          </cell>
          <cell r="E505">
            <v>12075000000</v>
          </cell>
          <cell r="F505">
            <v>6357000000</v>
          </cell>
          <cell r="G505">
            <v>2031000000</v>
          </cell>
          <cell r="H505">
            <v>0</v>
          </cell>
          <cell r="I505">
            <v>1216000000</v>
          </cell>
          <cell r="L505">
            <v>5718000000</v>
          </cell>
        </row>
        <row r="506">
          <cell r="B506" t="str">
            <v>EFX</v>
          </cell>
          <cell r="C506" t="str">
            <v>Year 1</v>
          </cell>
          <cell r="E506">
            <v>2073000000</v>
          </cell>
          <cell r="F506">
            <v>759500000</v>
          </cell>
          <cell r="G506">
            <v>673500000</v>
          </cell>
          <cell r="H506">
            <v>0</v>
          </cell>
          <cell r="I506">
            <v>160000000</v>
          </cell>
          <cell r="L506">
            <v>1313500000</v>
          </cell>
        </row>
        <row r="507">
          <cell r="B507" t="str">
            <v>EFX</v>
          </cell>
          <cell r="C507" t="str">
            <v>Year 2</v>
          </cell>
          <cell r="E507">
            <v>2303900000</v>
          </cell>
          <cell r="F507">
            <v>787300000</v>
          </cell>
          <cell r="G507">
            <v>715800000</v>
          </cell>
          <cell r="H507">
            <v>0</v>
          </cell>
          <cell r="I507">
            <v>189600000</v>
          </cell>
          <cell r="L507">
            <v>1516600000</v>
          </cell>
        </row>
        <row r="508">
          <cell r="B508" t="str">
            <v>EFX</v>
          </cell>
          <cell r="C508" t="str">
            <v>Year 3</v>
          </cell>
          <cell r="E508">
            <v>2436400000</v>
          </cell>
          <cell r="F508">
            <v>844700000</v>
          </cell>
          <cell r="G508">
            <v>751700000</v>
          </cell>
          <cell r="H508">
            <v>0</v>
          </cell>
          <cell r="I508">
            <v>201800000</v>
          </cell>
          <cell r="L508">
            <v>1591700000</v>
          </cell>
        </row>
        <row r="509">
          <cell r="B509" t="str">
            <v>EFX</v>
          </cell>
          <cell r="C509" t="str">
            <v>Year 4</v>
          </cell>
          <cell r="E509">
            <v>2663600000</v>
          </cell>
          <cell r="F509">
            <v>887400000</v>
          </cell>
          <cell r="G509">
            <v>884300000</v>
          </cell>
          <cell r="H509">
            <v>0</v>
          </cell>
          <cell r="I509">
            <v>198000000</v>
          </cell>
          <cell r="L509">
            <v>1776200000</v>
          </cell>
        </row>
        <row r="510">
          <cell r="B510" t="str">
            <v>EIX</v>
          </cell>
          <cell r="C510" t="str">
            <v>Year 1</v>
          </cell>
          <cell r="E510">
            <v>11862000000</v>
          </cell>
          <cell r="F510">
            <v>7747000000</v>
          </cell>
          <cell r="G510">
            <v>296000000</v>
          </cell>
          <cell r="H510">
            <v>0</v>
          </cell>
          <cell r="I510">
            <v>1562000000</v>
          </cell>
          <cell r="L510">
            <v>4115000000</v>
          </cell>
        </row>
        <row r="511">
          <cell r="B511" t="str">
            <v>EIX</v>
          </cell>
          <cell r="C511" t="str">
            <v>Year 2</v>
          </cell>
          <cell r="E511">
            <v>12581000000</v>
          </cell>
          <cell r="F511">
            <v>8364000000</v>
          </cell>
          <cell r="G511">
            <v>309000000</v>
          </cell>
          <cell r="H511">
            <v>0</v>
          </cell>
          <cell r="I511">
            <v>1622000000</v>
          </cell>
          <cell r="L511">
            <v>4217000000</v>
          </cell>
        </row>
        <row r="512">
          <cell r="B512" t="str">
            <v>EIX</v>
          </cell>
          <cell r="C512" t="str">
            <v>Year 3</v>
          </cell>
          <cell r="E512">
            <v>13413000000</v>
          </cell>
          <cell r="F512">
            <v>8742000000</v>
          </cell>
          <cell r="G512">
            <v>322000000</v>
          </cell>
          <cell r="H512">
            <v>0</v>
          </cell>
          <cell r="I512">
            <v>1720000000</v>
          </cell>
          <cell r="L512">
            <v>4671000000</v>
          </cell>
        </row>
        <row r="513">
          <cell r="B513" t="str">
            <v>EIX</v>
          </cell>
          <cell r="C513" t="str">
            <v>Year 4</v>
          </cell>
          <cell r="E513">
            <v>11524000000</v>
          </cell>
          <cell r="F513">
            <v>7256000000</v>
          </cell>
          <cell r="G513">
            <v>336000000</v>
          </cell>
          <cell r="H513">
            <v>0</v>
          </cell>
          <cell r="I513">
            <v>1919000000</v>
          </cell>
          <cell r="L513">
            <v>4268000000</v>
          </cell>
        </row>
        <row r="514">
          <cell r="B514" t="str">
            <v>EL</v>
          </cell>
          <cell r="C514" t="str">
            <v>Year 1</v>
          </cell>
          <cell r="E514">
            <v>10181700000</v>
          </cell>
          <cell r="F514">
            <v>2025900000</v>
          </cell>
          <cell r="G514">
            <v>6597000000</v>
          </cell>
          <cell r="H514">
            <v>0</v>
          </cell>
          <cell r="I514">
            <v>0</v>
          </cell>
          <cell r="L514">
            <v>8155800000</v>
          </cell>
        </row>
        <row r="515">
          <cell r="B515" t="str">
            <v>EL</v>
          </cell>
          <cell r="C515" t="str">
            <v>Year 2</v>
          </cell>
          <cell r="E515">
            <v>10968800000</v>
          </cell>
          <cell r="F515">
            <v>2158200000</v>
          </cell>
          <cell r="G515">
            <v>6985900000</v>
          </cell>
          <cell r="H515">
            <v>0</v>
          </cell>
          <cell r="I515">
            <v>0</v>
          </cell>
          <cell r="L515">
            <v>8810600000</v>
          </cell>
        </row>
        <row r="516">
          <cell r="B516" t="str">
            <v>EL</v>
          </cell>
          <cell r="C516" t="str">
            <v>Year 3</v>
          </cell>
          <cell r="E516">
            <v>10780400000</v>
          </cell>
          <cell r="F516">
            <v>2100600000</v>
          </cell>
          <cell r="G516">
            <v>7073500000</v>
          </cell>
          <cell r="H516">
            <v>0</v>
          </cell>
          <cell r="I516">
            <v>0</v>
          </cell>
          <cell r="L516">
            <v>8679800000</v>
          </cell>
        </row>
        <row r="517">
          <cell r="B517" t="str">
            <v>EL</v>
          </cell>
          <cell r="C517" t="str">
            <v>Year 4</v>
          </cell>
          <cell r="E517">
            <v>11262300000</v>
          </cell>
          <cell r="F517">
            <v>2181100000</v>
          </cell>
          <cell r="G517">
            <v>7337800000</v>
          </cell>
          <cell r="H517">
            <v>0</v>
          </cell>
          <cell r="I517">
            <v>0</v>
          </cell>
          <cell r="L517">
            <v>9081200000</v>
          </cell>
        </row>
        <row r="518">
          <cell r="B518" t="str">
            <v>EMN</v>
          </cell>
          <cell r="C518" t="str">
            <v>Year 1</v>
          </cell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>
            <v>0</v>
          </cell>
          <cell r="L518">
            <v>1762000000</v>
          </cell>
        </row>
        <row r="519">
          <cell r="B519" t="str">
            <v>EMN</v>
          </cell>
          <cell r="C519" t="str">
            <v>Year 2</v>
          </cell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>
            <v>0</v>
          </cell>
          <cell r="L519">
            <v>2776000000</v>
          </cell>
        </row>
        <row r="520">
          <cell r="B520" t="str">
            <v>EMN</v>
          </cell>
          <cell r="C520" t="str">
            <v>Year 3</v>
          </cell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>
            <v>0</v>
          </cell>
          <cell r="L520">
            <v>2221000000</v>
          </cell>
        </row>
        <row r="521">
          <cell r="B521" t="str">
            <v>EMN</v>
          </cell>
          <cell r="C521" t="str">
            <v>Year 4</v>
          </cell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>
            <v>0</v>
          </cell>
          <cell r="L521">
            <v>2580000000</v>
          </cell>
        </row>
        <row r="522">
          <cell r="B522" t="str">
            <v>EMR</v>
          </cell>
          <cell r="C522" t="str">
            <v>Year 1</v>
          </cell>
          <cell r="E522">
            <v>24669000000</v>
          </cell>
          <cell r="F522">
            <v>14717000000</v>
          </cell>
          <cell r="G522">
            <v>6010000000</v>
          </cell>
          <cell r="H522">
            <v>0</v>
          </cell>
          <cell r="I522">
            <v>0</v>
          </cell>
          <cell r="L522">
            <v>9952000000</v>
          </cell>
        </row>
        <row r="523">
          <cell r="B523" t="str">
            <v>EMR</v>
          </cell>
          <cell r="C523" t="str">
            <v>Year 2</v>
          </cell>
          <cell r="E523">
            <v>17733000000</v>
          </cell>
          <cell r="F523">
            <v>9971000000</v>
          </cell>
          <cell r="G523">
            <v>4375000000</v>
          </cell>
          <cell r="H523">
            <v>0</v>
          </cell>
          <cell r="I523">
            <v>0</v>
          </cell>
          <cell r="L523">
            <v>7762000000</v>
          </cell>
        </row>
        <row r="524">
          <cell r="B524" t="str">
            <v>EMR</v>
          </cell>
          <cell r="C524" t="str">
            <v>Year 3</v>
          </cell>
          <cell r="E524">
            <v>16249000000</v>
          </cell>
          <cell r="F524">
            <v>9241000000</v>
          </cell>
          <cell r="G524">
            <v>4065000000</v>
          </cell>
          <cell r="H524">
            <v>0</v>
          </cell>
          <cell r="I524">
            <v>0</v>
          </cell>
          <cell r="L524">
            <v>7008000000</v>
          </cell>
        </row>
        <row r="525">
          <cell r="B525" t="str">
            <v>EMR</v>
          </cell>
          <cell r="C525" t="str">
            <v>Year 4</v>
          </cell>
          <cell r="E525">
            <v>14522000000</v>
          </cell>
          <cell r="F525">
            <v>8260000000</v>
          </cell>
          <cell r="G525">
            <v>3758000000</v>
          </cell>
          <cell r="H525">
            <v>0</v>
          </cell>
          <cell r="I525">
            <v>0</v>
          </cell>
          <cell r="L525">
            <v>6262000000</v>
          </cell>
        </row>
        <row r="526">
          <cell r="B526" t="str">
            <v>EOG</v>
          </cell>
          <cell r="C526" t="str">
            <v>Year 1</v>
          </cell>
          <cell r="E526">
            <v>11682636000</v>
          </cell>
          <cell r="F526">
            <v>1699428000</v>
          </cell>
          <cell r="G526">
            <v>3862434000</v>
          </cell>
          <cell r="H526">
            <v>0</v>
          </cell>
          <cell r="I526">
            <v>3169703000</v>
          </cell>
          <cell r="L526">
            <v>9983208000</v>
          </cell>
        </row>
        <row r="527">
          <cell r="B527" t="str">
            <v>EOG</v>
          </cell>
          <cell r="C527" t="str">
            <v>Year 2</v>
          </cell>
          <cell r="E527">
            <v>14487118000</v>
          </cell>
          <cell r="F527">
            <v>2066893000</v>
          </cell>
          <cell r="G527">
            <v>4621096000</v>
          </cell>
          <cell r="H527">
            <v>0</v>
          </cell>
          <cell r="I527">
            <v>3600976000</v>
          </cell>
          <cell r="L527">
            <v>12420225000</v>
          </cell>
        </row>
        <row r="528">
          <cell r="B528" t="str">
            <v>EOG</v>
          </cell>
          <cell r="C528" t="str">
            <v>Year 3</v>
          </cell>
          <cell r="E528">
            <v>18035340000</v>
          </cell>
          <cell r="F528">
            <v>2534389000</v>
          </cell>
          <cell r="G528">
            <v>5285634000</v>
          </cell>
          <cell r="H528">
            <v>0</v>
          </cell>
          <cell r="I528">
            <v>3997041000</v>
          </cell>
          <cell r="L528">
            <v>15500951000</v>
          </cell>
        </row>
        <row r="529">
          <cell r="B529" t="str">
            <v>EOG</v>
          </cell>
          <cell r="C529" t="str">
            <v>Year 4</v>
          </cell>
          <cell r="E529">
            <v>8757428000</v>
          </cell>
          <cell r="F529">
            <v>2177757000</v>
          </cell>
          <cell r="G529">
            <v>3174320000</v>
          </cell>
          <cell r="H529">
            <v>0</v>
          </cell>
          <cell r="I529">
            <v>3313644000</v>
          </cell>
          <cell r="L529">
            <v>6579671000</v>
          </cell>
        </row>
        <row r="530">
          <cell r="B530" t="str">
            <v>EQIX</v>
          </cell>
          <cell r="C530" t="str">
            <v>Year 1</v>
          </cell>
          <cell r="E530">
            <v>1887376000</v>
          </cell>
          <cell r="F530">
            <v>944617000</v>
          </cell>
          <cell r="G530">
            <v>531180000</v>
          </cell>
          <cell r="H530">
            <v>0</v>
          </cell>
          <cell r="I530">
            <v>0</v>
          </cell>
          <cell r="L530">
            <v>942759000</v>
          </cell>
        </row>
        <row r="531">
          <cell r="B531" t="str">
            <v>EQIX</v>
          </cell>
          <cell r="C531" t="str">
            <v>Year 2</v>
          </cell>
          <cell r="E531">
            <v>2152766000</v>
          </cell>
          <cell r="F531">
            <v>1064403000</v>
          </cell>
          <cell r="G531">
            <v>621413000</v>
          </cell>
          <cell r="H531">
            <v>0</v>
          </cell>
          <cell r="I531">
            <v>0</v>
          </cell>
          <cell r="L531">
            <v>1088363000</v>
          </cell>
        </row>
        <row r="532">
          <cell r="B532" t="str">
            <v>EQIX</v>
          </cell>
          <cell r="C532" t="str">
            <v>Year 3</v>
          </cell>
          <cell r="E532">
            <v>2443776000</v>
          </cell>
          <cell r="F532">
            <v>1197885000</v>
          </cell>
          <cell r="G532">
            <v>734119000</v>
          </cell>
          <cell r="H532">
            <v>0</v>
          </cell>
          <cell r="I532">
            <v>0</v>
          </cell>
          <cell r="L532">
            <v>1245891000</v>
          </cell>
        </row>
        <row r="533">
          <cell r="B533" t="str">
            <v>EQIX</v>
          </cell>
          <cell r="C533" t="str">
            <v>Year 4</v>
          </cell>
          <cell r="E533">
            <v>2725867000</v>
          </cell>
          <cell r="F533">
            <v>1291506000</v>
          </cell>
          <cell r="G533">
            <v>825296000</v>
          </cell>
          <cell r="H533">
            <v>0</v>
          </cell>
          <cell r="I533">
            <v>0</v>
          </cell>
          <cell r="L533">
            <v>1434361000</v>
          </cell>
        </row>
        <row r="534">
          <cell r="B534" t="str">
            <v>EQR</v>
          </cell>
          <cell r="C534" t="str">
            <v>Year 1</v>
          </cell>
          <cell r="E534">
            <v>1747502000</v>
          </cell>
          <cell r="F534">
            <v>625507000</v>
          </cell>
          <cell r="G534">
            <v>47233000</v>
          </cell>
          <cell r="H534">
            <v>0</v>
          </cell>
          <cell r="I534">
            <v>560669000</v>
          </cell>
          <cell r="L534">
            <v>1121995000</v>
          </cell>
        </row>
        <row r="535">
          <cell r="B535" t="str">
            <v>EQR</v>
          </cell>
          <cell r="C535" t="str">
            <v>Year 2</v>
          </cell>
          <cell r="E535">
            <v>2387702000</v>
          </cell>
          <cell r="F535">
            <v>834228000</v>
          </cell>
          <cell r="G535">
            <v>62179000</v>
          </cell>
          <cell r="H535">
            <v>0</v>
          </cell>
          <cell r="I535">
            <v>978973000</v>
          </cell>
          <cell r="L535">
            <v>1553474000</v>
          </cell>
        </row>
        <row r="536">
          <cell r="B536" t="str">
            <v>EQR</v>
          </cell>
          <cell r="C536" t="str">
            <v>Year 3</v>
          </cell>
          <cell r="E536">
            <v>2614748000</v>
          </cell>
          <cell r="F536">
            <v>883564000</v>
          </cell>
          <cell r="G536">
            <v>50948000</v>
          </cell>
          <cell r="H536">
            <v>0</v>
          </cell>
          <cell r="I536">
            <v>758861000</v>
          </cell>
          <cell r="L536">
            <v>1731184000</v>
          </cell>
        </row>
        <row r="537">
          <cell r="B537" t="str">
            <v>EQR</v>
          </cell>
          <cell r="C537" t="str">
            <v>Year 4</v>
          </cell>
          <cell r="E537">
            <v>2744965000</v>
          </cell>
          <cell r="F537">
            <v>905168000</v>
          </cell>
          <cell r="G537">
            <v>65082000</v>
          </cell>
          <cell r="H537">
            <v>0</v>
          </cell>
          <cell r="I537">
            <v>765895000</v>
          </cell>
          <cell r="L537">
            <v>1839797000</v>
          </cell>
        </row>
        <row r="538">
          <cell r="B538" t="str">
            <v>EQT</v>
          </cell>
          <cell r="C538" t="str">
            <v>Year 1</v>
          </cell>
          <cell r="E538">
            <v>1859177000</v>
          </cell>
          <cell r="F538">
            <v>354561000</v>
          </cell>
          <cell r="G538">
            <v>200849000</v>
          </cell>
          <cell r="H538">
            <v>0</v>
          </cell>
          <cell r="I538">
            <v>653132000</v>
          </cell>
          <cell r="L538">
            <v>1504616000</v>
          </cell>
        </row>
        <row r="539">
          <cell r="B539" t="str">
            <v>EQT</v>
          </cell>
          <cell r="C539" t="str">
            <v>Year 2</v>
          </cell>
          <cell r="E539">
            <v>2388768000</v>
          </cell>
          <cell r="F539">
            <v>443974000</v>
          </cell>
          <cell r="G539">
            <v>238134000</v>
          </cell>
          <cell r="H539">
            <v>0</v>
          </cell>
          <cell r="I539">
            <v>679298000</v>
          </cell>
          <cell r="L539">
            <v>1944794000</v>
          </cell>
        </row>
        <row r="540">
          <cell r="B540" t="str">
            <v>EQT</v>
          </cell>
          <cell r="C540" t="str">
            <v>Year 3</v>
          </cell>
          <cell r="E540">
            <v>1954000000</v>
          </cell>
          <cell r="F540">
            <v>523043000</v>
          </cell>
          <cell r="G540">
            <v>249925000</v>
          </cell>
          <cell r="H540">
            <v>0</v>
          </cell>
          <cell r="I540">
            <v>819216000</v>
          </cell>
          <cell r="L540">
            <v>1430957000</v>
          </cell>
        </row>
        <row r="541">
          <cell r="B541" t="str">
            <v>EQT</v>
          </cell>
          <cell r="C541" t="str">
            <v>Year 4</v>
          </cell>
          <cell r="E541">
            <v>1857339000</v>
          </cell>
          <cell r="F541">
            <v>613909000</v>
          </cell>
          <cell r="G541">
            <v>272747000</v>
          </cell>
          <cell r="H541">
            <v>0</v>
          </cell>
          <cell r="I541">
            <v>927920000</v>
          </cell>
          <cell r="L541">
            <v>1243430000</v>
          </cell>
        </row>
        <row r="542">
          <cell r="B542" t="str">
            <v>ES</v>
          </cell>
          <cell r="C542" t="str">
            <v>Year 1</v>
          </cell>
          <cell r="E542">
            <v>6273787000</v>
          </cell>
          <cell r="F542">
            <v>3667434000</v>
          </cell>
          <cell r="G542">
            <v>747356000</v>
          </cell>
          <cell r="H542">
            <v>0</v>
          </cell>
          <cell r="I542">
            <v>740791000</v>
          </cell>
          <cell r="L542">
            <v>2606353000</v>
          </cell>
        </row>
        <row r="543">
          <cell r="B543" t="str">
            <v>ES</v>
          </cell>
          <cell r="C543" t="str">
            <v>Year 2</v>
          </cell>
          <cell r="E543">
            <v>7301204000</v>
          </cell>
          <cell r="F543">
            <v>3997940000</v>
          </cell>
          <cell r="G543">
            <v>914149000</v>
          </cell>
          <cell r="H543">
            <v>0</v>
          </cell>
          <cell r="I543">
            <v>859680000</v>
          </cell>
          <cell r="L543">
            <v>3303264000</v>
          </cell>
        </row>
        <row r="544">
          <cell r="B544" t="str">
            <v>ES</v>
          </cell>
          <cell r="C544" t="str">
            <v>Year 3</v>
          </cell>
          <cell r="E544">
            <v>7741856000</v>
          </cell>
          <cell r="F544">
            <v>4449139000</v>
          </cell>
          <cell r="G544">
            <v>1034507000</v>
          </cell>
          <cell r="H544">
            <v>0</v>
          </cell>
          <cell r="I544">
            <v>625361000</v>
          </cell>
          <cell r="L544">
            <v>3292717000</v>
          </cell>
        </row>
        <row r="545">
          <cell r="B545" t="str">
            <v>ES</v>
          </cell>
          <cell r="C545" t="str">
            <v>Year 4</v>
          </cell>
          <cell r="E545">
            <v>7954827000</v>
          </cell>
          <cell r="F545">
            <v>4416194000</v>
          </cell>
          <cell r="G545">
            <v>1086274000</v>
          </cell>
          <cell r="H545">
            <v>0</v>
          </cell>
          <cell r="I545">
            <v>688195000</v>
          </cell>
          <cell r="L545">
            <v>3538633000</v>
          </cell>
        </row>
        <row r="546">
          <cell r="B546" t="str">
            <v>ESS</v>
          </cell>
          <cell r="C546" t="str">
            <v>Year 1</v>
          </cell>
          <cell r="E546">
            <v>535153000</v>
          </cell>
          <cell r="F546">
            <v>172167000</v>
          </cell>
          <cell r="G546">
            <v>24573000</v>
          </cell>
          <cell r="H546">
            <v>0</v>
          </cell>
          <cell r="I546">
            <v>169173000</v>
          </cell>
          <cell r="L546">
            <v>362986000</v>
          </cell>
        </row>
        <row r="547">
          <cell r="B547" t="str">
            <v>ESS</v>
          </cell>
          <cell r="C547" t="str">
            <v>Year 2</v>
          </cell>
          <cell r="E547">
            <v>610590000</v>
          </cell>
          <cell r="F547">
            <v>197336000</v>
          </cell>
          <cell r="G547">
            <v>26684000</v>
          </cell>
          <cell r="H547">
            <v>0</v>
          </cell>
          <cell r="I547">
            <v>192420000</v>
          </cell>
          <cell r="L547">
            <v>413254000</v>
          </cell>
        </row>
        <row r="548">
          <cell r="B548" t="str">
            <v>ESS</v>
          </cell>
          <cell r="C548" t="str">
            <v>Year 3</v>
          </cell>
          <cell r="E548">
            <v>970938000</v>
          </cell>
          <cell r="F548">
            <v>312546000</v>
          </cell>
          <cell r="G548">
            <v>40878000</v>
          </cell>
          <cell r="H548">
            <v>0</v>
          </cell>
          <cell r="I548">
            <v>360592000</v>
          </cell>
          <cell r="L548">
            <v>658392000</v>
          </cell>
        </row>
        <row r="549">
          <cell r="B549" t="str">
            <v>ESS</v>
          </cell>
          <cell r="C549" t="str">
            <v>Year 4</v>
          </cell>
          <cell r="E549">
            <v>1194407000</v>
          </cell>
          <cell r="F549">
            <v>363508000</v>
          </cell>
          <cell r="G549">
            <v>40090000</v>
          </cell>
          <cell r="H549">
            <v>0</v>
          </cell>
          <cell r="I549">
            <v>453423000</v>
          </cell>
          <cell r="L549">
            <v>830899000</v>
          </cell>
        </row>
        <row r="550">
          <cell r="B550" t="str">
            <v>ETFC</v>
          </cell>
          <cell r="C550" t="str">
            <v>Year 1</v>
          </cell>
          <cell r="E550">
            <v>1365000000</v>
          </cell>
          <cell r="F550">
            <v>0</v>
          </cell>
          <cell r="G550">
            <v>921000000</v>
          </cell>
          <cell r="H550">
            <v>0</v>
          </cell>
          <cell r="I550">
            <v>471000000</v>
          </cell>
          <cell r="L550">
            <v>1365000000</v>
          </cell>
        </row>
        <row r="551">
          <cell r="B551" t="str">
            <v>ETFC</v>
          </cell>
          <cell r="C551" t="str">
            <v>Year 2</v>
          </cell>
          <cell r="E551">
            <v>1466000000</v>
          </cell>
          <cell r="F551">
            <v>0</v>
          </cell>
          <cell r="G551">
            <v>888000000</v>
          </cell>
          <cell r="H551">
            <v>0</v>
          </cell>
          <cell r="I551">
            <v>256000000</v>
          </cell>
          <cell r="L551">
            <v>1466000000</v>
          </cell>
        </row>
        <row r="552">
          <cell r="B552" t="str">
            <v>ETFC</v>
          </cell>
          <cell r="C552" t="str">
            <v>Year 3</v>
          </cell>
          <cell r="E552">
            <v>1665000000</v>
          </cell>
          <cell r="F552">
            <v>0</v>
          </cell>
          <cell r="G552">
            <v>958000000</v>
          </cell>
          <cell r="H552">
            <v>0</v>
          </cell>
          <cell r="I552">
            <v>136000000</v>
          </cell>
          <cell r="L552">
            <v>1665000000</v>
          </cell>
        </row>
        <row r="553">
          <cell r="B553" t="str">
            <v>ETFC</v>
          </cell>
          <cell r="C553" t="str">
            <v>Year 4</v>
          </cell>
          <cell r="E553">
            <v>1403000000</v>
          </cell>
          <cell r="F553">
            <v>0</v>
          </cell>
          <cell r="G553">
            <v>1048000000</v>
          </cell>
          <cell r="H553">
            <v>0</v>
          </cell>
          <cell r="I553">
            <v>61000000</v>
          </cell>
          <cell r="L553">
            <v>1403000000</v>
          </cell>
        </row>
        <row r="554">
          <cell r="B554" t="str">
            <v>ETN</v>
          </cell>
          <cell r="C554" t="str">
            <v>Year 1</v>
          </cell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>
            <v>0</v>
          </cell>
          <cell r="L554">
            <v>4863000000</v>
          </cell>
        </row>
        <row r="555">
          <cell r="B555" t="str">
            <v>ETN</v>
          </cell>
          <cell r="C555" t="str">
            <v>Year 2</v>
          </cell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>
            <v>0</v>
          </cell>
          <cell r="L555">
            <v>6677000000</v>
          </cell>
        </row>
        <row r="556">
          <cell r="B556" t="str">
            <v>ETN</v>
          </cell>
          <cell r="C556" t="str">
            <v>Year 3</v>
          </cell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>
            <v>0</v>
          </cell>
          <cell r="L556">
            <v>6906000000</v>
          </cell>
        </row>
        <row r="557">
          <cell r="B557" t="str">
            <v>ETN</v>
          </cell>
          <cell r="C557" t="str">
            <v>Year 4</v>
          </cell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>
            <v>0</v>
          </cell>
          <cell r="L557">
            <v>6563000000</v>
          </cell>
        </row>
        <row r="558">
          <cell r="B558" t="str">
            <v>ETR</v>
          </cell>
          <cell r="C558" t="str">
            <v>Year 1</v>
          </cell>
          <cell r="E558">
            <v>10302079000</v>
          </cell>
          <cell r="F558">
            <v>6583627000</v>
          </cell>
          <cell r="G558">
            <v>917162000</v>
          </cell>
          <cell r="H558">
            <v>0</v>
          </cell>
          <cell r="I558">
            <v>1144585000</v>
          </cell>
          <cell r="L558">
            <v>3718452000</v>
          </cell>
        </row>
        <row r="559">
          <cell r="B559" t="str">
            <v>ETR</v>
          </cell>
          <cell r="C559" t="str">
            <v>Year 2</v>
          </cell>
          <cell r="E559">
            <v>11390947000</v>
          </cell>
          <cell r="F559">
            <v>7588885000</v>
          </cell>
          <cell r="G559">
            <v>888051000</v>
          </cell>
          <cell r="H559">
            <v>0</v>
          </cell>
          <cell r="I559">
            <v>1261044000</v>
          </cell>
          <cell r="L559">
            <v>3802062000</v>
          </cell>
        </row>
        <row r="560">
          <cell r="B560" t="str">
            <v>ETR</v>
          </cell>
          <cell r="C560" t="str">
            <v>Year 3</v>
          </cell>
          <cell r="E560">
            <v>12494921000</v>
          </cell>
          <cell r="F560">
            <v>8126187000</v>
          </cell>
          <cell r="G560">
            <v>863455000</v>
          </cell>
          <cell r="H560">
            <v>0</v>
          </cell>
          <cell r="I560">
            <v>1318638000</v>
          </cell>
          <cell r="L560">
            <v>4368734000</v>
          </cell>
        </row>
        <row r="561">
          <cell r="B561" t="str">
            <v>ETR</v>
          </cell>
          <cell r="C561" t="str">
            <v>Year 4</v>
          </cell>
          <cell r="E561">
            <v>11513251000</v>
          </cell>
          <cell r="F561">
            <v>7449273000</v>
          </cell>
          <cell r="G561">
            <v>1074998000</v>
          </cell>
          <cell r="H561">
            <v>0</v>
          </cell>
          <cell r="I561">
            <v>1337276000</v>
          </cell>
          <cell r="L561">
            <v>4063978000</v>
          </cell>
        </row>
        <row r="562">
          <cell r="B562" t="str">
            <v>EW</v>
          </cell>
          <cell r="C562" t="str">
            <v>Year 1</v>
          </cell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>
            <v>0</v>
          </cell>
          <cell r="L562">
            <v>1408600000</v>
          </cell>
        </row>
        <row r="563">
          <cell r="B563" t="str">
            <v>EW</v>
          </cell>
          <cell r="C563" t="str">
            <v>Year 2</v>
          </cell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>
            <v>0</v>
          </cell>
          <cell r="L563">
            <v>1528900000</v>
          </cell>
        </row>
        <row r="564">
          <cell r="B564" t="str">
            <v>EW</v>
          </cell>
          <cell r="C564" t="str">
            <v>Year 3</v>
          </cell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>
            <v>0</v>
          </cell>
          <cell r="L564">
            <v>1697300000</v>
          </cell>
        </row>
        <row r="565">
          <cell r="B565" t="str">
            <v>EW</v>
          </cell>
          <cell r="C565" t="str">
            <v>Year 4</v>
          </cell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>
            <v>0</v>
          </cell>
          <cell r="L565">
            <v>1876500000</v>
          </cell>
        </row>
        <row r="566">
          <cell r="B566" t="str">
            <v>EXC</v>
          </cell>
          <cell r="C566" t="str">
            <v>Year 1</v>
          </cell>
          <cell r="E566">
            <v>24888000000</v>
          </cell>
          <cell r="F566">
            <v>17994000000</v>
          </cell>
          <cell r="G566">
            <v>1095000000</v>
          </cell>
          <cell r="H566">
            <v>0</v>
          </cell>
          <cell r="I566">
            <v>2153000000</v>
          </cell>
          <cell r="L566">
            <v>6894000000</v>
          </cell>
        </row>
        <row r="567">
          <cell r="B567" t="str">
            <v>EXC</v>
          </cell>
          <cell r="C567" t="str">
            <v>Year 2</v>
          </cell>
          <cell r="E567">
            <v>27429000000</v>
          </cell>
          <cell r="F567">
            <v>21571000000</v>
          </cell>
          <cell r="G567">
            <v>1154000000</v>
          </cell>
          <cell r="H567">
            <v>0</v>
          </cell>
          <cell r="I567">
            <v>2314000000</v>
          </cell>
          <cell r="L567">
            <v>5858000000</v>
          </cell>
        </row>
        <row r="568">
          <cell r="B568" t="str">
            <v>EXC</v>
          </cell>
          <cell r="C568" t="str">
            <v>Year 3</v>
          </cell>
          <cell r="E568">
            <v>29447000000</v>
          </cell>
          <cell r="F568">
            <v>21406000000</v>
          </cell>
          <cell r="G568">
            <v>1200000000</v>
          </cell>
          <cell r="H568">
            <v>0</v>
          </cell>
          <cell r="I568">
            <v>2450000000</v>
          </cell>
          <cell r="L568">
            <v>8041000000</v>
          </cell>
        </row>
        <row r="569">
          <cell r="B569" t="str">
            <v>EXC</v>
          </cell>
          <cell r="C569" t="str">
            <v>Year 4</v>
          </cell>
          <cell r="E569">
            <v>31360000000</v>
          </cell>
          <cell r="F569">
            <v>22688000000</v>
          </cell>
          <cell r="G569">
            <v>1576000000</v>
          </cell>
          <cell r="H569">
            <v>0</v>
          </cell>
          <cell r="I569">
            <v>3936000000</v>
          </cell>
          <cell r="L569">
            <v>8672000000</v>
          </cell>
        </row>
        <row r="570">
          <cell r="B570" t="str">
            <v>EXPD</v>
          </cell>
          <cell r="C570" t="str">
            <v>Year 1</v>
          </cell>
          <cell r="E570">
            <v>5992215000</v>
          </cell>
          <cell r="F570">
            <v>4156845000</v>
          </cell>
          <cell r="G570">
            <v>1264632000</v>
          </cell>
          <cell r="H570">
            <v>0</v>
          </cell>
          <cell r="I570">
            <v>39940000</v>
          </cell>
          <cell r="L570">
            <v>1835370000</v>
          </cell>
        </row>
        <row r="571">
          <cell r="B571" t="str">
            <v>EXPD</v>
          </cell>
          <cell r="C571" t="str">
            <v>Year 2</v>
          </cell>
          <cell r="E571">
            <v>6080257000</v>
          </cell>
          <cell r="F571">
            <v>4197404000</v>
          </cell>
          <cell r="G571">
            <v>1282709000</v>
          </cell>
          <cell r="H571">
            <v>0</v>
          </cell>
          <cell r="I571">
            <v>48071000</v>
          </cell>
          <cell r="L571">
            <v>1882853000</v>
          </cell>
        </row>
        <row r="572">
          <cell r="B572" t="str">
            <v>EXPD</v>
          </cell>
          <cell r="C572" t="str">
            <v>Year 3</v>
          </cell>
          <cell r="E572">
            <v>6564721000</v>
          </cell>
          <cell r="F572">
            <v>4583294000</v>
          </cell>
          <cell r="G572">
            <v>1337487000</v>
          </cell>
          <cell r="H572">
            <v>0</v>
          </cell>
          <cell r="I572">
            <v>49292000</v>
          </cell>
          <cell r="L572">
            <v>1981427000</v>
          </cell>
        </row>
        <row r="573">
          <cell r="B573" t="str">
            <v>EXPD</v>
          </cell>
          <cell r="C573" t="str">
            <v>Year 4</v>
          </cell>
          <cell r="E573">
            <v>6616632000</v>
          </cell>
          <cell r="F573">
            <v>4428855000</v>
          </cell>
          <cell r="G573">
            <v>1420281000</v>
          </cell>
          <cell r="H573">
            <v>0</v>
          </cell>
          <cell r="I573">
            <v>46012000</v>
          </cell>
          <cell r="L573">
            <v>2187777000</v>
          </cell>
        </row>
        <row r="574">
          <cell r="B574" t="str">
            <v>EXPE</v>
          </cell>
          <cell r="C574" t="str">
            <v>Year 1</v>
          </cell>
          <cell r="E574">
            <v>4771259000</v>
          </cell>
          <cell r="F574">
            <v>1038034000</v>
          </cell>
          <cell r="G574">
            <v>3151043000</v>
          </cell>
          <cell r="H574">
            <v>0</v>
          </cell>
          <cell r="I574">
            <v>71731000</v>
          </cell>
          <cell r="L574">
            <v>3733225000</v>
          </cell>
        </row>
        <row r="575">
          <cell r="B575" t="str">
            <v>EXPE</v>
          </cell>
          <cell r="C575" t="str">
            <v>Year 2</v>
          </cell>
          <cell r="E575">
            <v>5763485000</v>
          </cell>
          <cell r="F575">
            <v>1179081000</v>
          </cell>
          <cell r="G575">
            <v>3919856000</v>
          </cell>
          <cell r="H575">
            <v>0</v>
          </cell>
          <cell r="I575">
            <v>76773000</v>
          </cell>
          <cell r="L575">
            <v>4584404000</v>
          </cell>
        </row>
        <row r="576">
          <cell r="B576" t="str">
            <v>EXPE</v>
          </cell>
          <cell r="C576" t="str">
            <v>Year 3</v>
          </cell>
          <cell r="E576">
            <v>6672317000</v>
          </cell>
          <cell r="F576">
            <v>1309559000</v>
          </cell>
          <cell r="G576">
            <v>4785243000</v>
          </cell>
          <cell r="H576">
            <v>0</v>
          </cell>
          <cell r="I576">
            <v>156458000</v>
          </cell>
          <cell r="L576">
            <v>5362758000</v>
          </cell>
        </row>
        <row r="577">
          <cell r="B577" t="str">
            <v>EXPE</v>
          </cell>
          <cell r="C577" t="str">
            <v>Year 4</v>
          </cell>
          <cell r="E577">
            <v>8773564000</v>
          </cell>
          <cell r="F577">
            <v>1596698000</v>
          </cell>
          <cell r="G577">
            <v>6280728000</v>
          </cell>
          <cell r="H577">
            <v>0</v>
          </cell>
          <cell r="I577">
            <v>317141000</v>
          </cell>
          <cell r="L577">
            <v>7176866000</v>
          </cell>
        </row>
        <row r="578">
          <cell r="B578" t="str">
            <v>EXR</v>
          </cell>
          <cell r="C578" t="str">
            <v>Year 1</v>
          </cell>
          <cell r="E578">
            <v>409396000</v>
          </cell>
          <cell r="F578">
            <v>114028000</v>
          </cell>
          <cell r="G578">
            <v>58323000</v>
          </cell>
          <cell r="H578">
            <v>0</v>
          </cell>
          <cell r="I578">
            <v>74453000</v>
          </cell>
          <cell r="L578">
            <v>295368000</v>
          </cell>
        </row>
        <row r="579">
          <cell r="B579" t="str">
            <v>EXR</v>
          </cell>
          <cell r="C579" t="str">
            <v>Year 2</v>
          </cell>
          <cell r="E579">
            <v>520613000</v>
          </cell>
          <cell r="F579">
            <v>140012000</v>
          </cell>
          <cell r="G579">
            <v>63268000</v>
          </cell>
          <cell r="H579">
            <v>0</v>
          </cell>
          <cell r="I579">
            <v>95232000</v>
          </cell>
          <cell r="L579">
            <v>380601000</v>
          </cell>
        </row>
        <row r="580">
          <cell r="B580" t="str">
            <v>EXR</v>
          </cell>
          <cell r="C580" t="str">
            <v>Year 3</v>
          </cell>
          <cell r="E580">
            <v>647155000</v>
          </cell>
          <cell r="F580">
            <v>172416000</v>
          </cell>
          <cell r="G580">
            <v>71369000</v>
          </cell>
          <cell r="H580">
            <v>0</v>
          </cell>
          <cell r="I580">
            <v>115076000</v>
          </cell>
          <cell r="L580">
            <v>474739000</v>
          </cell>
        </row>
        <row r="581">
          <cell r="B581" t="str">
            <v>EXR</v>
          </cell>
          <cell r="C581" t="str">
            <v>Year 4</v>
          </cell>
          <cell r="E581">
            <v>782270000</v>
          </cell>
          <cell r="F581">
            <v>203965000</v>
          </cell>
          <cell r="G581">
            <v>80791000</v>
          </cell>
          <cell r="H581">
            <v>0</v>
          </cell>
          <cell r="I581">
            <v>133457000</v>
          </cell>
          <cell r="L581">
            <v>578305000</v>
          </cell>
        </row>
        <row r="582">
          <cell r="B582" t="str">
            <v>F</v>
          </cell>
          <cell r="C582" t="str">
            <v>Year 1</v>
          </cell>
          <cell r="E582">
            <v>146917000000</v>
          </cell>
          <cell r="F582">
            <v>123050000000</v>
          </cell>
          <cell r="G582">
            <v>10850000000</v>
          </cell>
          <cell r="H582">
            <v>0</v>
          </cell>
          <cell r="I582">
            <v>0</v>
          </cell>
          <cell r="L582">
            <v>23867000000</v>
          </cell>
        </row>
        <row r="583">
          <cell r="B583" t="str">
            <v>F</v>
          </cell>
          <cell r="C583" t="str">
            <v>Year 2</v>
          </cell>
          <cell r="E583">
            <v>144077000000</v>
          </cell>
          <cell r="F583">
            <v>131903000000</v>
          </cell>
          <cell r="G583">
            <v>11842000000</v>
          </cell>
          <cell r="H583">
            <v>0</v>
          </cell>
          <cell r="I583">
            <v>0</v>
          </cell>
          <cell r="L583">
            <v>12174000000</v>
          </cell>
        </row>
        <row r="584">
          <cell r="B584" t="str">
            <v>F</v>
          </cell>
          <cell r="C584" t="str">
            <v>Year 3</v>
          </cell>
          <cell r="E584">
            <v>149558000000</v>
          </cell>
          <cell r="F584">
            <v>131409000000</v>
          </cell>
          <cell r="G584">
            <v>10502000000</v>
          </cell>
          <cell r="H584">
            <v>0</v>
          </cell>
          <cell r="I584">
            <v>0</v>
          </cell>
          <cell r="L584">
            <v>18149000000</v>
          </cell>
        </row>
        <row r="585">
          <cell r="B585" t="str">
            <v>F</v>
          </cell>
          <cell r="C585" t="str">
            <v>Year 4</v>
          </cell>
          <cell r="E585">
            <v>151800000000</v>
          </cell>
          <cell r="F585">
            <v>135488000000</v>
          </cell>
          <cell r="G585">
            <v>12196000000</v>
          </cell>
          <cell r="H585">
            <v>0</v>
          </cell>
          <cell r="I585">
            <v>0</v>
          </cell>
          <cell r="L585">
            <v>16312000000</v>
          </cell>
        </row>
        <row r="586">
          <cell r="B586" t="str">
            <v>FAST</v>
          </cell>
          <cell r="C586" t="str">
            <v>Year 1</v>
          </cell>
          <cell r="E586">
            <v>3326106000</v>
          </cell>
          <cell r="F586">
            <v>1606661000</v>
          </cell>
          <cell r="G586">
            <v>1007431000</v>
          </cell>
          <cell r="H586">
            <v>0</v>
          </cell>
          <cell r="I586">
            <v>0</v>
          </cell>
          <cell r="L586">
            <v>1719445000</v>
          </cell>
        </row>
        <row r="587">
          <cell r="B587" t="str">
            <v>FAST</v>
          </cell>
          <cell r="C587" t="str">
            <v>Year 2</v>
          </cell>
          <cell r="E587">
            <v>3733507000</v>
          </cell>
          <cell r="F587">
            <v>1836105000</v>
          </cell>
          <cell r="G587">
            <v>1110776000</v>
          </cell>
          <cell r="H587">
            <v>0</v>
          </cell>
          <cell r="I587">
            <v>0</v>
          </cell>
          <cell r="L587">
            <v>1897402000</v>
          </cell>
        </row>
        <row r="588">
          <cell r="B588" t="str">
            <v>FAST</v>
          </cell>
          <cell r="C588" t="str">
            <v>Year 3</v>
          </cell>
          <cell r="E588">
            <v>3869187000</v>
          </cell>
          <cell r="F588">
            <v>1920253000</v>
          </cell>
          <cell r="G588">
            <v>1121590000</v>
          </cell>
          <cell r="H588">
            <v>0</v>
          </cell>
          <cell r="I588">
            <v>0</v>
          </cell>
          <cell r="L588">
            <v>1948934000</v>
          </cell>
        </row>
        <row r="589">
          <cell r="B589" t="str">
            <v>FAST</v>
          </cell>
          <cell r="C589" t="str">
            <v>Year 4</v>
          </cell>
          <cell r="E589">
            <v>3962036000</v>
          </cell>
          <cell r="F589">
            <v>1997259000</v>
          </cell>
          <cell r="G589">
            <v>1169470000</v>
          </cell>
          <cell r="H589">
            <v>0</v>
          </cell>
          <cell r="I589">
            <v>0</v>
          </cell>
          <cell r="L589">
            <v>1964777000</v>
          </cell>
        </row>
        <row r="590">
          <cell r="B590" t="str">
            <v>FB</v>
          </cell>
          <cell r="C590" t="str">
            <v>Year 1</v>
          </cell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>
            <v>0</v>
          </cell>
          <cell r="L590">
            <v>5997000000</v>
          </cell>
        </row>
        <row r="591">
          <cell r="B591" t="str">
            <v>FB</v>
          </cell>
          <cell r="C591" t="str">
            <v>Year 2</v>
          </cell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>
            <v>0</v>
          </cell>
          <cell r="L591">
            <v>10313000000</v>
          </cell>
        </row>
        <row r="592">
          <cell r="B592" t="str">
            <v>FB</v>
          </cell>
          <cell r="C592" t="str">
            <v>Year 3</v>
          </cell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>
            <v>0</v>
          </cell>
          <cell r="L592">
            <v>15061000000</v>
          </cell>
        </row>
        <row r="593">
          <cell r="B593" t="str">
            <v>FB</v>
          </cell>
          <cell r="C593" t="str">
            <v>Year 4</v>
          </cell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>
            <v>0</v>
          </cell>
          <cell r="L593">
            <v>23849000000</v>
          </cell>
        </row>
        <row r="594">
          <cell r="B594" t="str">
            <v>FBHS</v>
          </cell>
          <cell r="C594" t="str">
            <v>Year 1</v>
          </cell>
          <cell r="E594">
            <v>3134800000</v>
          </cell>
          <cell r="F594">
            <v>2093200000</v>
          </cell>
          <cell r="G594">
            <v>873100000</v>
          </cell>
          <cell r="H594">
            <v>0</v>
          </cell>
          <cell r="I594">
            <v>7400000</v>
          </cell>
          <cell r="L594">
            <v>1041600000</v>
          </cell>
        </row>
        <row r="595">
          <cell r="B595" t="str">
            <v>FBHS</v>
          </cell>
          <cell r="C595" t="str">
            <v>Year 2</v>
          </cell>
          <cell r="E595">
            <v>3703600000</v>
          </cell>
          <cell r="F595">
            <v>2408500000</v>
          </cell>
          <cell r="G595">
            <v>938700000</v>
          </cell>
          <cell r="H595">
            <v>0</v>
          </cell>
          <cell r="I595">
            <v>9400000</v>
          </cell>
          <cell r="L595">
            <v>1295100000</v>
          </cell>
        </row>
        <row r="596">
          <cell r="B596" t="str">
            <v>FBHS</v>
          </cell>
          <cell r="C596" t="str">
            <v>Year 3</v>
          </cell>
          <cell r="E596">
            <v>4013600000</v>
          </cell>
          <cell r="F596">
            <v>2646700000</v>
          </cell>
          <cell r="G596">
            <v>943300000</v>
          </cell>
          <cell r="H596">
            <v>0</v>
          </cell>
          <cell r="I596">
            <v>13100000</v>
          </cell>
          <cell r="L596">
            <v>1366900000</v>
          </cell>
        </row>
        <row r="597">
          <cell r="B597" t="str">
            <v>FBHS</v>
          </cell>
          <cell r="C597" t="str">
            <v>Year 4</v>
          </cell>
          <cell r="E597">
            <v>4579400000</v>
          </cell>
          <cell r="F597">
            <v>2997500000</v>
          </cell>
          <cell r="G597">
            <v>1047600000</v>
          </cell>
          <cell r="H597">
            <v>0</v>
          </cell>
          <cell r="I597">
            <v>21600000</v>
          </cell>
          <cell r="L597">
            <v>1581900000</v>
          </cell>
        </row>
        <row r="598">
          <cell r="B598" t="str">
            <v>FCX</v>
          </cell>
          <cell r="C598" t="str">
            <v>Year 1</v>
          </cell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>
            <v>0</v>
          </cell>
          <cell r="L598">
            <v>6449000000</v>
          </cell>
        </row>
        <row r="599">
          <cell r="B599" t="str">
            <v>FCX</v>
          </cell>
          <cell r="C599" t="str">
            <v>Year 2</v>
          </cell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>
            <v>0</v>
          </cell>
          <cell r="L599">
            <v>6284000000</v>
          </cell>
        </row>
        <row r="600">
          <cell r="B600" t="str">
            <v>FCX</v>
          </cell>
          <cell r="C600" t="str">
            <v>Year 3</v>
          </cell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>
            <v>0</v>
          </cell>
          <cell r="L600">
            <v>1934000000</v>
          </cell>
        </row>
        <row r="601">
          <cell r="B601" t="str">
            <v>FCX</v>
          </cell>
          <cell r="C601" t="str">
            <v>Year 4</v>
          </cell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>
            <v>0</v>
          </cell>
          <cell r="L601">
            <v>-12647000000</v>
          </cell>
        </row>
        <row r="602">
          <cell r="B602" t="str">
            <v>FDX</v>
          </cell>
          <cell r="C602" t="str">
            <v>Year 1</v>
          </cell>
          <cell r="E602">
            <v>44287000000</v>
          </cell>
          <cell r="F602">
            <v>16448000000</v>
          </cell>
          <cell r="G602">
            <v>20359000000</v>
          </cell>
          <cell r="H602">
            <v>0</v>
          </cell>
          <cell r="I602">
            <v>2386000000</v>
          </cell>
          <cell r="L602">
            <v>27839000000</v>
          </cell>
        </row>
        <row r="603">
          <cell r="B603" t="str">
            <v>FDX</v>
          </cell>
          <cell r="C603" t="str">
            <v>Year 2</v>
          </cell>
          <cell r="E603">
            <v>45567000000</v>
          </cell>
          <cell r="F603">
            <v>17052000000</v>
          </cell>
          <cell r="G603">
            <v>22113000000</v>
          </cell>
          <cell r="H603">
            <v>0</v>
          </cell>
          <cell r="I603">
            <v>2587000000</v>
          </cell>
          <cell r="L603">
            <v>28515000000</v>
          </cell>
        </row>
        <row r="604">
          <cell r="B604" t="str">
            <v>FDX</v>
          </cell>
          <cell r="C604" t="str">
            <v>Year 3</v>
          </cell>
          <cell r="E604">
            <v>47453000000</v>
          </cell>
          <cell r="F604">
            <v>16984000000</v>
          </cell>
          <cell r="G604">
            <v>25715000000</v>
          </cell>
          <cell r="H604">
            <v>0</v>
          </cell>
          <cell r="I604">
            <v>2611000000</v>
          </cell>
          <cell r="L604">
            <v>30469000000</v>
          </cell>
        </row>
        <row r="605">
          <cell r="B605" t="str">
            <v>FDX</v>
          </cell>
          <cell r="C605" t="str">
            <v>Year 4</v>
          </cell>
          <cell r="E605">
            <v>50365000000</v>
          </cell>
          <cell r="F605">
            <v>17327000000</v>
          </cell>
          <cell r="G605">
            <v>27330000000</v>
          </cell>
          <cell r="H605">
            <v>0</v>
          </cell>
          <cell r="I605">
            <v>2631000000</v>
          </cell>
          <cell r="L605">
            <v>33038000000</v>
          </cell>
        </row>
        <row r="606">
          <cell r="B606" t="str">
            <v>FE</v>
          </cell>
          <cell r="C606" t="str">
            <v>Year 1</v>
          </cell>
          <cell r="E606">
            <v>15255000000</v>
          </cell>
          <cell r="F606">
            <v>6717000000</v>
          </cell>
          <cell r="G606">
            <v>5353000000</v>
          </cell>
          <cell r="H606">
            <v>0</v>
          </cell>
          <cell r="I606">
            <v>1051000000</v>
          </cell>
          <cell r="L606">
            <v>8538000000</v>
          </cell>
        </row>
        <row r="607">
          <cell r="B607" t="str">
            <v>FE</v>
          </cell>
          <cell r="C607" t="str">
            <v>Year 2</v>
          </cell>
          <cell r="E607">
            <v>14892000000</v>
          </cell>
          <cell r="F607">
            <v>6459000000</v>
          </cell>
          <cell r="G607">
            <v>4315000000</v>
          </cell>
          <cell r="H607">
            <v>0</v>
          </cell>
          <cell r="I607">
            <v>1741000000</v>
          </cell>
          <cell r="L607">
            <v>8433000000</v>
          </cell>
        </row>
        <row r="608">
          <cell r="B608" t="str">
            <v>FE</v>
          </cell>
          <cell r="C608" t="str">
            <v>Year 3</v>
          </cell>
          <cell r="E608">
            <v>15049000000</v>
          </cell>
          <cell r="F608">
            <v>6996000000</v>
          </cell>
          <cell r="G608">
            <v>5759000000</v>
          </cell>
          <cell r="H608">
            <v>0</v>
          </cell>
          <cell r="I608">
            <v>1232000000</v>
          </cell>
          <cell r="L608">
            <v>8053000000</v>
          </cell>
        </row>
        <row r="609">
          <cell r="B609" t="str">
            <v>FE</v>
          </cell>
          <cell r="C609" t="str">
            <v>Year 4</v>
          </cell>
          <cell r="E609">
            <v>15026000000</v>
          </cell>
          <cell r="F609">
            <v>6173000000</v>
          </cell>
          <cell r="G609">
            <v>4969000000</v>
          </cell>
          <cell r="H609">
            <v>0</v>
          </cell>
          <cell r="I609">
            <v>1550000000</v>
          </cell>
          <cell r="L609">
            <v>8853000000</v>
          </cell>
        </row>
        <row r="610">
          <cell r="B610" t="str">
            <v>FFIV</v>
          </cell>
          <cell r="C610" t="str">
            <v>Year 1</v>
          </cell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>
            <v>0</v>
          </cell>
          <cell r="L610">
            <v>1228267000</v>
          </cell>
        </row>
        <row r="611">
          <cell r="B611" t="str">
            <v>FFIV</v>
          </cell>
          <cell r="C611" t="str">
            <v>Year 2</v>
          </cell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>
            <v>0</v>
          </cell>
          <cell r="L611">
            <v>1422087000</v>
          </cell>
        </row>
        <row r="612">
          <cell r="B612" t="str">
            <v>FFIV</v>
          </cell>
          <cell r="C612" t="str">
            <v>Year 3</v>
          </cell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>
            <v>0</v>
          </cell>
          <cell r="L612">
            <v>1587562000</v>
          </cell>
        </row>
        <row r="613">
          <cell r="B613" t="str">
            <v>FFIV</v>
          </cell>
          <cell r="C613" t="str">
            <v>Year 4</v>
          </cell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>
            <v>0</v>
          </cell>
          <cell r="L613">
            <v>1657829000</v>
          </cell>
        </row>
        <row r="614">
          <cell r="B614" t="str">
            <v>FIS</v>
          </cell>
          <cell r="C614" t="str">
            <v>Year 1</v>
          </cell>
          <cell r="E614">
            <v>5795800000</v>
          </cell>
          <cell r="F614">
            <v>3956200000</v>
          </cell>
          <cell r="G614">
            <v>763300000</v>
          </cell>
          <cell r="H614">
            <v>0</v>
          </cell>
          <cell r="I614">
            <v>0</v>
          </cell>
          <cell r="L614">
            <v>1839600000</v>
          </cell>
        </row>
        <row r="615">
          <cell r="B615" t="str">
            <v>FIS</v>
          </cell>
          <cell r="C615" t="str">
            <v>Year 2</v>
          </cell>
          <cell r="E615">
            <v>6063400000</v>
          </cell>
          <cell r="F615">
            <v>4092700000</v>
          </cell>
          <cell r="G615">
            <v>907800000</v>
          </cell>
          <cell r="H615">
            <v>0</v>
          </cell>
          <cell r="I615">
            <v>0</v>
          </cell>
          <cell r="L615">
            <v>1970700000</v>
          </cell>
        </row>
        <row r="616">
          <cell r="B616" t="str">
            <v>FIS</v>
          </cell>
          <cell r="C616" t="str">
            <v>Year 3</v>
          </cell>
          <cell r="E616">
            <v>6413800000</v>
          </cell>
          <cell r="F616">
            <v>4328300000</v>
          </cell>
          <cell r="G616">
            <v>814900000</v>
          </cell>
          <cell r="H616">
            <v>0</v>
          </cell>
          <cell r="I616">
            <v>0</v>
          </cell>
          <cell r="L616">
            <v>2085500000</v>
          </cell>
        </row>
        <row r="617">
          <cell r="B617" t="str">
            <v>FIS</v>
          </cell>
          <cell r="C617" t="str">
            <v>Year 4</v>
          </cell>
          <cell r="E617">
            <v>6595200000</v>
          </cell>
          <cell r="F617">
            <v>4393200000</v>
          </cell>
          <cell r="G617">
            <v>1102800000</v>
          </cell>
          <cell r="H617">
            <v>0</v>
          </cell>
          <cell r="I617">
            <v>0</v>
          </cell>
          <cell r="L617">
            <v>2202000000</v>
          </cell>
        </row>
        <row r="618">
          <cell r="B618" t="str">
            <v>FISV</v>
          </cell>
          <cell r="C618" t="str">
            <v>Year 1</v>
          </cell>
          <cell r="E618">
            <v>4436000000</v>
          </cell>
          <cell r="F618">
            <v>2564000000</v>
          </cell>
          <cell r="G618">
            <v>824000000</v>
          </cell>
          <cell r="H618">
            <v>0</v>
          </cell>
          <cell r="I618">
            <v>0</v>
          </cell>
          <cell r="L618">
            <v>1872000000</v>
          </cell>
        </row>
        <row r="619">
          <cell r="B619" t="str">
            <v>FISV</v>
          </cell>
          <cell r="C619" t="str">
            <v>Year 2</v>
          </cell>
          <cell r="E619">
            <v>4814000000</v>
          </cell>
          <cell r="F619">
            <v>2776000000</v>
          </cell>
          <cell r="G619">
            <v>977000000</v>
          </cell>
          <cell r="H619">
            <v>0</v>
          </cell>
          <cell r="I619">
            <v>0</v>
          </cell>
          <cell r="L619">
            <v>2038000000</v>
          </cell>
        </row>
        <row r="620">
          <cell r="B620" t="str">
            <v>FISV</v>
          </cell>
          <cell r="C620" t="str">
            <v>Year 3</v>
          </cell>
          <cell r="E620">
            <v>5066000000</v>
          </cell>
          <cell r="F620">
            <v>2881000000</v>
          </cell>
          <cell r="G620">
            <v>975000000</v>
          </cell>
          <cell r="H620">
            <v>0</v>
          </cell>
          <cell r="I620">
            <v>0</v>
          </cell>
          <cell r="L620">
            <v>2185000000</v>
          </cell>
        </row>
        <row r="621">
          <cell r="B621" t="str">
            <v>FISV</v>
          </cell>
          <cell r="C621" t="str">
            <v>Year 4</v>
          </cell>
          <cell r="E621">
            <v>5254000000</v>
          </cell>
          <cell r="F621">
            <v>2909000000</v>
          </cell>
          <cell r="G621">
            <v>1034000000</v>
          </cell>
          <cell r="H621">
            <v>0</v>
          </cell>
          <cell r="I621">
            <v>0</v>
          </cell>
          <cell r="L621">
            <v>2345000000</v>
          </cell>
        </row>
        <row r="622">
          <cell r="B622" t="str">
            <v>FL</v>
          </cell>
          <cell r="C622" t="str">
            <v>Year 1</v>
          </cell>
          <cell r="E622">
            <v>6182000000</v>
          </cell>
          <cell r="F622">
            <v>4148000000</v>
          </cell>
          <cell r="G622">
            <v>1294000000</v>
          </cell>
          <cell r="H622">
            <v>0</v>
          </cell>
          <cell r="I622">
            <v>118000000</v>
          </cell>
          <cell r="L622">
            <v>2034000000</v>
          </cell>
        </row>
        <row r="623">
          <cell r="B623" t="str">
            <v>FL</v>
          </cell>
          <cell r="C623" t="str">
            <v>Year 2</v>
          </cell>
          <cell r="E623">
            <v>6505000000</v>
          </cell>
          <cell r="F623">
            <v>4372000000</v>
          </cell>
          <cell r="G623">
            <v>1334000000</v>
          </cell>
          <cell r="H623">
            <v>0</v>
          </cell>
          <cell r="I623">
            <v>133000000</v>
          </cell>
          <cell r="L623">
            <v>2133000000</v>
          </cell>
        </row>
        <row r="624">
          <cell r="B624" t="str">
            <v>FL</v>
          </cell>
          <cell r="C624" t="str">
            <v>Year 3</v>
          </cell>
          <cell r="E624">
            <v>7151000000</v>
          </cell>
          <cell r="F624">
            <v>4777000000</v>
          </cell>
          <cell r="G624">
            <v>1426000000</v>
          </cell>
          <cell r="H624">
            <v>0</v>
          </cell>
          <cell r="I624">
            <v>139000000</v>
          </cell>
          <cell r="L624">
            <v>2374000000</v>
          </cell>
        </row>
        <row r="625">
          <cell r="B625" t="str">
            <v>FL</v>
          </cell>
          <cell r="C625" t="str">
            <v>Year 4</v>
          </cell>
          <cell r="E625">
            <v>7412000000</v>
          </cell>
          <cell r="F625">
            <v>4907000000</v>
          </cell>
          <cell r="G625">
            <v>1415000000</v>
          </cell>
          <cell r="H625">
            <v>0</v>
          </cell>
          <cell r="I625">
            <v>148000000</v>
          </cell>
          <cell r="L625">
            <v>2505000000</v>
          </cell>
        </row>
        <row r="626">
          <cell r="B626" t="str">
            <v>FLIR</v>
          </cell>
          <cell r="C626" t="str">
            <v>Year 1</v>
          </cell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>
            <v>0</v>
          </cell>
          <cell r="L626">
            <v>735184000</v>
          </cell>
        </row>
        <row r="627">
          <cell r="B627" t="str">
            <v>FLIR</v>
          </cell>
          <cell r="C627" t="str">
            <v>Year 2</v>
          </cell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>
            <v>0</v>
          </cell>
          <cell r="L627">
            <v>737010000</v>
          </cell>
        </row>
        <row r="628">
          <cell r="B628" t="str">
            <v>FLIR</v>
          </cell>
          <cell r="C628" t="str">
            <v>Year 3</v>
          </cell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>
            <v>0</v>
          </cell>
          <cell r="L628">
            <v>750373000</v>
          </cell>
        </row>
        <row r="629">
          <cell r="B629" t="str">
            <v>FLIR</v>
          </cell>
          <cell r="C629" t="str">
            <v>Year 4</v>
          </cell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>
            <v>0</v>
          </cell>
          <cell r="L629">
            <v>753561000</v>
          </cell>
        </row>
        <row r="630">
          <cell r="B630" t="str">
            <v>FLR</v>
          </cell>
          <cell r="C630" t="str">
            <v>Year 1</v>
          </cell>
          <cell r="E630">
            <v>27351573000</v>
          </cell>
          <cell r="F630">
            <v>25986382000</v>
          </cell>
          <cell r="G630">
            <v>175148000</v>
          </cell>
          <cell r="H630">
            <v>0</v>
          </cell>
          <cell r="I630">
            <v>0</v>
          </cell>
          <cell r="L630">
            <v>1365191000</v>
          </cell>
        </row>
        <row r="631">
          <cell r="B631" t="str">
            <v>FLR</v>
          </cell>
          <cell r="C631" t="str">
            <v>Year 2</v>
          </cell>
          <cell r="E631">
            <v>21531577000</v>
          </cell>
          <cell r="F631">
            <v>20132544000</v>
          </cell>
          <cell r="G631">
            <v>182711000</v>
          </cell>
          <cell r="H631">
            <v>0</v>
          </cell>
          <cell r="I631">
            <v>0</v>
          </cell>
          <cell r="L631">
            <v>1399033000</v>
          </cell>
        </row>
        <row r="632">
          <cell r="B632" t="str">
            <v>FLR</v>
          </cell>
          <cell r="C632" t="str">
            <v>Year 3</v>
          </cell>
          <cell r="E632">
            <v>18114048000</v>
          </cell>
          <cell r="F632">
            <v>17019352000</v>
          </cell>
          <cell r="G632">
            <v>408225000</v>
          </cell>
          <cell r="H632">
            <v>0</v>
          </cell>
          <cell r="I632">
            <v>0</v>
          </cell>
          <cell r="L632">
            <v>1094696000</v>
          </cell>
        </row>
        <row r="633">
          <cell r="B633" t="str">
            <v>FLR</v>
          </cell>
          <cell r="C633" t="str">
            <v>Year 4</v>
          </cell>
          <cell r="E633">
            <v>19036525000</v>
          </cell>
          <cell r="F633">
            <v>18246209000</v>
          </cell>
          <cell r="G633">
            <v>191073000</v>
          </cell>
          <cell r="H633">
            <v>0</v>
          </cell>
          <cell r="I633">
            <v>0</v>
          </cell>
          <cell r="L633">
            <v>790316000</v>
          </cell>
        </row>
        <row r="634">
          <cell r="B634" t="str">
            <v>FLS</v>
          </cell>
          <cell r="C634" t="str">
            <v>Year 1</v>
          </cell>
          <cell r="E634">
            <v>4954619000</v>
          </cell>
          <cell r="F634">
            <v>3266524000</v>
          </cell>
          <cell r="G634">
            <v>966829000</v>
          </cell>
          <cell r="H634">
            <v>0</v>
          </cell>
          <cell r="I634">
            <v>0</v>
          </cell>
          <cell r="L634">
            <v>1688095000</v>
          </cell>
        </row>
        <row r="635">
          <cell r="B635" t="str">
            <v>FLS</v>
          </cell>
          <cell r="C635" t="str">
            <v>Year 2</v>
          </cell>
          <cell r="E635">
            <v>4877885000</v>
          </cell>
          <cell r="F635">
            <v>3163268000</v>
          </cell>
          <cell r="G635">
            <v>936900000</v>
          </cell>
          <cell r="H635">
            <v>0</v>
          </cell>
          <cell r="I635">
            <v>0</v>
          </cell>
          <cell r="L635">
            <v>1714617000</v>
          </cell>
        </row>
        <row r="636">
          <cell r="B636" t="str">
            <v>FLS</v>
          </cell>
          <cell r="C636" t="str">
            <v>Year 3</v>
          </cell>
          <cell r="E636">
            <v>4561030000</v>
          </cell>
          <cell r="F636">
            <v>3073712000</v>
          </cell>
          <cell r="G636">
            <v>971611000</v>
          </cell>
          <cell r="H636">
            <v>0</v>
          </cell>
          <cell r="I636">
            <v>0</v>
          </cell>
          <cell r="L636">
            <v>1487318000</v>
          </cell>
        </row>
        <row r="637">
          <cell r="B637" t="str">
            <v>FLS</v>
          </cell>
          <cell r="C637" t="str">
            <v>Year 4</v>
          </cell>
          <cell r="E637">
            <v>3991462000</v>
          </cell>
          <cell r="F637">
            <v>2759908000</v>
          </cell>
          <cell r="G637">
            <v>965322000</v>
          </cell>
          <cell r="H637">
            <v>0</v>
          </cell>
          <cell r="I637">
            <v>0</v>
          </cell>
          <cell r="L637">
            <v>1231554000</v>
          </cell>
        </row>
        <row r="638">
          <cell r="B638" t="str">
            <v>FMC</v>
          </cell>
          <cell r="C638" t="str">
            <v>Year 1</v>
          </cell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>
            <v>0</v>
          </cell>
          <cell r="L638">
            <v>1268300000</v>
          </cell>
        </row>
        <row r="639">
          <cell r="B639" t="str">
            <v>FMC</v>
          </cell>
          <cell r="C639" t="str">
            <v>Year 2</v>
          </cell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>
            <v>0</v>
          </cell>
          <cell r="L639">
            <v>1200900000</v>
          </cell>
        </row>
        <row r="640">
          <cell r="B640" t="str">
            <v>FMC</v>
          </cell>
          <cell r="C640" t="str">
            <v>Year 3</v>
          </cell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>
            <v>0</v>
          </cell>
          <cell r="L640">
            <v>1210900000</v>
          </cell>
        </row>
        <row r="641">
          <cell r="B641" t="str">
            <v>FMC</v>
          </cell>
          <cell r="C641" t="str">
            <v>Year 4</v>
          </cell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>
            <v>0</v>
          </cell>
          <cell r="L641">
            <v>1075400000</v>
          </cell>
        </row>
        <row r="642">
          <cell r="B642" t="str">
            <v>FRT</v>
          </cell>
          <cell r="C642" t="str">
            <v>Year 1</v>
          </cell>
          <cell r="E642">
            <v>637413000</v>
          </cell>
          <cell r="F642">
            <v>190454000</v>
          </cell>
          <cell r="G642">
            <v>31970000</v>
          </cell>
          <cell r="H642">
            <v>0</v>
          </cell>
          <cell r="I642">
            <v>160828000</v>
          </cell>
          <cell r="L642">
            <v>446959000</v>
          </cell>
        </row>
        <row r="643">
          <cell r="B643" t="str">
            <v>FRT</v>
          </cell>
          <cell r="C643" t="str">
            <v>Year 2</v>
          </cell>
          <cell r="E643">
            <v>686090000</v>
          </cell>
          <cell r="F643">
            <v>211923000</v>
          </cell>
          <cell r="G643">
            <v>32316000</v>
          </cell>
          <cell r="H643">
            <v>0</v>
          </cell>
          <cell r="I643">
            <v>170814000</v>
          </cell>
          <cell r="L643">
            <v>474167000</v>
          </cell>
        </row>
        <row r="644">
          <cell r="B644" t="str">
            <v>FRT</v>
          </cell>
          <cell r="C644" t="str">
            <v>Year 3</v>
          </cell>
          <cell r="E644">
            <v>744012000</v>
          </cell>
          <cell r="F644">
            <v>233417000</v>
          </cell>
          <cell r="G644">
            <v>35645000</v>
          </cell>
          <cell r="H644">
            <v>0</v>
          </cell>
          <cell r="I644">
            <v>174796000</v>
          </cell>
          <cell r="L644">
            <v>510595000</v>
          </cell>
        </row>
        <row r="645">
          <cell r="B645" t="str">
            <v>FRT</v>
          </cell>
          <cell r="C645" t="str">
            <v>Year 4</v>
          </cell>
          <cell r="E645">
            <v>801591000</v>
          </cell>
          <cell r="F645">
            <v>253612000</v>
          </cell>
          <cell r="G645">
            <v>33399000</v>
          </cell>
          <cell r="H645">
            <v>0</v>
          </cell>
          <cell r="I645">
            <v>193585000</v>
          </cell>
          <cell r="L645">
            <v>547979000</v>
          </cell>
        </row>
        <row r="646">
          <cell r="B646" t="str">
            <v>FSLR</v>
          </cell>
          <cell r="C646" t="str">
            <v>Year 1</v>
          </cell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>
            <v>0</v>
          </cell>
          <cell r="L646">
            <v>852749000</v>
          </cell>
        </row>
        <row r="647">
          <cell r="B647" t="str">
            <v>FSLR</v>
          </cell>
          <cell r="C647" t="str">
            <v>Year 2</v>
          </cell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>
            <v>0</v>
          </cell>
          <cell r="L647">
            <v>864632000</v>
          </cell>
        </row>
        <row r="648">
          <cell r="B648" t="str">
            <v>FSLR</v>
          </cell>
          <cell r="C648" t="str">
            <v>Year 3</v>
          </cell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>
            <v>0</v>
          </cell>
          <cell r="L648">
            <v>824941000</v>
          </cell>
        </row>
        <row r="649">
          <cell r="B649" t="str">
            <v>FSLR</v>
          </cell>
          <cell r="C649" t="str">
            <v>Year 4</v>
          </cell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>
            <v>0</v>
          </cell>
          <cell r="L649">
            <v>919267000</v>
          </cell>
        </row>
        <row r="650">
          <cell r="B650" t="str">
            <v>FTR</v>
          </cell>
          <cell r="C650" t="str">
            <v>Year 1</v>
          </cell>
          <cell r="E650">
            <v>5011853000</v>
          </cell>
          <cell r="F650">
            <v>0</v>
          </cell>
          <cell r="G650">
            <v>2676141000</v>
          </cell>
          <cell r="H650">
            <v>0</v>
          </cell>
          <cell r="I650">
            <v>1266807000</v>
          </cell>
          <cell r="L650">
            <v>5011853000</v>
          </cell>
        </row>
        <row r="651">
          <cell r="B651" t="str">
            <v>FTR</v>
          </cell>
          <cell r="C651" t="str">
            <v>Year 2</v>
          </cell>
          <cell r="E651">
            <v>4762000000</v>
          </cell>
          <cell r="F651">
            <v>0</v>
          </cell>
          <cell r="G651">
            <v>2616000000</v>
          </cell>
          <cell r="H651">
            <v>0</v>
          </cell>
          <cell r="I651">
            <v>1170000000</v>
          </cell>
          <cell r="L651">
            <v>4762000000</v>
          </cell>
        </row>
        <row r="652">
          <cell r="B652" t="str">
            <v>FTR</v>
          </cell>
          <cell r="C652" t="str">
            <v>Year 3</v>
          </cell>
          <cell r="E652">
            <v>4772000000</v>
          </cell>
          <cell r="F652">
            <v>0</v>
          </cell>
          <cell r="G652">
            <v>2671000000</v>
          </cell>
          <cell r="H652">
            <v>0</v>
          </cell>
          <cell r="I652">
            <v>1139000000</v>
          </cell>
          <cell r="L652">
            <v>4772000000</v>
          </cell>
        </row>
        <row r="653">
          <cell r="B653" t="str">
            <v>FTR</v>
          </cell>
          <cell r="C653" t="str">
            <v>Year 4</v>
          </cell>
          <cell r="E653">
            <v>5576000000</v>
          </cell>
          <cell r="F653">
            <v>0</v>
          </cell>
          <cell r="G653">
            <v>3275000000</v>
          </cell>
          <cell r="H653">
            <v>0</v>
          </cell>
          <cell r="I653">
            <v>1320000000</v>
          </cell>
          <cell r="L653">
            <v>5576000000</v>
          </cell>
        </row>
        <row r="654">
          <cell r="B654" t="str">
            <v>GD</v>
          </cell>
          <cell r="C654" t="str">
            <v>Year 1</v>
          </cell>
          <cell r="E654">
            <v>30930000000</v>
          </cell>
          <cell r="F654">
            <v>25202000000</v>
          </cell>
          <cell r="G654">
            <v>2039000000</v>
          </cell>
          <cell r="H654">
            <v>0</v>
          </cell>
          <cell r="I654">
            <v>0</v>
          </cell>
          <cell r="L654">
            <v>5728000000</v>
          </cell>
        </row>
        <row r="655">
          <cell r="B655" t="str">
            <v>GD</v>
          </cell>
          <cell r="C655" t="str">
            <v>Year 2</v>
          </cell>
          <cell r="E655">
            <v>30852000000</v>
          </cell>
          <cell r="F655">
            <v>24979000000</v>
          </cell>
          <cell r="G655">
            <v>1984000000</v>
          </cell>
          <cell r="H655">
            <v>0</v>
          </cell>
          <cell r="I655">
            <v>0</v>
          </cell>
          <cell r="L655">
            <v>5873000000</v>
          </cell>
        </row>
        <row r="656">
          <cell r="B656" t="str">
            <v>GD</v>
          </cell>
          <cell r="C656" t="str">
            <v>Year 3</v>
          </cell>
          <cell r="E656">
            <v>31469000000</v>
          </cell>
          <cell r="F656">
            <v>25339000000</v>
          </cell>
          <cell r="G656">
            <v>1952000000</v>
          </cell>
          <cell r="H656">
            <v>0</v>
          </cell>
          <cell r="I656">
            <v>0</v>
          </cell>
          <cell r="L656">
            <v>6130000000</v>
          </cell>
        </row>
        <row r="657">
          <cell r="B657" t="str">
            <v>GD</v>
          </cell>
          <cell r="C657" t="str">
            <v>Year 4</v>
          </cell>
          <cell r="E657">
            <v>31353000000</v>
          </cell>
          <cell r="F657">
            <v>25104000000</v>
          </cell>
          <cell r="G657">
            <v>1940000000</v>
          </cell>
          <cell r="H657">
            <v>0</v>
          </cell>
          <cell r="I657">
            <v>0</v>
          </cell>
          <cell r="L657">
            <v>6249000000</v>
          </cell>
        </row>
        <row r="658">
          <cell r="B658" t="str">
            <v>GGP</v>
          </cell>
          <cell r="C658" t="str">
            <v>Year 1</v>
          </cell>
          <cell r="E658">
            <v>2426301000</v>
          </cell>
          <cell r="F658">
            <v>800336000</v>
          </cell>
          <cell r="G658">
            <v>72163000</v>
          </cell>
          <cell r="H658">
            <v>0</v>
          </cell>
          <cell r="I658">
            <v>768820000</v>
          </cell>
          <cell r="L658">
            <v>1625965000</v>
          </cell>
        </row>
        <row r="659">
          <cell r="B659" t="str">
            <v>GGP</v>
          </cell>
          <cell r="C659" t="str">
            <v>Year 2</v>
          </cell>
          <cell r="E659">
            <v>2486017000</v>
          </cell>
          <cell r="F659">
            <v>815095000</v>
          </cell>
          <cell r="G659">
            <v>76864000</v>
          </cell>
          <cell r="H659">
            <v>0</v>
          </cell>
          <cell r="I659">
            <v>749722000</v>
          </cell>
          <cell r="L659">
            <v>1670922000</v>
          </cell>
        </row>
        <row r="660">
          <cell r="B660" t="str">
            <v>GGP</v>
          </cell>
          <cell r="C660" t="str">
            <v>Year 3</v>
          </cell>
          <cell r="E660">
            <v>2535559000</v>
          </cell>
          <cell r="F660">
            <v>783602000</v>
          </cell>
          <cell r="G660">
            <v>88705000</v>
          </cell>
          <cell r="H660">
            <v>0</v>
          </cell>
          <cell r="I660">
            <v>708406000</v>
          </cell>
          <cell r="L660">
            <v>1751957000</v>
          </cell>
        </row>
        <row r="661">
          <cell r="B661" t="str">
            <v>GGP</v>
          </cell>
          <cell r="C661" t="str">
            <v>Year 4</v>
          </cell>
          <cell r="E661">
            <v>2403906000</v>
          </cell>
          <cell r="F661">
            <v>747276000</v>
          </cell>
          <cell r="G661">
            <v>72363000</v>
          </cell>
          <cell r="H661">
            <v>0</v>
          </cell>
          <cell r="I661">
            <v>643689000</v>
          </cell>
          <cell r="L661">
            <v>1656630000</v>
          </cell>
        </row>
        <row r="662">
          <cell r="B662" t="str">
            <v>GILD</v>
          </cell>
          <cell r="C662" t="str">
            <v>Year 1</v>
          </cell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>
            <v>0</v>
          </cell>
          <cell r="L662">
            <v>7231000000</v>
          </cell>
        </row>
        <row r="663">
          <cell r="B663" t="str">
            <v>GILD</v>
          </cell>
          <cell r="C663" t="str">
            <v>Year 2</v>
          </cell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>
            <v>0</v>
          </cell>
          <cell r="L663">
            <v>8343000000</v>
          </cell>
        </row>
        <row r="664">
          <cell r="B664" t="str">
            <v>GILD</v>
          </cell>
          <cell r="C664" t="str">
            <v>Year 3</v>
          </cell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>
            <v>0</v>
          </cell>
          <cell r="L664">
            <v>21102000000</v>
          </cell>
        </row>
        <row r="665">
          <cell r="B665" t="str">
            <v>GILD</v>
          </cell>
          <cell r="C665" t="str">
            <v>Year 4</v>
          </cell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>
            <v>0</v>
          </cell>
          <cell r="L665">
            <v>28633000000</v>
          </cell>
        </row>
        <row r="666">
          <cell r="B666" t="str">
            <v>GIS</v>
          </cell>
          <cell r="C666" t="str">
            <v>Year 1</v>
          </cell>
          <cell r="E666">
            <v>17774100000</v>
          </cell>
          <cell r="F666">
            <v>11350200000</v>
          </cell>
          <cell r="G666">
            <v>3552300000</v>
          </cell>
          <cell r="H666">
            <v>0</v>
          </cell>
          <cell r="I666">
            <v>0</v>
          </cell>
          <cell r="L666">
            <v>6423900000</v>
          </cell>
        </row>
        <row r="667">
          <cell r="B667" t="str">
            <v>GIS</v>
          </cell>
          <cell r="C667" t="str">
            <v>Year 2</v>
          </cell>
          <cell r="E667">
            <v>17909600000</v>
          </cell>
          <cell r="F667">
            <v>11539800000</v>
          </cell>
          <cell r="G667">
            <v>3474300000</v>
          </cell>
          <cell r="H667">
            <v>0</v>
          </cell>
          <cell r="I667">
            <v>0</v>
          </cell>
          <cell r="L667">
            <v>6369800000</v>
          </cell>
        </row>
        <row r="668">
          <cell r="B668" t="str">
            <v>GIS</v>
          </cell>
          <cell r="C668" t="str">
            <v>Year 3</v>
          </cell>
          <cell r="E668">
            <v>17630300000</v>
          </cell>
          <cell r="F668">
            <v>11681100000</v>
          </cell>
          <cell r="G668">
            <v>3328000000</v>
          </cell>
          <cell r="H668">
            <v>0</v>
          </cell>
          <cell r="I668">
            <v>0</v>
          </cell>
          <cell r="L668">
            <v>5949200000</v>
          </cell>
        </row>
        <row r="669">
          <cell r="B669" t="str">
            <v>GIS</v>
          </cell>
          <cell r="C669" t="str">
            <v>Year 4</v>
          </cell>
          <cell r="E669">
            <v>16563100000</v>
          </cell>
          <cell r="F669">
            <v>10733600000</v>
          </cell>
          <cell r="G669">
            <v>3118900000</v>
          </cell>
          <cell r="H669">
            <v>0</v>
          </cell>
          <cell r="I669">
            <v>0</v>
          </cell>
          <cell r="L669">
            <v>5829500000</v>
          </cell>
        </row>
        <row r="670">
          <cell r="B670" t="str">
            <v>GLW</v>
          </cell>
          <cell r="C670" t="str">
            <v>Year 1</v>
          </cell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  <cell r="L670">
            <v>3324000000</v>
          </cell>
        </row>
        <row r="671">
          <cell r="B671" t="str">
            <v>GLW</v>
          </cell>
          <cell r="C671" t="str">
            <v>Year 2</v>
          </cell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  <cell r="L671">
            <v>4052000000</v>
          </cell>
        </row>
        <row r="672">
          <cell r="B672" t="str">
            <v>GLW</v>
          </cell>
          <cell r="C672" t="str">
            <v>Year 3</v>
          </cell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  <cell r="L672">
            <v>3653000000</v>
          </cell>
        </row>
        <row r="673">
          <cell r="B673" t="str">
            <v>GLW</v>
          </cell>
          <cell r="C673" t="str">
            <v>Year 4</v>
          </cell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  <cell r="L673">
            <v>3746000000</v>
          </cell>
        </row>
        <row r="674">
          <cell r="B674" t="str">
            <v>GM</v>
          </cell>
          <cell r="C674" t="str">
            <v>Year 1</v>
          </cell>
          <cell r="E674">
            <v>155427000000</v>
          </cell>
          <cell r="F674">
            <v>137373000000</v>
          </cell>
          <cell r="G674">
            <v>12382000000</v>
          </cell>
          <cell r="H674">
            <v>0</v>
          </cell>
          <cell r="I674">
            <v>0</v>
          </cell>
          <cell r="L674">
            <v>18054000000</v>
          </cell>
        </row>
        <row r="675">
          <cell r="B675" t="str">
            <v>GM</v>
          </cell>
          <cell r="C675" t="str">
            <v>Year 2</v>
          </cell>
          <cell r="E675">
            <v>155929000000</v>
          </cell>
          <cell r="F675">
            <v>142121000000</v>
          </cell>
          <cell r="G675">
            <v>12158000000</v>
          </cell>
          <cell r="H675">
            <v>0</v>
          </cell>
          <cell r="I675">
            <v>0</v>
          </cell>
          <cell r="L675">
            <v>13808000000</v>
          </cell>
        </row>
        <row r="676">
          <cell r="B676" t="str">
            <v>GM</v>
          </cell>
          <cell r="C676" t="str">
            <v>Year 3</v>
          </cell>
          <cell r="E676">
            <v>152356000000</v>
          </cell>
          <cell r="F676">
            <v>134054000000</v>
          </cell>
          <cell r="G676">
            <v>13405000000</v>
          </cell>
          <cell r="H676">
            <v>0</v>
          </cell>
          <cell r="I676">
            <v>0</v>
          </cell>
          <cell r="L676">
            <v>18302000000</v>
          </cell>
        </row>
        <row r="677">
          <cell r="B677" t="str">
            <v>GM</v>
          </cell>
          <cell r="C677" t="str">
            <v>Year 4</v>
          </cell>
          <cell r="E677">
            <v>166380000000</v>
          </cell>
          <cell r="F677">
            <v>145125000000</v>
          </cell>
          <cell r="G677">
            <v>11710000000</v>
          </cell>
          <cell r="H677">
            <v>0</v>
          </cell>
          <cell r="I677">
            <v>0</v>
          </cell>
          <cell r="L677">
            <v>21255000000</v>
          </cell>
        </row>
        <row r="678">
          <cell r="B678" t="str">
            <v>GPC</v>
          </cell>
          <cell r="C678" t="str">
            <v>Year 1</v>
          </cell>
          <cell r="E678">
            <v>13013868000</v>
          </cell>
          <cell r="F678">
            <v>9235777000</v>
          </cell>
          <cell r="G678">
            <v>2656530000</v>
          </cell>
          <cell r="H678">
            <v>0</v>
          </cell>
          <cell r="I678">
            <v>98383000</v>
          </cell>
          <cell r="L678">
            <v>3778091000</v>
          </cell>
        </row>
        <row r="679">
          <cell r="B679" t="str">
            <v>GPC</v>
          </cell>
          <cell r="C679" t="str">
            <v>Year 2</v>
          </cell>
          <cell r="E679">
            <v>14077843000</v>
          </cell>
          <cell r="F679">
            <v>9857923000</v>
          </cell>
          <cell r="G679">
            <v>3028028000</v>
          </cell>
          <cell r="H679">
            <v>0</v>
          </cell>
          <cell r="I679">
            <v>133957000</v>
          </cell>
          <cell r="L679">
            <v>4219920000</v>
          </cell>
        </row>
        <row r="680">
          <cell r="B680" t="str">
            <v>GPC</v>
          </cell>
          <cell r="C680" t="str">
            <v>Year 3</v>
          </cell>
          <cell r="E680">
            <v>15341647000</v>
          </cell>
          <cell r="F680">
            <v>10747886000</v>
          </cell>
          <cell r="G680">
            <v>3314030000</v>
          </cell>
          <cell r="H680">
            <v>0</v>
          </cell>
          <cell r="I680">
            <v>148313000</v>
          </cell>
          <cell r="L680">
            <v>4593761000</v>
          </cell>
        </row>
        <row r="681">
          <cell r="B681" t="str">
            <v>GPC</v>
          </cell>
          <cell r="C681" t="str">
            <v>Year 4</v>
          </cell>
          <cell r="E681">
            <v>15280044000</v>
          </cell>
          <cell r="F681">
            <v>10724192000</v>
          </cell>
          <cell r="G681">
            <v>3277390000</v>
          </cell>
          <cell r="H681">
            <v>0</v>
          </cell>
          <cell r="I681">
            <v>141675000</v>
          </cell>
          <cell r="L681">
            <v>4555852000</v>
          </cell>
        </row>
        <row r="682">
          <cell r="B682" t="str">
            <v>GPN</v>
          </cell>
          <cell r="C682" t="str">
            <v>Year 1</v>
          </cell>
          <cell r="E682">
            <v>2375923000</v>
          </cell>
          <cell r="F682">
            <v>862075000</v>
          </cell>
          <cell r="G682">
            <v>1156635000</v>
          </cell>
          <cell r="H682">
            <v>0</v>
          </cell>
          <cell r="I682">
            <v>0</v>
          </cell>
          <cell r="L682">
            <v>1513848000</v>
          </cell>
        </row>
        <row r="683">
          <cell r="B683" t="str">
            <v>GPN</v>
          </cell>
          <cell r="C683" t="str">
            <v>Year 2</v>
          </cell>
          <cell r="E683">
            <v>2554236000</v>
          </cell>
          <cell r="F683">
            <v>952225000</v>
          </cell>
          <cell r="G683">
            <v>1196512000</v>
          </cell>
          <cell r="H683">
            <v>0</v>
          </cell>
          <cell r="I683">
            <v>0</v>
          </cell>
          <cell r="L683">
            <v>1602011000</v>
          </cell>
        </row>
        <row r="684">
          <cell r="B684" t="str">
            <v>GPN</v>
          </cell>
          <cell r="C684" t="str">
            <v>Year 3</v>
          </cell>
          <cell r="E684">
            <v>2773718000</v>
          </cell>
          <cell r="F684">
            <v>1022107000</v>
          </cell>
          <cell r="G684">
            <v>1295014000</v>
          </cell>
          <cell r="H684">
            <v>0</v>
          </cell>
          <cell r="I684">
            <v>0</v>
          </cell>
          <cell r="L684">
            <v>1751611000</v>
          </cell>
        </row>
        <row r="685">
          <cell r="B685" t="str">
            <v>GPN</v>
          </cell>
          <cell r="C685" t="str">
            <v>Year 4</v>
          </cell>
          <cell r="E685">
            <v>2898150000</v>
          </cell>
          <cell r="F685">
            <v>1147639000</v>
          </cell>
          <cell r="G685">
            <v>1325567000</v>
          </cell>
          <cell r="H685">
            <v>0</v>
          </cell>
          <cell r="I685">
            <v>0</v>
          </cell>
          <cell r="L685">
            <v>1750511000</v>
          </cell>
        </row>
        <row r="686">
          <cell r="B686" t="str">
            <v>GPS</v>
          </cell>
          <cell r="C686" t="str">
            <v>Year 1</v>
          </cell>
          <cell r="E686">
            <v>15651000000</v>
          </cell>
          <cell r="F686">
            <v>9480000000</v>
          </cell>
          <cell r="G686">
            <v>0</v>
          </cell>
          <cell r="H686">
            <v>0</v>
          </cell>
          <cell r="I686">
            <v>0</v>
          </cell>
          <cell r="L686">
            <v>6171000000</v>
          </cell>
        </row>
        <row r="687">
          <cell r="B687" t="str">
            <v>GPS</v>
          </cell>
          <cell r="C687" t="str">
            <v>Year 2</v>
          </cell>
          <cell r="E687">
            <v>16148000000</v>
          </cell>
          <cell r="F687">
            <v>9855000000</v>
          </cell>
          <cell r="G687">
            <v>0</v>
          </cell>
          <cell r="H687">
            <v>0</v>
          </cell>
          <cell r="I687">
            <v>0</v>
          </cell>
          <cell r="L687">
            <v>6293000000</v>
          </cell>
        </row>
        <row r="688">
          <cell r="B688" t="str">
            <v>GPS</v>
          </cell>
          <cell r="C688" t="str">
            <v>Year 3</v>
          </cell>
          <cell r="E688">
            <v>16435000000</v>
          </cell>
          <cell r="F688">
            <v>10146000000</v>
          </cell>
          <cell r="G688">
            <v>0</v>
          </cell>
          <cell r="H688">
            <v>0</v>
          </cell>
          <cell r="I688">
            <v>0</v>
          </cell>
          <cell r="L688">
            <v>6289000000</v>
          </cell>
        </row>
        <row r="689">
          <cell r="B689" t="str">
            <v>GPS</v>
          </cell>
          <cell r="C689" t="str">
            <v>Year 4</v>
          </cell>
          <cell r="E689">
            <v>15797000000</v>
          </cell>
          <cell r="F689">
            <v>10077000000</v>
          </cell>
          <cell r="G689">
            <v>0</v>
          </cell>
          <cell r="H689">
            <v>0</v>
          </cell>
          <cell r="I689">
            <v>0</v>
          </cell>
          <cell r="L689">
            <v>5720000000</v>
          </cell>
        </row>
        <row r="690">
          <cell r="B690" t="str">
            <v>GRMN</v>
          </cell>
          <cell r="C690" t="str">
            <v>Year 1</v>
          </cell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>
            <v>0</v>
          </cell>
          <cell r="L690">
            <v>1438480000</v>
          </cell>
        </row>
        <row r="691">
          <cell r="B691" t="str">
            <v>GRMN</v>
          </cell>
          <cell r="C691" t="str">
            <v>Year 2</v>
          </cell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>
            <v>0</v>
          </cell>
          <cell r="L691">
            <v>1407300000</v>
          </cell>
        </row>
        <row r="692">
          <cell r="B692" t="str">
            <v>GRMN</v>
          </cell>
          <cell r="C692" t="str">
            <v>Year 3</v>
          </cell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>
            <v>0</v>
          </cell>
          <cell r="L692">
            <v>1604412000</v>
          </cell>
        </row>
        <row r="693">
          <cell r="B693" t="str">
            <v>GRMN</v>
          </cell>
          <cell r="C693" t="str">
            <v>Year 4</v>
          </cell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>
            <v>0</v>
          </cell>
          <cell r="L693">
            <v>1538704000</v>
          </cell>
        </row>
        <row r="694">
          <cell r="B694" t="str">
            <v>GT</v>
          </cell>
          <cell r="C694" t="str">
            <v>Year 1</v>
          </cell>
          <cell r="E694">
            <v>19540000000</v>
          </cell>
          <cell r="F694">
            <v>15422000000</v>
          </cell>
          <cell r="G694">
            <v>2816000000</v>
          </cell>
          <cell r="H694">
            <v>0</v>
          </cell>
          <cell r="I694">
            <v>0</v>
          </cell>
          <cell r="L694">
            <v>4118000000</v>
          </cell>
        </row>
        <row r="695">
          <cell r="B695" t="str">
            <v>GT</v>
          </cell>
          <cell r="C695" t="str">
            <v>Year 2</v>
          </cell>
          <cell r="E695">
            <v>18138000000</v>
          </cell>
          <cell r="F695">
            <v>13906000000</v>
          </cell>
          <cell r="G695">
            <v>2815000000</v>
          </cell>
          <cell r="H695">
            <v>0</v>
          </cell>
          <cell r="I695">
            <v>0</v>
          </cell>
          <cell r="L695">
            <v>4232000000</v>
          </cell>
        </row>
        <row r="696">
          <cell r="B696" t="str">
            <v>GT</v>
          </cell>
          <cell r="C696" t="str">
            <v>Year 3</v>
          </cell>
          <cell r="E696">
            <v>16443000000</v>
          </cell>
          <cell r="F696">
            <v>12164000000</v>
          </cell>
          <cell r="G696">
            <v>2728000000</v>
          </cell>
          <cell r="H696">
            <v>0</v>
          </cell>
          <cell r="I696">
            <v>0</v>
          </cell>
          <cell r="L696">
            <v>4279000000</v>
          </cell>
        </row>
        <row r="697">
          <cell r="B697" t="str">
            <v>GT</v>
          </cell>
          <cell r="C697" t="str">
            <v>Year 4</v>
          </cell>
          <cell r="E697">
            <v>15158000000</v>
          </cell>
          <cell r="F697">
            <v>10972000000</v>
          </cell>
          <cell r="G697">
            <v>2617000000</v>
          </cell>
          <cell r="H697">
            <v>0</v>
          </cell>
          <cell r="I697">
            <v>0</v>
          </cell>
          <cell r="L697">
            <v>4186000000</v>
          </cell>
        </row>
        <row r="698">
          <cell r="B698" t="str">
            <v>GWW</v>
          </cell>
          <cell r="C698" t="str">
            <v>Year 1</v>
          </cell>
          <cell r="E698">
            <v>8950045000</v>
          </cell>
          <cell r="F698">
            <v>5033885000</v>
          </cell>
          <cell r="G698">
            <v>2785035000</v>
          </cell>
          <cell r="H698">
            <v>0</v>
          </cell>
          <cell r="I698">
            <v>0</v>
          </cell>
          <cell r="L698">
            <v>3916160000</v>
          </cell>
        </row>
        <row r="699">
          <cell r="B699" t="str">
            <v>GWW</v>
          </cell>
          <cell r="C699" t="str">
            <v>Year 2</v>
          </cell>
          <cell r="E699">
            <v>9437758000</v>
          </cell>
          <cell r="F699">
            <v>5301275000</v>
          </cell>
          <cell r="G699">
            <v>2839629000</v>
          </cell>
          <cell r="H699">
            <v>0</v>
          </cell>
          <cell r="I699">
            <v>0</v>
          </cell>
          <cell r="L699">
            <v>4136483000</v>
          </cell>
        </row>
        <row r="700">
          <cell r="B700" t="str">
            <v>GWW</v>
          </cell>
          <cell r="C700" t="str">
            <v>Year 3</v>
          </cell>
          <cell r="E700">
            <v>9964953000</v>
          </cell>
          <cell r="F700">
            <v>5650711000</v>
          </cell>
          <cell r="G700">
            <v>2967125000</v>
          </cell>
          <cell r="H700">
            <v>0</v>
          </cell>
          <cell r="I700">
            <v>0</v>
          </cell>
          <cell r="L700">
            <v>4314242000</v>
          </cell>
        </row>
        <row r="701">
          <cell r="B701" t="str">
            <v>GWW</v>
          </cell>
          <cell r="C701" t="str">
            <v>Year 4</v>
          </cell>
          <cell r="E701">
            <v>9973384000</v>
          </cell>
          <cell r="F701">
            <v>5741956000</v>
          </cell>
          <cell r="G701">
            <v>2931108000</v>
          </cell>
          <cell r="H701">
            <v>0</v>
          </cell>
          <cell r="I701">
            <v>0</v>
          </cell>
          <cell r="L701">
            <v>4231428000</v>
          </cell>
        </row>
        <row r="702">
          <cell r="B702" t="str">
            <v>HAL</v>
          </cell>
          <cell r="C702" t="str">
            <v>Year 1</v>
          </cell>
          <cell r="E702">
            <v>29402000000</v>
          </cell>
          <cell r="F702">
            <v>24931000000</v>
          </cell>
          <cell r="G702">
            <v>1333000000</v>
          </cell>
          <cell r="H702">
            <v>0</v>
          </cell>
          <cell r="I702">
            <v>0</v>
          </cell>
          <cell r="L702">
            <v>4471000000</v>
          </cell>
        </row>
        <row r="703">
          <cell r="B703" t="str">
            <v>HAL</v>
          </cell>
          <cell r="C703" t="str">
            <v>Year 2</v>
          </cell>
          <cell r="E703">
            <v>32870000000</v>
          </cell>
          <cell r="F703">
            <v>27334000000</v>
          </cell>
          <cell r="G703">
            <v>293000000</v>
          </cell>
          <cell r="H703">
            <v>0</v>
          </cell>
          <cell r="I703">
            <v>0</v>
          </cell>
          <cell r="L703">
            <v>5536000000</v>
          </cell>
        </row>
        <row r="704">
          <cell r="B704" t="str">
            <v>HAL</v>
          </cell>
          <cell r="C704" t="str">
            <v>Year 3</v>
          </cell>
          <cell r="E704">
            <v>23633000000</v>
          </cell>
          <cell r="F704">
            <v>21113000000</v>
          </cell>
          <cell r="G704">
            <v>200000000</v>
          </cell>
          <cell r="H704">
            <v>0</v>
          </cell>
          <cell r="I704">
            <v>0</v>
          </cell>
          <cell r="L704">
            <v>2520000000</v>
          </cell>
        </row>
        <row r="705">
          <cell r="B705" t="str">
            <v>HAL</v>
          </cell>
          <cell r="C705" t="str">
            <v>Year 4</v>
          </cell>
          <cell r="E705">
            <v>15887000000</v>
          </cell>
          <cell r="F705">
            <v>15023000000</v>
          </cell>
          <cell r="G705">
            <v>228000000</v>
          </cell>
          <cell r="H705">
            <v>0</v>
          </cell>
          <cell r="I705">
            <v>0</v>
          </cell>
          <cell r="L705">
            <v>864000000</v>
          </cell>
        </row>
        <row r="706">
          <cell r="B706" t="str">
            <v>HAR</v>
          </cell>
          <cell r="C706" t="str">
            <v>Year 1</v>
          </cell>
          <cell r="E706">
            <v>4297842000</v>
          </cell>
          <cell r="F706">
            <v>3193722000</v>
          </cell>
          <cell r="G706">
            <v>902869000</v>
          </cell>
          <cell r="H706">
            <v>0</v>
          </cell>
          <cell r="I706">
            <v>0</v>
          </cell>
          <cell r="L706">
            <v>1104120000</v>
          </cell>
        </row>
        <row r="707">
          <cell r="B707" t="str">
            <v>HAR</v>
          </cell>
          <cell r="C707" t="str">
            <v>Year 2</v>
          </cell>
          <cell r="E707">
            <v>5348483000</v>
          </cell>
          <cell r="F707">
            <v>3891816000</v>
          </cell>
          <cell r="G707">
            <v>1126940000</v>
          </cell>
          <cell r="H707">
            <v>0</v>
          </cell>
          <cell r="I707">
            <v>0</v>
          </cell>
          <cell r="L707">
            <v>1456667000</v>
          </cell>
        </row>
        <row r="708">
          <cell r="B708" t="str">
            <v>HAR</v>
          </cell>
          <cell r="C708" t="str">
            <v>Year 3</v>
          </cell>
          <cell r="E708">
            <v>6155297000</v>
          </cell>
          <cell r="F708">
            <v>4338193000</v>
          </cell>
          <cell r="G708">
            <v>1347510000</v>
          </cell>
          <cell r="H708">
            <v>0</v>
          </cell>
          <cell r="I708">
            <v>0</v>
          </cell>
          <cell r="L708">
            <v>1817104000</v>
          </cell>
        </row>
        <row r="709">
          <cell r="B709" t="str">
            <v>HAR</v>
          </cell>
          <cell r="C709" t="str">
            <v>Year 4</v>
          </cell>
          <cell r="E709">
            <v>6911676000</v>
          </cell>
          <cell r="F709">
            <v>4818585000</v>
          </cell>
          <cell r="G709">
            <v>1513064000</v>
          </cell>
          <cell r="H709">
            <v>0</v>
          </cell>
          <cell r="I709">
            <v>0</v>
          </cell>
          <cell r="L709">
            <v>2093091000</v>
          </cell>
        </row>
        <row r="710">
          <cell r="B710" t="str">
            <v>HAS</v>
          </cell>
          <cell r="C710" t="str">
            <v>Year 1</v>
          </cell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  <cell r="L710">
            <v>2417003000</v>
          </cell>
        </row>
        <row r="711">
          <cell r="B711" t="str">
            <v>HAS</v>
          </cell>
          <cell r="C711" t="str">
            <v>Year 2</v>
          </cell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  <cell r="L711">
            <v>2409256000</v>
          </cell>
        </row>
        <row r="712">
          <cell r="B712" t="str">
            <v>HAS</v>
          </cell>
          <cell r="C712" t="str">
            <v>Year 3</v>
          </cell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  <cell r="L712">
            <v>2578835000</v>
          </cell>
        </row>
        <row r="713">
          <cell r="B713" t="str">
            <v>HAS</v>
          </cell>
          <cell r="C713" t="str">
            <v>Year 4</v>
          </cell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  <cell r="L713">
            <v>2770476000</v>
          </cell>
        </row>
        <row r="714">
          <cell r="B714" t="str">
            <v>HBAN</v>
          </cell>
          <cell r="C714" t="str">
            <v>Year 1</v>
          </cell>
          <cell r="E714">
            <v>3036584000</v>
          </cell>
          <cell r="F714">
            <v>162167000</v>
          </cell>
          <cell r="G714">
            <v>1789327000</v>
          </cell>
          <cell r="H714">
            <v>0</v>
          </cell>
          <cell r="I714">
            <v>193937000</v>
          </cell>
          <cell r="L714">
            <v>2874417000</v>
          </cell>
        </row>
        <row r="715">
          <cell r="B715" t="str">
            <v>HBAN</v>
          </cell>
          <cell r="C715" t="str">
            <v>Year 2</v>
          </cell>
          <cell r="E715">
            <v>2872833000</v>
          </cell>
          <cell r="F715">
            <v>116241000</v>
          </cell>
          <cell r="G715">
            <v>1716639000</v>
          </cell>
          <cell r="H715">
            <v>0</v>
          </cell>
          <cell r="I715">
            <v>131409000</v>
          </cell>
          <cell r="L715">
            <v>2756592000</v>
          </cell>
        </row>
        <row r="716">
          <cell r="B716" t="str">
            <v>HBAN</v>
          </cell>
          <cell r="C716" t="str">
            <v>Year 3</v>
          </cell>
          <cell r="E716">
            <v>2955641000</v>
          </cell>
          <cell r="F716">
            <v>86453000</v>
          </cell>
          <cell r="G716">
            <v>1843069000</v>
          </cell>
          <cell r="H716">
            <v>0</v>
          </cell>
          <cell r="I716">
            <v>120266000</v>
          </cell>
          <cell r="L716">
            <v>2869188000</v>
          </cell>
        </row>
        <row r="717">
          <cell r="B717" t="str">
            <v>HBAN</v>
          </cell>
          <cell r="C717" t="str">
            <v>Year 4</v>
          </cell>
          <cell r="E717">
            <v>3153251000</v>
          </cell>
          <cell r="F717">
            <v>82175000</v>
          </cell>
          <cell r="G717">
            <v>1948041000</v>
          </cell>
          <cell r="H717">
            <v>0</v>
          </cell>
          <cell r="I717">
            <v>127821000</v>
          </cell>
          <cell r="L717">
            <v>3071076000</v>
          </cell>
        </row>
        <row r="718">
          <cell r="B718" t="str">
            <v>HBI</v>
          </cell>
          <cell r="C718" t="str">
            <v>Year 1</v>
          </cell>
          <cell r="E718">
            <v>4627802000</v>
          </cell>
          <cell r="F718">
            <v>3016109000</v>
          </cell>
          <cell r="G718">
            <v>1096507000</v>
          </cell>
          <cell r="H718">
            <v>0</v>
          </cell>
          <cell r="I718">
            <v>0</v>
          </cell>
          <cell r="L718">
            <v>1611693000</v>
          </cell>
        </row>
        <row r="719">
          <cell r="B719" t="str">
            <v>HBI</v>
          </cell>
          <cell r="C719" t="str">
            <v>Year 2</v>
          </cell>
          <cell r="E719">
            <v>5324746000</v>
          </cell>
          <cell r="F719">
            <v>3420339000</v>
          </cell>
          <cell r="G719">
            <v>1340453000</v>
          </cell>
          <cell r="H719">
            <v>0</v>
          </cell>
          <cell r="I719">
            <v>0</v>
          </cell>
          <cell r="L719">
            <v>1904407000</v>
          </cell>
        </row>
        <row r="720">
          <cell r="B720" t="str">
            <v>HBI</v>
          </cell>
          <cell r="C720" t="str">
            <v>Year 3</v>
          </cell>
          <cell r="E720">
            <v>5731549000</v>
          </cell>
          <cell r="F720">
            <v>3595217000</v>
          </cell>
          <cell r="G720">
            <v>1541214000</v>
          </cell>
          <cell r="H720">
            <v>0</v>
          </cell>
          <cell r="I720">
            <v>0</v>
          </cell>
          <cell r="L720">
            <v>2136332000</v>
          </cell>
        </row>
        <row r="721">
          <cell r="B721" t="str">
            <v>HBI</v>
          </cell>
          <cell r="C721" t="str">
            <v>Year 4</v>
          </cell>
          <cell r="E721">
            <v>6028199000</v>
          </cell>
          <cell r="F721">
            <v>3752151000</v>
          </cell>
          <cell r="G721">
            <v>1500399000</v>
          </cell>
          <cell r="H721">
            <v>0</v>
          </cell>
          <cell r="I721">
            <v>0</v>
          </cell>
          <cell r="L721">
            <v>2276048000</v>
          </cell>
        </row>
        <row r="722">
          <cell r="B722" t="str">
            <v>HCA</v>
          </cell>
          <cell r="C722" t="str">
            <v>Year 1</v>
          </cell>
          <cell r="E722">
            <v>33013000000</v>
          </cell>
          <cell r="F722">
            <v>5717000000</v>
          </cell>
          <cell r="G722">
            <v>20801000000</v>
          </cell>
          <cell r="H722">
            <v>0</v>
          </cell>
          <cell r="I722">
            <v>1679000000</v>
          </cell>
          <cell r="L722">
            <v>27296000000</v>
          </cell>
        </row>
        <row r="723">
          <cell r="B723" t="str">
            <v>HCA</v>
          </cell>
          <cell r="C723" t="str">
            <v>Year 2</v>
          </cell>
          <cell r="E723">
            <v>34182000000</v>
          </cell>
          <cell r="F723">
            <v>5970000000</v>
          </cell>
          <cell r="G723">
            <v>21667000000</v>
          </cell>
          <cell r="H723">
            <v>0</v>
          </cell>
          <cell r="I723">
            <v>1753000000</v>
          </cell>
          <cell r="L723">
            <v>28212000000</v>
          </cell>
        </row>
        <row r="724">
          <cell r="B724" t="str">
            <v>HCA</v>
          </cell>
          <cell r="C724" t="str">
            <v>Year 3</v>
          </cell>
          <cell r="E724">
            <v>36918000000</v>
          </cell>
          <cell r="F724">
            <v>6262000000</v>
          </cell>
          <cell r="G724">
            <v>23271000000</v>
          </cell>
          <cell r="H724">
            <v>0</v>
          </cell>
          <cell r="I724">
            <v>1820000000</v>
          </cell>
          <cell r="L724">
            <v>30656000000</v>
          </cell>
        </row>
        <row r="725">
          <cell r="B725" t="str">
            <v>HCA</v>
          </cell>
          <cell r="C725" t="str">
            <v>Year 4</v>
          </cell>
          <cell r="E725">
            <v>39678000000</v>
          </cell>
          <cell r="F725">
            <v>6638000000</v>
          </cell>
          <cell r="G725">
            <v>25171000000</v>
          </cell>
          <cell r="H725">
            <v>0</v>
          </cell>
          <cell r="I725">
            <v>1904000000</v>
          </cell>
          <cell r="L725">
            <v>33040000000</v>
          </cell>
        </row>
        <row r="726">
          <cell r="B726" t="str">
            <v>HCN</v>
          </cell>
          <cell r="C726" t="str">
            <v>Year 1</v>
          </cell>
          <cell r="E726">
            <v>1765979000</v>
          </cell>
          <cell r="F726">
            <v>567989000</v>
          </cell>
          <cell r="G726">
            <v>158950000</v>
          </cell>
          <cell r="H726">
            <v>0</v>
          </cell>
          <cell r="I726">
            <v>506220000</v>
          </cell>
          <cell r="L726">
            <v>1197990000</v>
          </cell>
        </row>
        <row r="727">
          <cell r="B727" t="str">
            <v>HCN</v>
          </cell>
          <cell r="C727" t="str">
            <v>Year 2</v>
          </cell>
          <cell r="E727">
            <v>2847945000</v>
          </cell>
          <cell r="F727">
            <v>1206813000</v>
          </cell>
          <cell r="G727">
            <v>241719000</v>
          </cell>
          <cell r="H727">
            <v>0</v>
          </cell>
          <cell r="I727">
            <v>865800000</v>
          </cell>
          <cell r="L727">
            <v>1641132000</v>
          </cell>
        </row>
        <row r="728">
          <cell r="B728" t="str">
            <v>HCN</v>
          </cell>
          <cell r="C728" t="str">
            <v>Year 3</v>
          </cell>
          <cell r="E728">
            <v>3305879000</v>
          </cell>
          <cell r="F728">
            <v>1403358000</v>
          </cell>
          <cell r="G728">
            <v>212481000</v>
          </cell>
          <cell r="H728">
            <v>0</v>
          </cell>
          <cell r="I728">
            <v>844130000</v>
          </cell>
          <cell r="L728">
            <v>1902521000</v>
          </cell>
        </row>
        <row r="729">
          <cell r="B729" t="str">
            <v>HCN</v>
          </cell>
          <cell r="C729" t="str">
            <v>Year 4</v>
          </cell>
          <cell r="E729">
            <v>3775685000</v>
          </cell>
          <cell r="F729">
            <v>1622257000</v>
          </cell>
          <cell r="G729">
            <v>258342000</v>
          </cell>
          <cell r="H729">
            <v>0</v>
          </cell>
          <cell r="I729">
            <v>826240000</v>
          </cell>
          <cell r="L729">
            <v>2153428000</v>
          </cell>
        </row>
        <row r="730">
          <cell r="B730" t="str">
            <v>HCP</v>
          </cell>
          <cell r="C730" t="str">
            <v>Year 1</v>
          </cell>
          <cell r="E730">
            <v>2013719000</v>
          </cell>
          <cell r="F730">
            <v>0</v>
          </cell>
          <cell r="G730">
            <v>401324000</v>
          </cell>
          <cell r="H730">
            <v>0</v>
          </cell>
          <cell r="I730">
            <v>423312000</v>
          </cell>
          <cell r="L730">
            <v>2013719000</v>
          </cell>
        </row>
        <row r="731">
          <cell r="B731" t="str">
            <v>HCP</v>
          </cell>
          <cell r="C731" t="str">
            <v>Year 2</v>
          </cell>
          <cell r="E731">
            <v>1563210000</v>
          </cell>
          <cell r="F731">
            <v>0</v>
          </cell>
          <cell r="G731">
            <v>463059000</v>
          </cell>
          <cell r="H731">
            <v>0</v>
          </cell>
          <cell r="I731">
            <v>455016000</v>
          </cell>
          <cell r="L731">
            <v>1563210000</v>
          </cell>
        </row>
        <row r="732">
          <cell r="B732" t="str">
            <v>HCP</v>
          </cell>
          <cell r="C732" t="str">
            <v>Year 3</v>
          </cell>
          <cell r="E732">
            <v>1828305000</v>
          </cell>
          <cell r="F732">
            <v>0</v>
          </cell>
          <cell r="G732">
            <v>706644000</v>
          </cell>
          <cell r="H732">
            <v>0</v>
          </cell>
          <cell r="I732">
            <v>504905000</v>
          </cell>
          <cell r="L732">
            <v>1828305000</v>
          </cell>
        </row>
        <row r="733">
          <cell r="B733" t="str">
            <v>HCP</v>
          </cell>
          <cell r="C733" t="str">
            <v>Year 4</v>
          </cell>
          <cell r="E733">
            <v>2040486000</v>
          </cell>
          <cell r="F733">
            <v>0</v>
          </cell>
          <cell r="G733">
            <v>842010000</v>
          </cell>
          <cell r="H733">
            <v>0</v>
          </cell>
          <cell r="I733">
            <v>568108000</v>
          </cell>
          <cell r="L733">
            <v>2040486000</v>
          </cell>
        </row>
        <row r="734">
          <cell r="B734" t="str">
            <v>HD</v>
          </cell>
          <cell r="C734" t="str">
            <v>Year 1</v>
          </cell>
          <cell r="E734">
            <v>74754000000</v>
          </cell>
          <cell r="F734">
            <v>48912000000</v>
          </cell>
          <cell r="G734">
            <v>16508000000</v>
          </cell>
          <cell r="H734">
            <v>0</v>
          </cell>
          <cell r="I734">
            <v>1568000000</v>
          </cell>
          <cell r="L734">
            <v>25842000000</v>
          </cell>
        </row>
        <row r="735">
          <cell r="B735" t="str">
            <v>HD</v>
          </cell>
          <cell r="C735" t="str">
            <v>Year 2</v>
          </cell>
          <cell r="E735">
            <v>78812000000</v>
          </cell>
          <cell r="F735">
            <v>51897000000</v>
          </cell>
          <cell r="G735">
            <v>16122000000</v>
          </cell>
          <cell r="H735">
            <v>0</v>
          </cell>
          <cell r="I735">
            <v>1627000000</v>
          </cell>
          <cell r="L735">
            <v>26915000000</v>
          </cell>
        </row>
        <row r="736">
          <cell r="B736" t="str">
            <v>HD</v>
          </cell>
          <cell r="C736" t="str">
            <v>Year 3</v>
          </cell>
          <cell r="E736">
            <v>83176000000</v>
          </cell>
          <cell r="F736">
            <v>54787000000</v>
          </cell>
          <cell r="G736">
            <v>16280000000</v>
          </cell>
          <cell r="H736">
            <v>0</v>
          </cell>
          <cell r="I736">
            <v>1640000000</v>
          </cell>
          <cell r="L736">
            <v>28389000000</v>
          </cell>
        </row>
        <row r="737">
          <cell r="B737" t="str">
            <v>HD</v>
          </cell>
          <cell r="C737" t="str">
            <v>Year 4</v>
          </cell>
          <cell r="E737">
            <v>88519000000</v>
          </cell>
          <cell r="F737">
            <v>58254000000</v>
          </cell>
          <cell r="G737">
            <v>16801000000</v>
          </cell>
          <cell r="H737">
            <v>0</v>
          </cell>
          <cell r="I737">
            <v>1690000000</v>
          </cell>
          <cell r="L737">
            <v>30265000000</v>
          </cell>
        </row>
        <row r="738">
          <cell r="B738" t="str">
            <v>HES</v>
          </cell>
          <cell r="C738" t="str">
            <v>Year 1</v>
          </cell>
          <cell r="E738">
            <v>12245000000</v>
          </cell>
          <cell r="F738">
            <v>3535000000</v>
          </cell>
          <cell r="G738">
            <v>1126000000</v>
          </cell>
          <cell r="H738">
            <v>0</v>
          </cell>
          <cell r="I738">
            <v>2866000000</v>
          </cell>
          <cell r="L738">
            <v>8710000000</v>
          </cell>
        </row>
        <row r="739">
          <cell r="B739" t="str">
            <v>HES</v>
          </cell>
          <cell r="C739" t="str">
            <v>Year 2</v>
          </cell>
          <cell r="E739">
            <v>11905000000</v>
          </cell>
          <cell r="F739">
            <v>3969000000</v>
          </cell>
          <cell r="G739">
            <v>1045000000</v>
          </cell>
          <cell r="H739">
            <v>0</v>
          </cell>
          <cell r="I739">
            <v>2687000000</v>
          </cell>
          <cell r="L739">
            <v>7936000000</v>
          </cell>
        </row>
        <row r="740">
          <cell r="B740" t="str">
            <v>HES</v>
          </cell>
          <cell r="C740" t="str">
            <v>Year 3</v>
          </cell>
          <cell r="E740">
            <v>10737000000</v>
          </cell>
          <cell r="F740">
            <v>3753000000</v>
          </cell>
          <cell r="G740">
            <v>863000000</v>
          </cell>
          <cell r="H740">
            <v>0</v>
          </cell>
          <cell r="I740">
            <v>3224000000</v>
          </cell>
          <cell r="L740">
            <v>6984000000</v>
          </cell>
        </row>
        <row r="741">
          <cell r="B741" t="str">
            <v>HES</v>
          </cell>
          <cell r="C741" t="str">
            <v>Year 4</v>
          </cell>
          <cell r="E741">
            <v>6636000000</v>
          </cell>
          <cell r="F741">
            <v>3323000000</v>
          </cell>
          <cell r="G741">
            <v>703000000</v>
          </cell>
          <cell r="H741">
            <v>0</v>
          </cell>
          <cell r="I741">
            <v>3955000000</v>
          </cell>
          <cell r="L741">
            <v>3313000000</v>
          </cell>
        </row>
        <row r="742">
          <cell r="B742" t="str">
            <v>HIG</v>
          </cell>
          <cell r="C742" t="str">
            <v>Year 1</v>
          </cell>
          <cell r="E742">
            <v>22086000000</v>
          </cell>
          <cell r="F742">
            <v>13195000000</v>
          </cell>
          <cell r="G742">
            <v>0</v>
          </cell>
          <cell r="H742">
            <v>0</v>
          </cell>
          <cell r="I742">
            <v>7080000000</v>
          </cell>
          <cell r="L742">
            <v>8891000000</v>
          </cell>
        </row>
        <row r="743">
          <cell r="B743" t="str">
            <v>HIG</v>
          </cell>
          <cell r="C743" t="str">
            <v>Year 2</v>
          </cell>
          <cell r="E743">
            <v>20673000000</v>
          </cell>
          <cell r="F743">
            <v>11048000000</v>
          </cell>
          <cell r="G743">
            <v>0</v>
          </cell>
          <cell r="H743">
            <v>0</v>
          </cell>
          <cell r="I743">
            <v>5970000000</v>
          </cell>
          <cell r="L743">
            <v>9625000000</v>
          </cell>
        </row>
        <row r="744">
          <cell r="B744" t="str">
            <v>HIG</v>
          </cell>
          <cell r="C744" t="str">
            <v>Year 3</v>
          </cell>
          <cell r="E744">
            <v>18614000000</v>
          </cell>
          <cell r="F744">
            <v>10805000000</v>
          </cell>
          <cell r="G744">
            <v>0</v>
          </cell>
          <cell r="H744">
            <v>0</v>
          </cell>
          <cell r="I744">
            <v>5757000000</v>
          </cell>
          <cell r="L744">
            <v>7809000000</v>
          </cell>
        </row>
        <row r="745">
          <cell r="B745" t="str">
            <v>HIG</v>
          </cell>
          <cell r="C745" t="str">
            <v>Year 4</v>
          </cell>
          <cell r="E745">
            <v>18377000000</v>
          </cell>
          <cell r="F745">
            <v>10775000000</v>
          </cell>
          <cell r="G745">
            <v>0</v>
          </cell>
          <cell r="H745">
            <v>0</v>
          </cell>
          <cell r="I745">
            <v>5274000000</v>
          </cell>
          <cell r="L745">
            <v>7602000000</v>
          </cell>
        </row>
        <row r="746">
          <cell r="B746" t="str">
            <v>HOG</v>
          </cell>
          <cell r="C746" t="str">
            <v>Year 1</v>
          </cell>
          <cell r="E746">
            <v>5580506000</v>
          </cell>
          <cell r="F746">
            <v>3440623000</v>
          </cell>
          <cell r="G746">
            <v>1111232000</v>
          </cell>
          <cell r="H746">
            <v>0</v>
          </cell>
          <cell r="I746">
            <v>0</v>
          </cell>
          <cell r="L746">
            <v>2139883000</v>
          </cell>
        </row>
        <row r="747">
          <cell r="B747" t="str">
            <v>HOG</v>
          </cell>
          <cell r="C747" t="str">
            <v>Year 2</v>
          </cell>
          <cell r="E747">
            <v>5899872000</v>
          </cell>
          <cell r="F747">
            <v>3621417000</v>
          </cell>
          <cell r="G747">
            <v>1124753000</v>
          </cell>
          <cell r="H747">
            <v>0</v>
          </cell>
          <cell r="I747">
            <v>0</v>
          </cell>
          <cell r="L747">
            <v>2278455000</v>
          </cell>
        </row>
        <row r="748">
          <cell r="B748" t="str">
            <v>HOG</v>
          </cell>
          <cell r="C748" t="str">
            <v>Year 3</v>
          </cell>
          <cell r="E748">
            <v>6228508000</v>
          </cell>
          <cell r="F748">
            <v>3788023000</v>
          </cell>
          <cell r="G748">
            <v>1159502000</v>
          </cell>
          <cell r="H748">
            <v>0</v>
          </cell>
          <cell r="I748">
            <v>0</v>
          </cell>
          <cell r="L748">
            <v>2440485000</v>
          </cell>
        </row>
        <row r="749">
          <cell r="B749" t="str">
            <v>HOG</v>
          </cell>
          <cell r="C749" t="str">
            <v>Year 4</v>
          </cell>
          <cell r="E749">
            <v>5995402000</v>
          </cell>
          <cell r="F749">
            <v>3619612000</v>
          </cell>
          <cell r="G749">
            <v>1220095000</v>
          </cell>
          <cell r="H749">
            <v>0</v>
          </cell>
          <cell r="I749">
            <v>0</v>
          </cell>
          <cell r="L749">
            <v>2375790000</v>
          </cell>
        </row>
        <row r="750">
          <cell r="B750" t="str">
            <v>HOLX</v>
          </cell>
          <cell r="C750" t="str">
            <v>Year 1</v>
          </cell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  <cell r="L750">
            <v>1161400000</v>
          </cell>
        </row>
        <row r="751">
          <cell r="B751" t="str">
            <v>HOLX</v>
          </cell>
          <cell r="C751" t="str">
            <v>Year 2</v>
          </cell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  <cell r="L751">
            <v>1245500000</v>
          </cell>
        </row>
        <row r="752">
          <cell r="B752" t="str">
            <v>HOLX</v>
          </cell>
          <cell r="C752" t="str">
            <v>Year 3</v>
          </cell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  <cell r="L752">
            <v>1432700000</v>
          </cell>
        </row>
        <row r="753">
          <cell r="B753" t="str">
            <v>HOLX</v>
          </cell>
          <cell r="C753" t="str">
            <v>Year 4</v>
          </cell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  <cell r="L753">
            <v>1563300000</v>
          </cell>
        </row>
        <row r="754">
          <cell r="B754" t="str">
            <v>HON</v>
          </cell>
          <cell r="C754" t="str">
            <v>Year 1</v>
          </cell>
          <cell r="E754">
            <v>39055000000</v>
          </cell>
          <cell r="F754">
            <v>28364000000</v>
          </cell>
          <cell r="G754">
            <v>5190000000</v>
          </cell>
          <cell r="H754">
            <v>0</v>
          </cell>
          <cell r="I754">
            <v>0</v>
          </cell>
          <cell r="L754">
            <v>10691000000</v>
          </cell>
        </row>
        <row r="755">
          <cell r="B755" t="str">
            <v>HON</v>
          </cell>
          <cell r="C755" t="str">
            <v>Year 2</v>
          </cell>
          <cell r="E755">
            <v>40306000000</v>
          </cell>
          <cell r="F755">
            <v>28957000000</v>
          </cell>
          <cell r="G755">
            <v>5518000000</v>
          </cell>
          <cell r="H755">
            <v>0</v>
          </cell>
          <cell r="I755">
            <v>0</v>
          </cell>
          <cell r="L755">
            <v>11349000000</v>
          </cell>
        </row>
        <row r="756">
          <cell r="B756" t="str">
            <v>HON</v>
          </cell>
          <cell r="C756" t="str">
            <v>Year 3</v>
          </cell>
          <cell r="E756">
            <v>38581000000</v>
          </cell>
          <cell r="F756">
            <v>26747000000</v>
          </cell>
          <cell r="G756">
            <v>5006000000</v>
          </cell>
          <cell r="H756">
            <v>0</v>
          </cell>
          <cell r="I756">
            <v>0</v>
          </cell>
          <cell r="L756">
            <v>11834000000</v>
          </cell>
        </row>
        <row r="757">
          <cell r="B757" t="str">
            <v>HON</v>
          </cell>
          <cell r="C757" t="str">
            <v>Year 4</v>
          </cell>
          <cell r="E757">
            <v>39302000000</v>
          </cell>
          <cell r="F757">
            <v>27150000000</v>
          </cell>
          <cell r="G757">
            <v>5469000000</v>
          </cell>
          <cell r="H757">
            <v>0</v>
          </cell>
          <cell r="I757">
            <v>0</v>
          </cell>
          <cell r="L757">
            <v>12152000000</v>
          </cell>
        </row>
        <row r="758">
          <cell r="B758" t="str">
            <v>HP</v>
          </cell>
          <cell r="C758" t="str">
            <v>Year 1</v>
          </cell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  <cell r="L758">
            <v>1534846000</v>
          </cell>
        </row>
        <row r="759">
          <cell r="B759" t="str">
            <v>HP</v>
          </cell>
          <cell r="C759" t="str">
            <v>Year 2</v>
          </cell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  <cell r="L759">
            <v>1709253000</v>
          </cell>
        </row>
        <row r="760">
          <cell r="B760" t="str">
            <v>HP</v>
          </cell>
          <cell r="C760" t="str">
            <v>Year 3</v>
          </cell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  <cell r="L760">
            <v>1458226000</v>
          </cell>
        </row>
        <row r="761">
          <cell r="B761" t="str">
            <v>HP</v>
          </cell>
          <cell r="C761" t="str">
            <v>Year 4</v>
          </cell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  <cell r="L761">
            <v>725427000</v>
          </cell>
        </row>
        <row r="762">
          <cell r="B762" t="str">
            <v>HPE</v>
          </cell>
          <cell r="C762" t="str">
            <v>Year 1</v>
          </cell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  <cell r="L762">
            <v>15637000000</v>
          </cell>
        </row>
        <row r="763">
          <cell r="B763" t="str">
            <v>HPE</v>
          </cell>
          <cell r="C763" t="str">
            <v>Year 2</v>
          </cell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  <cell r="L763">
            <v>14939000000</v>
          </cell>
        </row>
        <row r="764">
          <cell r="B764" t="str">
            <v>HPE</v>
          </cell>
          <cell r="C764" t="str">
            <v>Year 3</v>
          </cell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  <cell r="L764">
            <v>14616000000</v>
          </cell>
        </row>
        <row r="765">
          <cell r="B765" t="str">
            <v>HPQ</v>
          </cell>
          <cell r="C765" t="str">
            <v>Year 1</v>
          </cell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  <cell r="L765">
            <v>25918000000</v>
          </cell>
        </row>
        <row r="766">
          <cell r="B766" t="str">
            <v>HPQ</v>
          </cell>
          <cell r="C766" t="str">
            <v>Year 2</v>
          </cell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  <cell r="L766">
            <v>11220000000</v>
          </cell>
        </row>
        <row r="767">
          <cell r="B767" t="str">
            <v>HPQ</v>
          </cell>
          <cell r="C767" t="str">
            <v>Year 3</v>
          </cell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  <cell r="L767">
            <v>9939000000</v>
          </cell>
        </row>
        <row r="768">
          <cell r="B768" t="str">
            <v>HPQ</v>
          </cell>
          <cell r="C768" t="str">
            <v>Year 4</v>
          </cell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  <cell r="L768">
            <v>8998000000</v>
          </cell>
        </row>
        <row r="769">
          <cell r="B769" t="str">
            <v>HRB</v>
          </cell>
          <cell r="C769" t="str">
            <v>Year 1</v>
          </cell>
          <cell r="E769">
            <v>2807114000</v>
          </cell>
          <cell r="F769">
            <v>1123773000</v>
          </cell>
          <cell r="G769">
            <v>828095000</v>
          </cell>
          <cell r="H769">
            <v>0</v>
          </cell>
          <cell r="I769">
            <v>92407000</v>
          </cell>
          <cell r="L769">
            <v>1683341000</v>
          </cell>
        </row>
        <row r="770">
          <cell r="B770" t="str">
            <v>HRB</v>
          </cell>
          <cell r="C770" t="str">
            <v>Year 2</v>
          </cell>
          <cell r="E770">
            <v>3024295000</v>
          </cell>
          <cell r="F770">
            <v>1179405000</v>
          </cell>
          <cell r="G770">
            <v>830789000</v>
          </cell>
          <cell r="H770">
            <v>0</v>
          </cell>
          <cell r="I770">
            <v>115604000</v>
          </cell>
          <cell r="L770">
            <v>1844890000</v>
          </cell>
        </row>
        <row r="771">
          <cell r="B771" t="str">
            <v>HRB</v>
          </cell>
          <cell r="C771" t="str">
            <v>Year 3</v>
          </cell>
          <cell r="E771">
            <v>3078658000</v>
          </cell>
          <cell r="F771">
            <v>1231104000</v>
          </cell>
          <cell r="G771">
            <v>818091000</v>
          </cell>
          <cell r="H771">
            <v>0</v>
          </cell>
          <cell r="I771">
            <v>159804000</v>
          </cell>
          <cell r="L771">
            <v>1847554000</v>
          </cell>
        </row>
        <row r="772">
          <cell r="B772" t="str">
            <v>HRB</v>
          </cell>
          <cell r="C772" t="str">
            <v>Year 4</v>
          </cell>
          <cell r="E772">
            <v>3038153000</v>
          </cell>
          <cell r="F772">
            <v>1250320000</v>
          </cell>
          <cell r="G772">
            <v>905648000</v>
          </cell>
          <cell r="H772">
            <v>0</v>
          </cell>
          <cell r="I772">
            <v>173598000</v>
          </cell>
          <cell r="L772">
            <v>1787833000</v>
          </cell>
        </row>
        <row r="773">
          <cell r="B773" t="str">
            <v>HRL</v>
          </cell>
          <cell r="C773" t="str">
            <v>Year 1</v>
          </cell>
          <cell r="E773">
            <v>8751654000</v>
          </cell>
          <cell r="F773">
            <v>7338838000</v>
          </cell>
          <cell r="G773">
            <v>627340000</v>
          </cell>
          <cell r="H773">
            <v>0</v>
          </cell>
          <cell r="I773">
            <v>0</v>
          </cell>
          <cell r="L773">
            <v>1412816000</v>
          </cell>
        </row>
        <row r="774">
          <cell r="B774" t="str">
            <v>HRL</v>
          </cell>
          <cell r="C774" t="str">
            <v>Year 2</v>
          </cell>
          <cell r="E774">
            <v>9316256000</v>
          </cell>
          <cell r="F774">
            <v>7751273000</v>
          </cell>
          <cell r="G774">
            <v>650948000</v>
          </cell>
          <cell r="H774">
            <v>0</v>
          </cell>
          <cell r="I774">
            <v>0</v>
          </cell>
          <cell r="L774">
            <v>1564983000</v>
          </cell>
        </row>
        <row r="775">
          <cell r="B775" t="str">
            <v>HRL</v>
          </cell>
          <cell r="C775" t="str">
            <v>Year 3</v>
          </cell>
          <cell r="E775">
            <v>9263863000</v>
          </cell>
          <cell r="F775">
            <v>7455282000</v>
          </cell>
          <cell r="G775">
            <v>743611000</v>
          </cell>
          <cell r="H775">
            <v>0</v>
          </cell>
          <cell r="I775">
            <v>0</v>
          </cell>
          <cell r="L775">
            <v>1808581000</v>
          </cell>
        </row>
        <row r="776">
          <cell r="B776" t="str">
            <v>HRL</v>
          </cell>
          <cell r="C776" t="str">
            <v>Year 4</v>
          </cell>
          <cell r="E776">
            <v>9523224000</v>
          </cell>
          <cell r="F776">
            <v>7365049000</v>
          </cell>
          <cell r="G776">
            <v>871974000</v>
          </cell>
          <cell r="H776">
            <v>0</v>
          </cell>
          <cell r="I776">
            <v>0</v>
          </cell>
          <cell r="L776">
            <v>2158175000</v>
          </cell>
        </row>
        <row r="777">
          <cell r="B777" t="str">
            <v>HRS</v>
          </cell>
          <cell r="C777" t="str">
            <v>Year 1</v>
          </cell>
          <cell r="E777">
            <v>5112000000</v>
          </cell>
          <cell r="F777">
            <v>3385000000</v>
          </cell>
          <cell r="G777">
            <v>914000000</v>
          </cell>
          <cell r="H777">
            <v>0</v>
          </cell>
          <cell r="I777">
            <v>0</v>
          </cell>
          <cell r="L777">
            <v>1727000000</v>
          </cell>
        </row>
        <row r="778">
          <cell r="B778" t="str">
            <v>HRS</v>
          </cell>
          <cell r="C778" t="str">
            <v>Year 2</v>
          </cell>
          <cell r="E778">
            <v>5012000000</v>
          </cell>
          <cell r="F778">
            <v>3310000000</v>
          </cell>
          <cell r="G778">
            <v>820000000</v>
          </cell>
          <cell r="H778">
            <v>0</v>
          </cell>
          <cell r="I778">
            <v>0</v>
          </cell>
          <cell r="L778">
            <v>1702000000</v>
          </cell>
        </row>
        <row r="779">
          <cell r="B779" t="str">
            <v>HRS</v>
          </cell>
          <cell r="C779" t="str">
            <v>Year 3</v>
          </cell>
          <cell r="E779">
            <v>5083000000</v>
          </cell>
          <cell r="F779">
            <v>3348000000</v>
          </cell>
          <cell r="G779">
            <v>976000000</v>
          </cell>
          <cell r="H779">
            <v>0</v>
          </cell>
          <cell r="I779">
            <v>0</v>
          </cell>
          <cell r="L779">
            <v>1735000000</v>
          </cell>
        </row>
        <row r="780">
          <cell r="B780" t="str">
            <v>HRS</v>
          </cell>
          <cell r="C780" t="str">
            <v>Year 4</v>
          </cell>
          <cell r="E780">
            <v>7467000000</v>
          </cell>
          <cell r="F780">
            <v>5132000000</v>
          </cell>
          <cell r="G780">
            <v>1186000000</v>
          </cell>
          <cell r="H780">
            <v>0</v>
          </cell>
          <cell r="I780">
            <v>0</v>
          </cell>
          <cell r="L780">
            <v>2335000000</v>
          </cell>
        </row>
        <row r="781">
          <cell r="B781" t="str">
            <v>HSIC</v>
          </cell>
          <cell r="C781" t="str">
            <v>Year 1</v>
          </cell>
          <cell r="E781">
            <v>8939967000</v>
          </cell>
          <cell r="F781">
            <v>6432454000</v>
          </cell>
          <cell r="G781">
            <v>1873360000</v>
          </cell>
          <cell r="H781">
            <v>0</v>
          </cell>
          <cell r="I781">
            <v>0</v>
          </cell>
          <cell r="L781">
            <v>2507513000</v>
          </cell>
        </row>
        <row r="782">
          <cell r="B782" t="str">
            <v>HSIC</v>
          </cell>
          <cell r="C782" t="str">
            <v>Year 2</v>
          </cell>
          <cell r="E782">
            <v>9560647000</v>
          </cell>
          <cell r="F782">
            <v>6904633000</v>
          </cell>
          <cell r="G782">
            <v>1978960000</v>
          </cell>
          <cell r="H782">
            <v>0</v>
          </cell>
          <cell r="I782">
            <v>0</v>
          </cell>
          <cell r="L782">
            <v>2656014000</v>
          </cell>
        </row>
        <row r="783">
          <cell r="B783" t="str">
            <v>HSIC</v>
          </cell>
          <cell r="C783" t="str">
            <v>Year 3</v>
          </cell>
          <cell r="E783">
            <v>10371390000</v>
          </cell>
          <cell r="F783">
            <v>7460075000</v>
          </cell>
          <cell r="G783">
            <v>2196173000</v>
          </cell>
          <cell r="H783">
            <v>0</v>
          </cell>
          <cell r="I783">
            <v>0</v>
          </cell>
          <cell r="L783">
            <v>2911315000</v>
          </cell>
        </row>
        <row r="784">
          <cell r="B784" t="str">
            <v>HSIC</v>
          </cell>
          <cell r="C784" t="str">
            <v>Year 4</v>
          </cell>
          <cell r="E784">
            <v>10629719000</v>
          </cell>
          <cell r="F784">
            <v>7617460000</v>
          </cell>
          <cell r="G784">
            <v>2243356000</v>
          </cell>
          <cell r="H784">
            <v>0</v>
          </cell>
          <cell r="I784">
            <v>0</v>
          </cell>
          <cell r="L784">
            <v>3012259000</v>
          </cell>
        </row>
        <row r="785">
          <cell r="B785" t="str">
            <v>HST</v>
          </cell>
          <cell r="C785" t="str">
            <v>Year 1</v>
          </cell>
          <cell r="E785">
            <v>5059000000</v>
          </cell>
          <cell r="F785">
            <v>1885000000</v>
          </cell>
          <cell r="G785">
            <v>2101000000</v>
          </cell>
          <cell r="H785">
            <v>0</v>
          </cell>
          <cell r="I785">
            <v>722000000</v>
          </cell>
          <cell r="L785">
            <v>3174000000</v>
          </cell>
        </row>
        <row r="786">
          <cell r="B786" t="str">
            <v>HST</v>
          </cell>
          <cell r="C786" t="str">
            <v>Year 2</v>
          </cell>
          <cell r="E786">
            <v>5166000000</v>
          </cell>
          <cell r="F786">
            <v>1989000000</v>
          </cell>
          <cell r="G786">
            <v>1968000000</v>
          </cell>
          <cell r="H786">
            <v>0</v>
          </cell>
          <cell r="I786">
            <v>697000000</v>
          </cell>
          <cell r="L786">
            <v>3177000000</v>
          </cell>
        </row>
        <row r="787">
          <cell r="B787" t="str">
            <v>HST</v>
          </cell>
          <cell r="C787" t="str">
            <v>Year 3</v>
          </cell>
          <cell r="E787">
            <v>5354000000</v>
          </cell>
          <cell r="F787">
            <v>2033000000</v>
          </cell>
          <cell r="G787">
            <v>1920000000</v>
          </cell>
          <cell r="H787">
            <v>0</v>
          </cell>
          <cell r="I787">
            <v>701000000</v>
          </cell>
          <cell r="L787">
            <v>3321000000</v>
          </cell>
        </row>
        <row r="788">
          <cell r="B788" t="str">
            <v>HST</v>
          </cell>
          <cell r="C788" t="str">
            <v>Year 4</v>
          </cell>
          <cell r="E788">
            <v>5387000000</v>
          </cell>
          <cell r="F788">
            <v>2012000000</v>
          </cell>
          <cell r="G788">
            <v>2011000000</v>
          </cell>
          <cell r="H788">
            <v>0</v>
          </cell>
          <cell r="I788">
            <v>716000000</v>
          </cell>
          <cell r="L788">
            <v>3375000000</v>
          </cell>
        </row>
        <row r="789">
          <cell r="B789" t="str">
            <v>HSY</v>
          </cell>
          <cell r="C789" t="str">
            <v>Year 1</v>
          </cell>
          <cell r="E789">
            <v>6644252000</v>
          </cell>
          <cell r="F789">
            <v>3784370000</v>
          </cell>
          <cell r="G789">
            <v>1703796000</v>
          </cell>
          <cell r="H789">
            <v>0</v>
          </cell>
          <cell r="I789">
            <v>0</v>
          </cell>
          <cell r="L789">
            <v>2859882000</v>
          </cell>
        </row>
        <row r="790">
          <cell r="B790" t="str">
            <v>HSY</v>
          </cell>
          <cell r="C790" t="str">
            <v>Year 2</v>
          </cell>
          <cell r="E790">
            <v>7146079000</v>
          </cell>
          <cell r="F790">
            <v>3865231000</v>
          </cell>
          <cell r="G790">
            <v>1924132000</v>
          </cell>
          <cell r="H790">
            <v>0</v>
          </cell>
          <cell r="I790">
            <v>0</v>
          </cell>
          <cell r="L790">
            <v>3280848000</v>
          </cell>
        </row>
        <row r="791">
          <cell r="B791" t="str">
            <v>HSY</v>
          </cell>
          <cell r="C791" t="str">
            <v>Year 3</v>
          </cell>
          <cell r="E791">
            <v>7421768000</v>
          </cell>
          <cell r="F791">
            <v>4085602000</v>
          </cell>
          <cell r="G791">
            <v>1898284000</v>
          </cell>
          <cell r="H791">
            <v>0</v>
          </cell>
          <cell r="I791">
            <v>0</v>
          </cell>
          <cell r="L791">
            <v>3336166000</v>
          </cell>
        </row>
        <row r="792">
          <cell r="B792" t="str">
            <v>HSY</v>
          </cell>
          <cell r="C792" t="str">
            <v>Year 4</v>
          </cell>
          <cell r="E792">
            <v>7386626000</v>
          </cell>
          <cell r="F792">
            <v>4003951000</v>
          </cell>
          <cell r="G792">
            <v>1969308000</v>
          </cell>
          <cell r="H792">
            <v>0</v>
          </cell>
          <cell r="I792">
            <v>0</v>
          </cell>
          <cell r="L792">
            <v>3382675000</v>
          </cell>
        </row>
        <row r="793">
          <cell r="B793" t="str">
            <v>HUM</v>
          </cell>
          <cell r="C793" t="str">
            <v>Year 1</v>
          </cell>
          <cell r="E793">
            <v>41313000000</v>
          </cell>
          <cell r="F793">
            <v>32564000000</v>
          </cell>
          <cell r="G793">
            <v>0</v>
          </cell>
          <cell r="H793">
            <v>0</v>
          </cell>
          <cell r="I793">
            <v>6688000000</v>
          </cell>
          <cell r="L793">
            <v>8749000000</v>
          </cell>
        </row>
        <row r="794">
          <cell r="B794" t="str">
            <v>HUM</v>
          </cell>
          <cell r="C794" t="str">
            <v>Year 2</v>
          </cell>
          <cell r="E794">
            <v>48500000000</v>
          </cell>
          <cell r="F794">
            <v>38166000000</v>
          </cell>
          <cell r="G794">
            <v>0</v>
          </cell>
          <cell r="H794">
            <v>0</v>
          </cell>
          <cell r="I794">
            <v>7972000000</v>
          </cell>
          <cell r="L794">
            <v>10334000000</v>
          </cell>
        </row>
        <row r="795">
          <cell r="B795" t="str">
            <v>HUM</v>
          </cell>
          <cell r="C795" t="str">
            <v>Year 3</v>
          </cell>
          <cell r="E795">
            <v>54289000000</v>
          </cell>
          <cell r="F795">
            <v>44269000000</v>
          </cell>
          <cell r="G795">
            <v>0</v>
          </cell>
          <cell r="H795">
            <v>0</v>
          </cell>
          <cell r="I795">
            <v>7673000000</v>
          </cell>
          <cell r="L795">
            <v>10020000000</v>
          </cell>
        </row>
        <row r="796">
          <cell r="B796" t="str">
            <v>HUM</v>
          </cell>
          <cell r="C796" t="str">
            <v>Year 4</v>
          </cell>
          <cell r="E796">
            <v>54379000000</v>
          </cell>
          <cell r="F796">
            <v>45007000000</v>
          </cell>
          <cell r="G796">
            <v>0</v>
          </cell>
          <cell r="H796">
            <v>0</v>
          </cell>
          <cell r="I796">
            <v>7631000000</v>
          </cell>
          <cell r="L796">
            <v>9372000000</v>
          </cell>
        </row>
        <row r="797">
          <cell r="B797" t="str">
            <v>IBM</v>
          </cell>
          <cell r="C797" t="str">
            <v>Year 1</v>
          </cell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>
            <v>0</v>
          </cell>
          <cell r="L797">
            <v>50361000000</v>
          </cell>
        </row>
        <row r="798">
          <cell r="B798" t="str">
            <v>IBM</v>
          </cell>
          <cell r="C798" t="str">
            <v>Year 2</v>
          </cell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>
            <v>0</v>
          </cell>
          <cell r="L798">
            <v>48684000000</v>
          </cell>
        </row>
        <row r="799">
          <cell r="B799" t="str">
            <v>IBM</v>
          </cell>
          <cell r="C799" t="str">
            <v>Year 3</v>
          </cell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>
            <v>0</v>
          </cell>
          <cell r="L799">
            <v>46407000000</v>
          </cell>
        </row>
        <row r="800">
          <cell r="B800" t="str">
            <v>IBM</v>
          </cell>
          <cell r="C800" t="str">
            <v>Year 4</v>
          </cell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>
            <v>0</v>
          </cell>
          <cell r="L800">
            <v>40684000000</v>
          </cell>
        </row>
        <row r="801">
          <cell r="B801" t="str">
            <v>IDXX</v>
          </cell>
          <cell r="C801" t="str">
            <v>Year 1</v>
          </cell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>
            <v>0</v>
          </cell>
          <cell r="L801">
            <v>699148000</v>
          </cell>
        </row>
        <row r="802">
          <cell r="B802" t="str">
            <v>IDXX</v>
          </cell>
          <cell r="C802" t="str">
            <v>Year 2</v>
          </cell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>
            <v>0</v>
          </cell>
          <cell r="L802">
            <v>756118000</v>
          </cell>
        </row>
        <row r="803">
          <cell r="B803" t="str">
            <v>IDXX</v>
          </cell>
          <cell r="C803" t="str">
            <v>Year 3</v>
          </cell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>
            <v>0</v>
          </cell>
          <cell r="L803">
            <v>816116000</v>
          </cell>
        </row>
        <row r="804">
          <cell r="B804" t="str">
            <v>IDXX</v>
          </cell>
          <cell r="C804" t="str">
            <v>Year 4</v>
          </cell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>
            <v>0</v>
          </cell>
          <cell r="L804">
            <v>890270000</v>
          </cell>
        </row>
        <row r="805">
          <cell r="B805" t="str">
            <v>IFF</v>
          </cell>
          <cell r="C805" t="str">
            <v>Year 1</v>
          </cell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>
            <v>0</v>
          </cell>
          <cell r="L805">
            <v>1175534000</v>
          </cell>
        </row>
        <row r="806">
          <cell r="B806" t="str">
            <v>IFF</v>
          </cell>
          <cell r="C806" t="str">
            <v>Year 2</v>
          </cell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>
            <v>0</v>
          </cell>
          <cell r="L806">
            <v>1284205000</v>
          </cell>
        </row>
        <row r="807">
          <cell r="B807" t="str">
            <v>IFF</v>
          </cell>
          <cell r="C807" t="str">
            <v>Year 3</v>
          </cell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>
            <v>0</v>
          </cell>
          <cell r="L807">
            <v>1362150000</v>
          </cell>
        </row>
        <row r="808">
          <cell r="B808" t="str">
            <v>IFF</v>
          </cell>
          <cell r="C808" t="str">
            <v>Year 4</v>
          </cell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>
            <v>0</v>
          </cell>
          <cell r="L808">
            <v>1351599000</v>
          </cell>
        </row>
        <row r="809">
          <cell r="B809" t="str">
            <v>ILMN</v>
          </cell>
          <cell r="C809" t="str">
            <v>Year 1</v>
          </cell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>
            <v>0</v>
          </cell>
          <cell r="L809">
            <v>911887000</v>
          </cell>
        </row>
        <row r="810">
          <cell r="B810" t="str">
            <v>ILMN</v>
          </cell>
          <cell r="C810" t="str">
            <v>Year 2</v>
          </cell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>
            <v>0</v>
          </cell>
          <cell r="L810">
            <v>1297710000</v>
          </cell>
        </row>
        <row r="811">
          <cell r="B811" t="str">
            <v>ILMN</v>
          </cell>
          <cell r="C811" t="str">
            <v>Year 3</v>
          </cell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>
            <v>0</v>
          </cell>
          <cell r="L811">
            <v>1549290000</v>
          </cell>
        </row>
        <row r="812">
          <cell r="B812" t="str">
            <v>ILMN</v>
          </cell>
          <cell r="C812" t="str">
            <v>Year 4</v>
          </cell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>
            <v>0</v>
          </cell>
          <cell r="L812">
            <v>1666448000</v>
          </cell>
        </row>
        <row r="813">
          <cell r="B813" t="str">
            <v>INTC</v>
          </cell>
          <cell r="C813" t="str">
            <v>Year 1</v>
          </cell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  <cell r="L813">
            <v>31521000000</v>
          </cell>
        </row>
        <row r="814">
          <cell r="B814" t="str">
            <v>INTC</v>
          </cell>
          <cell r="C814" t="str">
            <v>Year 2</v>
          </cell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  <cell r="L814">
            <v>35609000000</v>
          </cell>
        </row>
        <row r="815">
          <cell r="B815" t="str">
            <v>INTC</v>
          </cell>
          <cell r="C815" t="str">
            <v>Year 3</v>
          </cell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  <cell r="L815">
            <v>34679000000</v>
          </cell>
        </row>
        <row r="816">
          <cell r="B816" t="str">
            <v>INTC</v>
          </cell>
          <cell r="C816" t="str">
            <v>Year 4</v>
          </cell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  <cell r="L816">
            <v>36191000000</v>
          </cell>
        </row>
        <row r="817">
          <cell r="B817" t="str">
            <v>INTU</v>
          </cell>
          <cell r="C817" t="str">
            <v>Year 1</v>
          </cell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  <cell r="L817">
            <v>3419000000</v>
          </cell>
        </row>
        <row r="818">
          <cell r="B818" t="str">
            <v>INTU</v>
          </cell>
          <cell r="C818" t="str">
            <v>Year 2</v>
          </cell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  <cell r="L818">
            <v>3640000000</v>
          </cell>
        </row>
        <row r="819">
          <cell r="B819" t="str">
            <v>INTU</v>
          </cell>
          <cell r="C819" t="str">
            <v>Year 3</v>
          </cell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  <cell r="L819">
            <v>3497000000</v>
          </cell>
        </row>
        <row r="820">
          <cell r="B820" t="str">
            <v>INTU</v>
          </cell>
          <cell r="C820" t="str">
            <v>Year 4</v>
          </cell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  <cell r="L820">
            <v>3964000000</v>
          </cell>
        </row>
        <row r="821">
          <cell r="B821" t="str">
            <v>IP</v>
          </cell>
          <cell r="C821" t="str">
            <v>Year 1</v>
          </cell>
          <cell r="E821">
            <v>21852000000</v>
          </cell>
          <cell r="F821">
            <v>15287000000</v>
          </cell>
          <cell r="G821">
            <v>3303000000</v>
          </cell>
          <cell r="H821">
            <v>0</v>
          </cell>
          <cell r="I821">
            <v>1473000000</v>
          </cell>
          <cell r="L821">
            <v>6565000000</v>
          </cell>
        </row>
        <row r="822">
          <cell r="B822" t="str">
            <v>IP</v>
          </cell>
          <cell r="C822" t="str">
            <v>Year 2</v>
          </cell>
          <cell r="E822">
            <v>23483000000</v>
          </cell>
          <cell r="F822">
            <v>16282000000</v>
          </cell>
          <cell r="G822">
            <v>3557000000</v>
          </cell>
          <cell r="H822">
            <v>0</v>
          </cell>
          <cell r="I822">
            <v>1531000000</v>
          </cell>
          <cell r="L822">
            <v>7201000000</v>
          </cell>
        </row>
        <row r="823">
          <cell r="B823" t="str">
            <v>IP</v>
          </cell>
          <cell r="C823" t="str">
            <v>Year 3</v>
          </cell>
          <cell r="E823">
            <v>23617000000</v>
          </cell>
          <cell r="F823">
            <v>16254000000</v>
          </cell>
          <cell r="G823">
            <v>3494000000</v>
          </cell>
          <cell r="H823">
            <v>0</v>
          </cell>
          <cell r="I823">
            <v>1406000000</v>
          </cell>
          <cell r="L823">
            <v>7363000000</v>
          </cell>
        </row>
        <row r="824">
          <cell r="B824" t="str">
            <v>IP</v>
          </cell>
          <cell r="C824" t="str">
            <v>Year 4</v>
          </cell>
          <cell r="E824">
            <v>22365000000</v>
          </cell>
          <cell r="F824">
            <v>15468000000</v>
          </cell>
          <cell r="G824">
            <v>3219000000</v>
          </cell>
          <cell r="H824">
            <v>0</v>
          </cell>
          <cell r="I824">
            <v>1294000000</v>
          </cell>
          <cell r="L824">
            <v>6897000000</v>
          </cell>
        </row>
        <row r="825">
          <cell r="B825" t="str">
            <v>IPG</v>
          </cell>
          <cell r="C825" t="str">
            <v>Year 1</v>
          </cell>
          <cell r="E825">
            <v>6956200000</v>
          </cell>
          <cell r="F825">
            <v>0</v>
          </cell>
          <cell r="G825">
            <v>6279100000</v>
          </cell>
          <cell r="H825">
            <v>0</v>
          </cell>
          <cell r="I825">
            <v>0</v>
          </cell>
          <cell r="L825">
            <v>6956200000</v>
          </cell>
        </row>
        <row r="826">
          <cell r="B826" t="str">
            <v>IPG</v>
          </cell>
          <cell r="C826" t="str">
            <v>Year 2</v>
          </cell>
          <cell r="E826">
            <v>7122300000</v>
          </cell>
          <cell r="F826">
            <v>0</v>
          </cell>
          <cell r="G826">
            <v>6463400000</v>
          </cell>
          <cell r="H826">
            <v>0</v>
          </cell>
          <cell r="I826">
            <v>0</v>
          </cell>
          <cell r="L826">
            <v>7122300000</v>
          </cell>
        </row>
        <row r="827">
          <cell r="B827" t="str">
            <v>IPG</v>
          </cell>
          <cell r="C827" t="str">
            <v>Year 3</v>
          </cell>
          <cell r="E827">
            <v>7537100000</v>
          </cell>
          <cell r="F827">
            <v>0</v>
          </cell>
          <cell r="G827">
            <v>6748500000</v>
          </cell>
          <cell r="H827">
            <v>0</v>
          </cell>
          <cell r="I827">
            <v>0</v>
          </cell>
          <cell r="L827">
            <v>7537100000</v>
          </cell>
        </row>
        <row r="828">
          <cell r="B828" t="str">
            <v>IPG</v>
          </cell>
          <cell r="C828" t="str">
            <v>Year 4</v>
          </cell>
          <cell r="E828">
            <v>7613800000</v>
          </cell>
          <cell r="F828">
            <v>0</v>
          </cell>
          <cell r="G828">
            <v>6742700000</v>
          </cell>
          <cell r="H828">
            <v>0</v>
          </cell>
          <cell r="I828">
            <v>0</v>
          </cell>
          <cell r="L828">
            <v>7613800000</v>
          </cell>
        </row>
        <row r="829">
          <cell r="B829" t="str">
            <v>IRM</v>
          </cell>
          <cell r="C829" t="str">
            <v>Year 1</v>
          </cell>
          <cell r="E829">
            <v>3003955000</v>
          </cell>
          <cell r="F829">
            <v>1277113000</v>
          </cell>
          <cell r="G829">
            <v>850371000</v>
          </cell>
          <cell r="H829">
            <v>0</v>
          </cell>
          <cell r="I829">
            <v>316344000</v>
          </cell>
          <cell r="L829">
            <v>1726842000</v>
          </cell>
        </row>
        <row r="830">
          <cell r="B830" t="str">
            <v>IRM</v>
          </cell>
          <cell r="C830" t="str">
            <v>Year 2</v>
          </cell>
          <cell r="E830">
            <v>3024623000</v>
          </cell>
          <cell r="F830">
            <v>1288878000</v>
          </cell>
          <cell r="G830">
            <v>924031000</v>
          </cell>
          <cell r="H830">
            <v>0</v>
          </cell>
          <cell r="I830">
            <v>322037000</v>
          </cell>
          <cell r="L830">
            <v>1735745000</v>
          </cell>
        </row>
        <row r="831">
          <cell r="B831" t="str">
            <v>IRM</v>
          </cell>
          <cell r="C831" t="str">
            <v>Year 3</v>
          </cell>
          <cell r="E831">
            <v>3117693000</v>
          </cell>
          <cell r="F831">
            <v>1344636000</v>
          </cell>
          <cell r="G831">
            <v>869572000</v>
          </cell>
          <cell r="H831">
            <v>0</v>
          </cell>
          <cell r="I831">
            <v>353143000</v>
          </cell>
          <cell r="L831">
            <v>1773057000</v>
          </cell>
        </row>
        <row r="832">
          <cell r="B832" t="str">
            <v>IRM</v>
          </cell>
          <cell r="C832" t="str">
            <v>Year 4</v>
          </cell>
          <cell r="E832">
            <v>3007976000</v>
          </cell>
          <cell r="F832">
            <v>1290025000</v>
          </cell>
          <cell r="G832">
            <v>844960000</v>
          </cell>
          <cell r="H832">
            <v>0</v>
          </cell>
          <cell r="I832">
            <v>345464000</v>
          </cell>
          <cell r="L832">
            <v>1717951000</v>
          </cell>
        </row>
        <row r="833">
          <cell r="B833" t="str">
            <v>ISRG</v>
          </cell>
          <cell r="C833" t="str">
            <v>Year 1</v>
          </cell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>
            <v>0</v>
          </cell>
          <cell r="L833">
            <v>1594200000</v>
          </cell>
        </row>
        <row r="834">
          <cell r="B834" t="str">
            <v>ISRG</v>
          </cell>
          <cell r="C834" t="str">
            <v>Year 2</v>
          </cell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>
            <v>0</v>
          </cell>
          <cell r="L834">
            <v>1413800000</v>
          </cell>
        </row>
        <row r="835">
          <cell r="B835" t="str">
            <v>ISRG</v>
          </cell>
          <cell r="C835" t="str">
            <v>Year 3</v>
          </cell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>
            <v>0</v>
          </cell>
          <cell r="L835">
            <v>1577900000</v>
          </cell>
        </row>
        <row r="836">
          <cell r="B836" t="str">
            <v>ISRG</v>
          </cell>
          <cell r="C836" t="str">
            <v>Year 4</v>
          </cell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>
            <v>0</v>
          </cell>
          <cell r="L836">
            <v>1890100000</v>
          </cell>
        </row>
        <row r="837">
          <cell r="B837" t="str">
            <v>ITW</v>
          </cell>
          <cell r="C837" t="str">
            <v>Year 1</v>
          </cell>
          <cell r="E837">
            <v>14135000000</v>
          </cell>
          <cell r="F837">
            <v>8554000000</v>
          </cell>
          <cell r="G837">
            <v>2815000000</v>
          </cell>
          <cell r="H837">
            <v>0</v>
          </cell>
          <cell r="I837">
            <v>250000000</v>
          </cell>
          <cell r="L837">
            <v>5581000000</v>
          </cell>
        </row>
        <row r="838">
          <cell r="B838" t="str">
            <v>ITW</v>
          </cell>
          <cell r="C838" t="str">
            <v>Year 2</v>
          </cell>
          <cell r="E838">
            <v>14484000000</v>
          </cell>
          <cell r="F838">
            <v>8673000000</v>
          </cell>
          <cell r="G838">
            <v>2678000000</v>
          </cell>
          <cell r="H838">
            <v>0</v>
          </cell>
          <cell r="I838">
            <v>245000000</v>
          </cell>
          <cell r="L838">
            <v>5811000000</v>
          </cell>
        </row>
        <row r="839">
          <cell r="B839" t="str">
            <v>ITW</v>
          </cell>
          <cell r="C839" t="str">
            <v>Year 3</v>
          </cell>
          <cell r="E839">
            <v>13405000000</v>
          </cell>
          <cell r="F839">
            <v>7888000000</v>
          </cell>
          <cell r="G839">
            <v>2417000000</v>
          </cell>
          <cell r="H839">
            <v>0</v>
          </cell>
          <cell r="I839">
            <v>233000000</v>
          </cell>
          <cell r="L839">
            <v>5517000000</v>
          </cell>
        </row>
        <row r="840">
          <cell r="B840" t="str">
            <v>ITW</v>
          </cell>
          <cell r="C840" t="str">
            <v>Year 4</v>
          </cell>
          <cell r="E840">
            <v>13599000000</v>
          </cell>
          <cell r="F840">
            <v>7896000000</v>
          </cell>
          <cell r="G840">
            <v>2415000000</v>
          </cell>
          <cell r="H840">
            <v>0</v>
          </cell>
          <cell r="I840">
            <v>224000000</v>
          </cell>
          <cell r="L840">
            <v>5703000000</v>
          </cell>
        </row>
        <row r="841">
          <cell r="B841" t="str">
            <v>IVZ</v>
          </cell>
          <cell r="C841" t="str">
            <v>Year 1</v>
          </cell>
          <cell r="E841">
            <v>4050400000</v>
          </cell>
          <cell r="F841">
            <v>0</v>
          </cell>
          <cell r="G841">
            <v>3207800000</v>
          </cell>
          <cell r="H841">
            <v>0</v>
          </cell>
          <cell r="I841">
            <v>0</v>
          </cell>
          <cell r="L841">
            <v>4050400000</v>
          </cell>
        </row>
        <row r="842">
          <cell r="B842" t="str">
            <v>IVZ</v>
          </cell>
          <cell r="C842" t="str">
            <v>Year 2</v>
          </cell>
          <cell r="E842">
            <v>4644600000</v>
          </cell>
          <cell r="F842">
            <v>0</v>
          </cell>
          <cell r="G842">
            <v>3524400000</v>
          </cell>
          <cell r="H842">
            <v>0</v>
          </cell>
          <cell r="I842">
            <v>0</v>
          </cell>
          <cell r="L842">
            <v>4644600000</v>
          </cell>
        </row>
        <row r="843">
          <cell r="B843" t="str">
            <v>IVZ</v>
          </cell>
          <cell r="C843" t="str">
            <v>Year 3</v>
          </cell>
          <cell r="E843">
            <v>5147100000</v>
          </cell>
          <cell r="F843">
            <v>0</v>
          </cell>
          <cell r="G843">
            <v>3870200000</v>
          </cell>
          <cell r="H843">
            <v>0</v>
          </cell>
          <cell r="I843">
            <v>0</v>
          </cell>
          <cell r="L843">
            <v>5147100000</v>
          </cell>
        </row>
        <row r="844">
          <cell r="B844" t="str">
            <v>IVZ</v>
          </cell>
          <cell r="C844" t="str">
            <v>Year 4</v>
          </cell>
          <cell r="E844">
            <v>5122900000</v>
          </cell>
          <cell r="F844">
            <v>0</v>
          </cell>
          <cell r="G844">
            <v>3764500000</v>
          </cell>
          <cell r="H844">
            <v>0</v>
          </cell>
          <cell r="I844">
            <v>0</v>
          </cell>
          <cell r="L844">
            <v>5122900000</v>
          </cell>
        </row>
        <row r="845">
          <cell r="B845" t="str">
            <v>JBHT</v>
          </cell>
          <cell r="C845" t="str">
            <v>Year 1</v>
          </cell>
          <cell r="E845">
            <v>5054980000</v>
          </cell>
          <cell r="F845">
            <v>3230857000</v>
          </cell>
          <cell r="G845">
            <v>1064757000</v>
          </cell>
          <cell r="H845">
            <v>0</v>
          </cell>
          <cell r="I845">
            <v>229166000</v>
          </cell>
          <cell r="L845">
            <v>1824123000</v>
          </cell>
        </row>
        <row r="846">
          <cell r="B846" t="str">
            <v>JBHT</v>
          </cell>
          <cell r="C846" t="str">
            <v>Year 2</v>
          </cell>
          <cell r="E846">
            <v>5584571000</v>
          </cell>
          <cell r="F846">
            <v>3570801000</v>
          </cell>
          <cell r="G846">
            <v>1183682000</v>
          </cell>
          <cell r="H846">
            <v>0</v>
          </cell>
          <cell r="I846">
            <v>253380000</v>
          </cell>
          <cell r="L846">
            <v>2013770000</v>
          </cell>
        </row>
        <row r="847">
          <cell r="B847" t="str">
            <v>JBHT</v>
          </cell>
          <cell r="C847" t="str">
            <v>Year 3</v>
          </cell>
          <cell r="E847">
            <v>6165441000</v>
          </cell>
          <cell r="F847">
            <v>3898403000</v>
          </cell>
          <cell r="G847">
            <v>1341000000</v>
          </cell>
          <cell r="H847">
            <v>0</v>
          </cell>
          <cell r="I847">
            <v>294496000</v>
          </cell>
          <cell r="L847">
            <v>2267038000</v>
          </cell>
        </row>
        <row r="848">
          <cell r="B848" t="str">
            <v>JBHT</v>
          </cell>
          <cell r="C848" t="str">
            <v>Year 4</v>
          </cell>
          <cell r="E848">
            <v>6187646000</v>
          </cell>
          <cell r="F848">
            <v>3665578000</v>
          </cell>
          <cell r="G848">
            <v>1466761000</v>
          </cell>
          <cell r="H848">
            <v>0</v>
          </cell>
          <cell r="I848">
            <v>339613000</v>
          </cell>
          <cell r="L848">
            <v>2522068000</v>
          </cell>
        </row>
        <row r="849">
          <cell r="B849" t="str">
            <v>JEC</v>
          </cell>
          <cell r="C849" t="str">
            <v>Year 1</v>
          </cell>
          <cell r="E849">
            <v>11818376000</v>
          </cell>
          <cell r="F849">
            <v>9976057000</v>
          </cell>
          <cell r="G849">
            <v>1173340000</v>
          </cell>
          <cell r="H849">
            <v>0</v>
          </cell>
          <cell r="I849">
            <v>0</v>
          </cell>
          <cell r="L849">
            <v>1842319000</v>
          </cell>
        </row>
        <row r="850">
          <cell r="B850" t="str">
            <v>JEC</v>
          </cell>
          <cell r="C850" t="str">
            <v>Year 2</v>
          </cell>
          <cell r="E850">
            <v>12695157000</v>
          </cell>
          <cell r="F850">
            <v>10621373000</v>
          </cell>
          <cell r="G850">
            <v>1545716000</v>
          </cell>
          <cell r="H850">
            <v>0</v>
          </cell>
          <cell r="I850">
            <v>0</v>
          </cell>
          <cell r="L850">
            <v>2073784000</v>
          </cell>
        </row>
        <row r="851">
          <cell r="B851" t="str">
            <v>JEC</v>
          </cell>
          <cell r="C851" t="str">
            <v>Year 3</v>
          </cell>
          <cell r="E851">
            <v>12114832000</v>
          </cell>
          <cell r="F851">
            <v>10146494000</v>
          </cell>
          <cell r="G851">
            <v>1522811000</v>
          </cell>
          <cell r="H851">
            <v>0</v>
          </cell>
          <cell r="I851">
            <v>0</v>
          </cell>
          <cell r="L851">
            <v>1968338000</v>
          </cell>
        </row>
        <row r="852">
          <cell r="B852" t="str">
            <v>JEC</v>
          </cell>
          <cell r="C852" t="str">
            <v>Year 4</v>
          </cell>
          <cell r="E852">
            <v>10964157000</v>
          </cell>
          <cell r="F852">
            <v>9196326000</v>
          </cell>
          <cell r="G852">
            <v>1429233000</v>
          </cell>
          <cell r="H852">
            <v>0</v>
          </cell>
          <cell r="I852">
            <v>0</v>
          </cell>
          <cell r="L852">
            <v>1767831000</v>
          </cell>
        </row>
        <row r="853">
          <cell r="B853" t="str">
            <v>JNPR</v>
          </cell>
          <cell r="C853" t="str">
            <v>Year 1</v>
          </cell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>
            <v>0</v>
          </cell>
          <cell r="L853">
            <v>2708800000</v>
          </cell>
        </row>
        <row r="854">
          <cell r="B854" t="str">
            <v>JNPR</v>
          </cell>
          <cell r="C854" t="str">
            <v>Year 2</v>
          </cell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>
            <v>0</v>
          </cell>
          <cell r="L854">
            <v>2941400000</v>
          </cell>
        </row>
        <row r="855">
          <cell r="B855" t="str">
            <v>JNPR</v>
          </cell>
          <cell r="C855" t="str">
            <v>Year 3</v>
          </cell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>
            <v>0</v>
          </cell>
          <cell r="L855">
            <v>2858200000</v>
          </cell>
        </row>
        <row r="856">
          <cell r="B856" t="str">
            <v>JNPR</v>
          </cell>
          <cell r="C856" t="str">
            <v>Year 4</v>
          </cell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>
            <v>0</v>
          </cell>
          <cell r="L856">
            <v>3078600000</v>
          </cell>
        </row>
        <row r="857">
          <cell r="B857" t="str">
            <v>JPM</v>
          </cell>
          <cell r="C857" t="str">
            <v>Year 1</v>
          </cell>
          <cell r="E857">
            <v>93646000000</v>
          </cell>
          <cell r="F857">
            <v>0</v>
          </cell>
          <cell r="G857">
            <v>64729000000</v>
          </cell>
          <cell r="H857">
            <v>0</v>
          </cell>
          <cell r="I857">
            <v>3385000000</v>
          </cell>
          <cell r="L857">
            <v>93646000000</v>
          </cell>
        </row>
        <row r="858">
          <cell r="B858" t="str">
            <v>JPM</v>
          </cell>
          <cell r="C858" t="str">
            <v>Year 2</v>
          </cell>
          <cell r="E858">
            <v>97142000000</v>
          </cell>
          <cell r="F858">
            <v>0</v>
          </cell>
          <cell r="G858">
            <v>70467000000</v>
          </cell>
          <cell r="H858">
            <v>0</v>
          </cell>
          <cell r="I858">
            <v>225000000</v>
          </cell>
          <cell r="L858">
            <v>97142000000</v>
          </cell>
        </row>
        <row r="859">
          <cell r="B859" t="str">
            <v>JPM</v>
          </cell>
          <cell r="C859" t="str">
            <v>Year 3</v>
          </cell>
          <cell r="E859">
            <v>91973000000</v>
          </cell>
          <cell r="F859">
            <v>0</v>
          </cell>
          <cell r="G859">
            <v>61274000000</v>
          </cell>
          <cell r="H859">
            <v>0</v>
          </cell>
          <cell r="I859">
            <v>3139000000</v>
          </cell>
          <cell r="L859">
            <v>91973000000</v>
          </cell>
        </row>
        <row r="860">
          <cell r="B860" t="str">
            <v>JPM</v>
          </cell>
          <cell r="C860" t="str">
            <v>Year 4</v>
          </cell>
          <cell r="E860">
            <v>89716000000</v>
          </cell>
          <cell r="F860">
            <v>0</v>
          </cell>
          <cell r="G860">
            <v>59014000000</v>
          </cell>
          <cell r="H860">
            <v>0</v>
          </cell>
          <cell r="I860">
            <v>3827000000</v>
          </cell>
          <cell r="L860">
            <v>89716000000</v>
          </cell>
        </row>
        <row r="861">
          <cell r="B861" t="str">
            <v>JWN</v>
          </cell>
          <cell r="C861" t="str">
            <v>Year 1</v>
          </cell>
          <cell r="E861">
            <v>12134000000</v>
          </cell>
          <cell r="F861">
            <v>7432000000</v>
          </cell>
          <cell r="G861">
            <v>3357000000</v>
          </cell>
          <cell r="H861">
            <v>0</v>
          </cell>
          <cell r="I861">
            <v>0</v>
          </cell>
          <cell r="L861">
            <v>4702000000</v>
          </cell>
        </row>
        <row r="862">
          <cell r="B862" t="str">
            <v>JWN</v>
          </cell>
          <cell r="C862" t="str">
            <v>Year 2</v>
          </cell>
          <cell r="E862">
            <v>12540000000</v>
          </cell>
          <cell r="F862">
            <v>7737000000</v>
          </cell>
          <cell r="G862">
            <v>3453000000</v>
          </cell>
          <cell r="H862">
            <v>0</v>
          </cell>
          <cell r="I862">
            <v>0</v>
          </cell>
          <cell r="L862">
            <v>4803000000</v>
          </cell>
        </row>
        <row r="863">
          <cell r="B863" t="str">
            <v>JWN</v>
          </cell>
          <cell r="C863" t="str">
            <v>Year 3</v>
          </cell>
          <cell r="E863">
            <v>13506000000</v>
          </cell>
          <cell r="F863">
            <v>8406000000</v>
          </cell>
          <cell r="G863">
            <v>3777000000</v>
          </cell>
          <cell r="H863">
            <v>0</v>
          </cell>
          <cell r="I863">
            <v>0</v>
          </cell>
          <cell r="L863">
            <v>5100000000</v>
          </cell>
        </row>
        <row r="864">
          <cell r="B864" t="str">
            <v>JWN</v>
          </cell>
          <cell r="C864" t="str">
            <v>Year 4</v>
          </cell>
          <cell r="E864">
            <v>14437000000</v>
          </cell>
          <cell r="F864">
            <v>9168000000</v>
          </cell>
          <cell r="G864">
            <v>4168000000</v>
          </cell>
          <cell r="H864">
            <v>0</v>
          </cell>
          <cell r="I864">
            <v>0</v>
          </cell>
          <cell r="L864">
            <v>5269000000</v>
          </cell>
        </row>
        <row r="865">
          <cell r="B865" t="str">
            <v>K</v>
          </cell>
          <cell r="C865" t="str">
            <v>Year 1</v>
          </cell>
          <cell r="E865">
            <v>14197000000</v>
          </cell>
          <cell r="F865">
            <v>8763000000</v>
          </cell>
          <cell r="G865">
            <v>3872000000</v>
          </cell>
          <cell r="H865">
            <v>0</v>
          </cell>
          <cell r="I865">
            <v>0</v>
          </cell>
          <cell r="L865">
            <v>5434000000</v>
          </cell>
        </row>
        <row r="866">
          <cell r="B866" t="str">
            <v>K</v>
          </cell>
          <cell r="C866" t="str">
            <v>Year 2</v>
          </cell>
          <cell r="E866">
            <v>14792000000</v>
          </cell>
          <cell r="F866">
            <v>8689000000</v>
          </cell>
          <cell r="G866">
            <v>3266000000</v>
          </cell>
          <cell r="H866">
            <v>0</v>
          </cell>
          <cell r="I866">
            <v>0</v>
          </cell>
          <cell r="L866">
            <v>6103000000</v>
          </cell>
        </row>
        <row r="867">
          <cell r="B867" t="str">
            <v>K</v>
          </cell>
          <cell r="C867" t="str">
            <v>Year 3</v>
          </cell>
          <cell r="E867">
            <v>14580000000</v>
          </cell>
          <cell r="F867">
            <v>9517000000</v>
          </cell>
          <cell r="G867">
            <v>4039000000</v>
          </cell>
          <cell r="H867">
            <v>0</v>
          </cell>
          <cell r="I867">
            <v>0</v>
          </cell>
          <cell r="L867">
            <v>5063000000</v>
          </cell>
        </row>
        <row r="868">
          <cell r="B868" t="str">
            <v>K</v>
          </cell>
          <cell r="C868" t="str">
            <v>Year 4</v>
          </cell>
          <cell r="E868">
            <v>13525000000</v>
          </cell>
          <cell r="F868">
            <v>8844000000</v>
          </cell>
          <cell r="G868">
            <v>3590000000</v>
          </cell>
          <cell r="H868">
            <v>0</v>
          </cell>
          <cell r="I868">
            <v>0</v>
          </cell>
          <cell r="L868">
            <v>4681000000</v>
          </cell>
        </row>
        <row r="869">
          <cell r="B869" t="str">
            <v>KEY</v>
          </cell>
          <cell r="C869" t="str">
            <v>Year 1</v>
          </cell>
          <cell r="E869">
            <v>1287577000</v>
          </cell>
          <cell r="F869">
            <v>1073447000</v>
          </cell>
          <cell r="G869">
            <v>174085000</v>
          </cell>
          <cell r="H869">
            <v>0</v>
          </cell>
          <cell r="I869">
            <v>12784000</v>
          </cell>
          <cell r="L869">
            <v>214130000</v>
          </cell>
        </row>
        <row r="870">
          <cell r="B870" t="str">
            <v>KEY</v>
          </cell>
          <cell r="C870" t="str">
            <v>Year 2</v>
          </cell>
          <cell r="E870">
            <v>1463767000</v>
          </cell>
          <cell r="F870">
            <v>1200308000</v>
          </cell>
          <cell r="G870">
            <v>194491000</v>
          </cell>
          <cell r="H870">
            <v>0</v>
          </cell>
          <cell r="I870">
            <v>13279000</v>
          </cell>
          <cell r="L870">
            <v>263459000</v>
          </cell>
        </row>
        <row r="871">
          <cell r="B871" t="str">
            <v>KEY</v>
          </cell>
          <cell r="C871" t="str">
            <v>Year 3</v>
          </cell>
          <cell r="E871">
            <v>1627413000</v>
          </cell>
          <cell r="F871">
            <v>1354969000</v>
          </cell>
          <cell r="G871">
            <v>207519000</v>
          </cell>
          <cell r="H871">
            <v>0</v>
          </cell>
          <cell r="I871">
            <v>13338000</v>
          </cell>
          <cell r="L871">
            <v>272444000</v>
          </cell>
        </row>
        <row r="872">
          <cell r="B872" t="str">
            <v>KEY</v>
          </cell>
          <cell r="C872" t="str">
            <v>Year 4</v>
          </cell>
          <cell r="E872">
            <v>1822114000</v>
          </cell>
          <cell r="F872">
            <v>1524907000</v>
          </cell>
          <cell r="G872">
            <v>224088000</v>
          </cell>
          <cell r="H872">
            <v>0</v>
          </cell>
          <cell r="I872">
            <v>13794000</v>
          </cell>
          <cell r="L872">
            <v>297207000</v>
          </cell>
        </row>
        <row r="873">
          <cell r="B873" t="str">
            <v>KIM</v>
          </cell>
          <cell r="C873" t="str">
            <v>Year 1</v>
          </cell>
          <cell r="E873">
            <v>793373000</v>
          </cell>
          <cell r="F873">
            <v>206974000</v>
          </cell>
          <cell r="G873">
            <v>123524000</v>
          </cell>
          <cell r="H873">
            <v>0</v>
          </cell>
          <cell r="I873">
            <v>214827000</v>
          </cell>
          <cell r="L873">
            <v>586399000</v>
          </cell>
        </row>
        <row r="874">
          <cell r="B874" t="str">
            <v>KIM</v>
          </cell>
          <cell r="C874" t="str">
            <v>Year 2</v>
          </cell>
          <cell r="E874">
            <v>861527000</v>
          </cell>
          <cell r="F874">
            <v>221498000</v>
          </cell>
          <cell r="G874">
            <v>127470000</v>
          </cell>
          <cell r="H874">
            <v>0</v>
          </cell>
          <cell r="I874">
            <v>224713000</v>
          </cell>
          <cell r="L874">
            <v>640029000</v>
          </cell>
        </row>
        <row r="875">
          <cell r="B875" t="str">
            <v>KIM</v>
          </cell>
          <cell r="C875" t="str">
            <v>Year 3</v>
          </cell>
          <cell r="E875">
            <v>993897000</v>
          </cell>
          <cell r="F875">
            <v>258617000</v>
          </cell>
          <cell r="G875">
            <v>122201000</v>
          </cell>
          <cell r="H875">
            <v>0</v>
          </cell>
          <cell r="I875">
            <v>258074000</v>
          </cell>
          <cell r="L875">
            <v>735280000</v>
          </cell>
        </row>
        <row r="876">
          <cell r="B876" t="str">
            <v>KIM</v>
          </cell>
          <cell r="C876" t="str">
            <v>Year 4</v>
          </cell>
          <cell r="E876">
            <v>1166769000</v>
          </cell>
          <cell r="F876">
            <v>304477000</v>
          </cell>
          <cell r="G876">
            <v>122735000</v>
          </cell>
          <cell r="H876">
            <v>0</v>
          </cell>
          <cell r="I876">
            <v>344527000</v>
          </cell>
          <cell r="L876">
            <v>862292000</v>
          </cell>
        </row>
        <row r="877">
          <cell r="B877" t="str">
            <v>KLAC</v>
          </cell>
          <cell r="C877" t="str">
            <v>Year 1</v>
          </cell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>
            <v>0</v>
          </cell>
          <cell r="L877">
            <v>1605329000</v>
          </cell>
        </row>
        <row r="878">
          <cell r="B878" t="str">
            <v>KLAC</v>
          </cell>
          <cell r="C878" t="str">
            <v>Year 2</v>
          </cell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>
            <v>0</v>
          </cell>
          <cell r="L878">
            <v>1696446000</v>
          </cell>
        </row>
        <row r="879">
          <cell r="B879" t="str">
            <v>KLAC</v>
          </cell>
          <cell r="C879" t="str">
            <v>Year 3</v>
          </cell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>
            <v>0</v>
          </cell>
          <cell r="L879">
            <v>1598820000</v>
          </cell>
        </row>
        <row r="880">
          <cell r="B880" t="str">
            <v>KLAC</v>
          </cell>
          <cell r="C880" t="str">
            <v>Year 4</v>
          </cell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>
            <v>0</v>
          </cell>
          <cell r="L880">
            <v>1821102000</v>
          </cell>
        </row>
        <row r="881">
          <cell r="B881" t="str">
            <v>KMB</v>
          </cell>
          <cell r="C881" t="str">
            <v>Year 1</v>
          </cell>
          <cell r="E881">
            <v>19561000000</v>
          </cell>
          <cell r="F881">
            <v>12952000000</v>
          </cell>
          <cell r="G881">
            <v>3706000000</v>
          </cell>
          <cell r="H881">
            <v>0</v>
          </cell>
          <cell r="I881">
            <v>0</v>
          </cell>
          <cell r="L881">
            <v>6609000000</v>
          </cell>
        </row>
        <row r="882">
          <cell r="B882" t="str">
            <v>KMB</v>
          </cell>
          <cell r="C882" t="str">
            <v>Year 2</v>
          </cell>
          <cell r="E882">
            <v>19724000000</v>
          </cell>
          <cell r="F882">
            <v>13041000000</v>
          </cell>
          <cell r="G882">
            <v>4162000000</v>
          </cell>
          <cell r="H882">
            <v>0</v>
          </cell>
          <cell r="I882">
            <v>0</v>
          </cell>
          <cell r="L882">
            <v>6683000000</v>
          </cell>
        </row>
        <row r="883">
          <cell r="B883" t="str">
            <v>KMB</v>
          </cell>
          <cell r="C883" t="str">
            <v>Year 3</v>
          </cell>
          <cell r="E883">
            <v>18591000000</v>
          </cell>
          <cell r="F883">
            <v>11967000000</v>
          </cell>
          <cell r="G883">
            <v>5011000000</v>
          </cell>
          <cell r="H883">
            <v>0</v>
          </cell>
          <cell r="I883">
            <v>0</v>
          </cell>
          <cell r="L883">
            <v>6624000000</v>
          </cell>
        </row>
        <row r="884">
          <cell r="B884" t="str">
            <v>KMB</v>
          </cell>
          <cell r="C884" t="str">
            <v>Year 4</v>
          </cell>
          <cell r="E884">
            <v>18202000000</v>
          </cell>
          <cell r="F884">
            <v>11551000000</v>
          </cell>
          <cell r="G884">
            <v>3334000000</v>
          </cell>
          <cell r="H884">
            <v>0</v>
          </cell>
          <cell r="I884">
            <v>0</v>
          </cell>
          <cell r="L884">
            <v>6651000000</v>
          </cell>
        </row>
        <row r="885">
          <cell r="B885" t="str">
            <v>KMI</v>
          </cell>
          <cell r="C885" t="str">
            <v>Year 1</v>
          </cell>
          <cell r="E885">
            <v>14070000000</v>
          </cell>
          <cell r="F885">
            <v>7365000000</v>
          </cell>
          <cell r="G885">
            <v>1007000000</v>
          </cell>
          <cell r="H885">
            <v>0</v>
          </cell>
          <cell r="I885">
            <v>1806000000</v>
          </cell>
          <cell r="L885">
            <v>6705000000</v>
          </cell>
        </row>
        <row r="886">
          <cell r="B886" t="str">
            <v>KMI</v>
          </cell>
          <cell r="C886" t="str">
            <v>Year 2</v>
          </cell>
          <cell r="E886">
            <v>16226000000</v>
          </cell>
          <cell r="F886">
            <v>8435000000</v>
          </cell>
          <cell r="G886">
            <v>1029000000</v>
          </cell>
          <cell r="H886">
            <v>0</v>
          </cell>
          <cell r="I886">
            <v>2040000000</v>
          </cell>
          <cell r="L886">
            <v>7791000000</v>
          </cell>
        </row>
        <row r="887">
          <cell r="B887" t="str">
            <v>KMI</v>
          </cell>
          <cell r="C887" t="str">
            <v>Year 3</v>
          </cell>
          <cell r="E887">
            <v>14403000000</v>
          </cell>
          <cell r="F887">
            <v>6452000000</v>
          </cell>
          <cell r="G887">
            <v>1126000000</v>
          </cell>
          <cell r="H887">
            <v>0</v>
          </cell>
          <cell r="I887">
            <v>2309000000</v>
          </cell>
          <cell r="L887">
            <v>7951000000</v>
          </cell>
        </row>
        <row r="888">
          <cell r="B888" t="str">
            <v>KMI</v>
          </cell>
          <cell r="C888" t="str">
            <v>Year 4</v>
          </cell>
          <cell r="E888">
            <v>13058000000</v>
          </cell>
          <cell r="F888">
            <v>5801000000</v>
          </cell>
          <cell r="G888">
            <v>1089000000</v>
          </cell>
          <cell r="H888">
            <v>0</v>
          </cell>
          <cell r="I888">
            <v>2209000000</v>
          </cell>
          <cell r="L888">
            <v>7257000000</v>
          </cell>
        </row>
        <row r="889">
          <cell r="B889" t="str">
            <v>KMX</v>
          </cell>
          <cell r="C889" t="str">
            <v>Year 1</v>
          </cell>
          <cell r="E889">
            <v>10962818000</v>
          </cell>
          <cell r="F889">
            <v>9498456000</v>
          </cell>
          <cell r="G889">
            <v>731767000</v>
          </cell>
          <cell r="H889">
            <v>0</v>
          </cell>
          <cell r="I889">
            <v>0</v>
          </cell>
          <cell r="L889">
            <v>1464362000</v>
          </cell>
        </row>
        <row r="890">
          <cell r="B890" t="str">
            <v>KMX</v>
          </cell>
          <cell r="C890" t="str">
            <v>Year 2</v>
          </cell>
          <cell r="E890">
            <v>12574299000</v>
          </cell>
          <cell r="F890">
            <v>10925598000</v>
          </cell>
          <cell r="G890">
            <v>819048000</v>
          </cell>
          <cell r="H890">
            <v>0</v>
          </cell>
          <cell r="I890">
            <v>0</v>
          </cell>
          <cell r="L890">
            <v>1648701000</v>
          </cell>
        </row>
        <row r="891">
          <cell r="B891" t="str">
            <v>KMX</v>
          </cell>
          <cell r="C891" t="str">
            <v>Year 3</v>
          </cell>
          <cell r="E891">
            <v>14268716000</v>
          </cell>
          <cell r="F891">
            <v>12381189000</v>
          </cell>
          <cell r="G891">
            <v>890431000</v>
          </cell>
          <cell r="H891">
            <v>0</v>
          </cell>
          <cell r="I891">
            <v>0</v>
          </cell>
          <cell r="L891">
            <v>1887527000</v>
          </cell>
        </row>
        <row r="892">
          <cell r="B892" t="str">
            <v>KMX</v>
          </cell>
          <cell r="C892" t="str">
            <v>Year 4</v>
          </cell>
          <cell r="E892">
            <v>15149675000</v>
          </cell>
          <cell r="F892">
            <v>13130915000</v>
          </cell>
          <cell r="G892">
            <v>959899000</v>
          </cell>
          <cell r="H892">
            <v>0</v>
          </cell>
          <cell r="I892">
            <v>0</v>
          </cell>
          <cell r="L892">
            <v>2018760000</v>
          </cell>
        </row>
        <row r="893">
          <cell r="B893" t="str">
            <v>KO</v>
          </cell>
          <cell r="C893" t="str">
            <v>Year 1</v>
          </cell>
          <cell r="E893">
            <v>48017000000</v>
          </cell>
          <cell r="F893">
            <v>19053000000</v>
          </cell>
          <cell r="G893">
            <v>18185000000</v>
          </cell>
          <cell r="H893">
            <v>0</v>
          </cell>
          <cell r="I893">
            <v>0</v>
          </cell>
          <cell r="L893">
            <v>28964000000</v>
          </cell>
        </row>
        <row r="894">
          <cell r="B894" t="str">
            <v>KO</v>
          </cell>
          <cell r="C894" t="str">
            <v>Year 2</v>
          </cell>
          <cell r="E894">
            <v>46854000000</v>
          </cell>
          <cell r="F894">
            <v>18421000000</v>
          </cell>
          <cell r="G894">
            <v>18205000000</v>
          </cell>
          <cell r="H894">
            <v>0</v>
          </cell>
          <cell r="I894">
            <v>0</v>
          </cell>
          <cell r="L894">
            <v>28433000000</v>
          </cell>
        </row>
        <row r="895">
          <cell r="B895" t="str">
            <v>KO</v>
          </cell>
          <cell r="C895" t="str">
            <v>Year 3</v>
          </cell>
          <cell r="E895">
            <v>45998000000</v>
          </cell>
          <cell r="F895">
            <v>17889000000</v>
          </cell>
          <cell r="G895">
            <v>18401000000</v>
          </cell>
          <cell r="H895">
            <v>0</v>
          </cell>
          <cell r="I895">
            <v>0</v>
          </cell>
          <cell r="L895">
            <v>28109000000</v>
          </cell>
        </row>
        <row r="896">
          <cell r="B896" t="str">
            <v>KO</v>
          </cell>
          <cell r="C896" t="str">
            <v>Year 4</v>
          </cell>
          <cell r="E896">
            <v>44294000000</v>
          </cell>
          <cell r="F896">
            <v>17482000000</v>
          </cell>
          <cell r="G896">
            <v>18084000000</v>
          </cell>
          <cell r="H896">
            <v>0</v>
          </cell>
          <cell r="I896">
            <v>0</v>
          </cell>
          <cell r="L896">
            <v>26812000000</v>
          </cell>
        </row>
        <row r="897">
          <cell r="B897" t="str">
            <v>KORS</v>
          </cell>
          <cell r="C897" t="str">
            <v>Year 1</v>
          </cell>
          <cell r="E897">
            <v>2181732000</v>
          </cell>
          <cell r="F897">
            <v>875166000</v>
          </cell>
          <cell r="G897">
            <v>621536000</v>
          </cell>
          <cell r="H897">
            <v>0</v>
          </cell>
          <cell r="I897">
            <v>54291000</v>
          </cell>
          <cell r="L897">
            <v>1306566000</v>
          </cell>
        </row>
        <row r="898">
          <cell r="B898" t="str">
            <v>KORS</v>
          </cell>
          <cell r="C898" t="str">
            <v>Year 2</v>
          </cell>
          <cell r="E898">
            <v>3310800000</v>
          </cell>
          <cell r="F898">
            <v>1294700000</v>
          </cell>
          <cell r="G898">
            <v>926900000</v>
          </cell>
          <cell r="H898">
            <v>0</v>
          </cell>
          <cell r="I898">
            <v>79700000</v>
          </cell>
          <cell r="L898">
            <v>2016100000</v>
          </cell>
        </row>
        <row r="899">
          <cell r="B899" t="str">
            <v>KORS</v>
          </cell>
          <cell r="C899" t="str">
            <v>Year 3</v>
          </cell>
          <cell r="E899">
            <v>4371500000</v>
          </cell>
          <cell r="F899">
            <v>1723800000</v>
          </cell>
          <cell r="G899">
            <v>1251500000</v>
          </cell>
          <cell r="H899">
            <v>0</v>
          </cell>
          <cell r="I899">
            <v>138400000</v>
          </cell>
          <cell r="L899">
            <v>2647700000</v>
          </cell>
        </row>
        <row r="900">
          <cell r="B900" t="str">
            <v>KORS</v>
          </cell>
          <cell r="C900" t="str">
            <v>Year 4</v>
          </cell>
          <cell r="E900">
            <v>4712100000</v>
          </cell>
          <cell r="F900">
            <v>1914900000</v>
          </cell>
          <cell r="G900">
            <v>1428000000</v>
          </cell>
          <cell r="H900">
            <v>0</v>
          </cell>
          <cell r="I900">
            <v>183200000</v>
          </cell>
          <cell r="L900">
            <v>2797200000</v>
          </cell>
        </row>
        <row r="901">
          <cell r="B901" t="str">
            <v>KR</v>
          </cell>
          <cell r="C901" t="str">
            <v>Year 1</v>
          </cell>
          <cell r="E901">
            <v>96619000000</v>
          </cell>
          <cell r="F901">
            <v>76726000000</v>
          </cell>
          <cell r="G901">
            <v>15477000000</v>
          </cell>
          <cell r="H901">
            <v>0</v>
          </cell>
          <cell r="I901">
            <v>1652000000</v>
          </cell>
          <cell r="L901">
            <v>19893000000</v>
          </cell>
        </row>
        <row r="902">
          <cell r="B902" t="str">
            <v>KR</v>
          </cell>
          <cell r="C902" t="str">
            <v>Year 2</v>
          </cell>
          <cell r="E902">
            <v>98375000000</v>
          </cell>
          <cell r="F902">
            <v>78138000000</v>
          </cell>
          <cell r="G902">
            <v>15809000000</v>
          </cell>
          <cell r="H902">
            <v>0</v>
          </cell>
          <cell r="I902">
            <v>1703000000</v>
          </cell>
          <cell r="L902">
            <v>20237000000</v>
          </cell>
        </row>
        <row r="903">
          <cell r="B903" t="str">
            <v>KR</v>
          </cell>
          <cell r="C903" t="str">
            <v>Year 3</v>
          </cell>
          <cell r="E903">
            <v>108465000000</v>
          </cell>
          <cell r="F903">
            <v>85512000000</v>
          </cell>
          <cell r="G903">
            <v>17868000000</v>
          </cell>
          <cell r="H903">
            <v>0</v>
          </cell>
          <cell r="I903">
            <v>1948000000</v>
          </cell>
          <cell r="L903">
            <v>22953000000</v>
          </cell>
        </row>
        <row r="904">
          <cell r="B904" t="str">
            <v>KR</v>
          </cell>
          <cell r="C904" t="str">
            <v>Year 4</v>
          </cell>
          <cell r="E904">
            <v>109830000000</v>
          </cell>
          <cell r="F904">
            <v>85496000000</v>
          </cell>
          <cell r="G904">
            <v>18669000000</v>
          </cell>
          <cell r="H904">
            <v>0</v>
          </cell>
          <cell r="I904">
            <v>2089000000</v>
          </cell>
          <cell r="L904">
            <v>24334000000</v>
          </cell>
        </row>
        <row r="905">
          <cell r="B905" t="str">
            <v>KSS</v>
          </cell>
          <cell r="C905" t="str">
            <v>Year 1</v>
          </cell>
          <cell r="E905">
            <v>19279000000</v>
          </cell>
          <cell r="F905">
            <v>12289000000</v>
          </cell>
          <cell r="G905">
            <v>4267000000</v>
          </cell>
          <cell r="H905">
            <v>0</v>
          </cell>
          <cell r="I905">
            <v>833000000</v>
          </cell>
          <cell r="L905">
            <v>6990000000</v>
          </cell>
        </row>
        <row r="906">
          <cell r="B906" t="str">
            <v>KSS</v>
          </cell>
          <cell r="C906" t="str">
            <v>Year 2</v>
          </cell>
          <cell r="E906">
            <v>19031000000</v>
          </cell>
          <cell r="F906">
            <v>12087000000</v>
          </cell>
          <cell r="G906">
            <v>4313000000</v>
          </cell>
          <cell r="H906">
            <v>0</v>
          </cell>
          <cell r="I906">
            <v>889000000</v>
          </cell>
          <cell r="L906">
            <v>6944000000</v>
          </cell>
        </row>
        <row r="907">
          <cell r="B907" t="str">
            <v>KSS</v>
          </cell>
          <cell r="C907" t="str">
            <v>Year 3</v>
          </cell>
          <cell r="E907">
            <v>19023000000</v>
          </cell>
          <cell r="F907">
            <v>12098000000</v>
          </cell>
          <cell r="G907">
            <v>4350000000</v>
          </cell>
          <cell r="H907">
            <v>0</v>
          </cell>
          <cell r="I907">
            <v>886000000</v>
          </cell>
          <cell r="L907">
            <v>6925000000</v>
          </cell>
        </row>
        <row r="908">
          <cell r="B908" t="str">
            <v>KSS</v>
          </cell>
          <cell r="C908" t="str">
            <v>Year 4</v>
          </cell>
          <cell r="E908">
            <v>19204000000</v>
          </cell>
          <cell r="F908">
            <v>12265000000</v>
          </cell>
          <cell r="G908">
            <v>4452000000</v>
          </cell>
          <cell r="H908">
            <v>0</v>
          </cell>
          <cell r="I908">
            <v>934000000</v>
          </cell>
          <cell r="L908">
            <v>6939000000</v>
          </cell>
        </row>
        <row r="909">
          <cell r="B909" t="str">
            <v>KSU</v>
          </cell>
          <cell r="C909" t="str">
            <v>Year 1</v>
          </cell>
          <cell r="E909">
            <v>2369300000</v>
          </cell>
          <cell r="F909">
            <v>805300000</v>
          </cell>
          <cell r="G909">
            <v>602100000</v>
          </cell>
          <cell r="H909">
            <v>0</v>
          </cell>
          <cell r="I909">
            <v>223300000</v>
          </cell>
          <cell r="L909">
            <v>1564000000</v>
          </cell>
        </row>
        <row r="910">
          <cell r="B910" t="str">
            <v>KSU</v>
          </cell>
          <cell r="C910" t="str">
            <v>Year 2</v>
          </cell>
          <cell r="E910">
            <v>2577100000</v>
          </cell>
          <cell r="F910">
            <v>877900000</v>
          </cell>
          <cell r="G910">
            <v>632000000</v>
          </cell>
          <cell r="H910">
            <v>0</v>
          </cell>
          <cell r="I910">
            <v>258100000</v>
          </cell>
          <cell r="L910">
            <v>1699200000</v>
          </cell>
        </row>
        <row r="911">
          <cell r="B911" t="str">
            <v>KSU</v>
          </cell>
          <cell r="C911" t="str">
            <v>Year 3</v>
          </cell>
          <cell r="E911">
            <v>2418800000</v>
          </cell>
          <cell r="F911">
            <v>759200000</v>
          </cell>
          <cell r="G911">
            <v>571200000</v>
          </cell>
          <cell r="H911">
            <v>0</v>
          </cell>
          <cell r="I911">
            <v>284600000</v>
          </cell>
          <cell r="L911">
            <v>1659600000</v>
          </cell>
        </row>
        <row r="912">
          <cell r="B912" t="str">
            <v>KSU</v>
          </cell>
          <cell r="C912" t="str">
            <v>Year 4</v>
          </cell>
          <cell r="E912">
            <v>2334200000</v>
          </cell>
          <cell r="F912">
            <v>691100000</v>
          </cell>
          <cell r="G912">
            <v>519600000</v>
          </cell>
          <cell r="H912">
            <v>0</v>
          </cell>
          <cell r="I912">
            <v>305000000</v>
          </cell>
          <cell r="L912">
            <v>1643100000</v>
          </cell>
        </row>
        <row r="913">
          <cell r="B913" t="str">
            <v>LB</v>
          </cell>
          <cell r="C913" t="str">
            <v>Year 1</v>
          </cell>
          <cell r="E913">
            <v>10459000000</v>
          </cell>
          <cell r="F913">
            <v>6073000000</v>
          </cell>
          <cell r="G913">
            <v>2720000000</v>
          </cell>
          <cell r="H913">
            <v>0</v>
          </cell>
          <cell r="I913">
            <v>0</v>
          </cell>
          <cell r="L913">
            <v>4386000000</v>
          </cell>
        </row>
        <row r="914">
          <cell r="B914" t="str">
            <v>LB</v>
          </cell>
          <cell r="C914" t="str">
            <v>Year 2</v>
          </cell>
          <cell r="E914">
            <v>10773000000</v>
          </cell>
          <cell r="F914">
            <v>6344000000</v>
          </cell>
          <cell r="G914">
            <v>2686000000</v>
          </cell>
          <cell r="H914">
            <v>0</v>
          </cell>
          <cell r="I914">
            <v>0</v>
          </cell>
          <cell r="L914">
            <v>4429000000</v>
          </cell>
        </row>
        <row r="915">
          <cell r="B915" t="str">
            <v>LB</v>
          </cell>
          <cell r="C915" t="str">
            <v>Year 3</v>
          </cell>
          <cell r="E915">
            <v>11454000000</v>
          </cell>
          <cell r="F915">
            <v>6646000000</v>
          </cell>
          <cell r="G915">
            <v>2855000000</v>
          </cell>
          <cell r="H915">
            <v>0</v>
          </cell>
          <cell r="I915">
            <v>0</v>
          </cell>
          <cell r="L915">
            <v>4808000000</v>
          </cell>
        </row>
        <row r="916">
          <cell r="B916" t="str">
            <v>LB</v>
          </cell>
          <cell r="C916" t="str">
            <v>Year 4</v>
          </cell>
          <cell r="E916">
            <v>12154000000</v>
          </cell>
          <cell r="F916">
            <v>6950000000</v>
          </cell>
          <cell r="G916">
            <v>3012000000</v>
          </cell>
          <cell r="H916">
            <v>0</v>
          </cell>
          <cell r="I916">
            <v>0</v>
          </cell>
          <cell r="L916">
            <v>5204000000</v>
          </cell>
        </row>
        <row r="917">
          <cell r="B917" t="str">
            <v>LEG</v>
          </cell>
          <cell r="C917" t="str">
            <v>Year 1</v>
          </cell>
          <cell r="E917">
            <v>3414500000</v>
          </cell>
          <cell r="F917">
            <v>2718900000</v>
          </cell>
          <cell r="G917">
            <v>346100000</v>
          </cell>
          <cell r="H917">
            <v>0</v>
          </cell>
          <cell r="I917">
            <v>25100000</v>
          </cell>
          <cell r="L917">
            <v>695600000</v>
          </cell>
        </row>
        <row r="918">
          <cell r="B918" t="str">
            <v>LEG</v>
          </cell>
          <cell r="C918" t="str">
            <v>Year 2</v>
          </cell>
          <cell r="E918">
            <v>3477200000</v>
          </cell>
          <cell r="F918">
            <v>2767300000</v>
          </cell>
          <cell r="G918">
            <v>346900000</v>
          </cell>
          <cell r="H918">
            <v>0</v>
          </cell>
          <cell r="I918">
            <v>25400000</v>
          </cell>
          <cell r="L918">
            <v>709900000</v>
          </cell>
        </row>
        <row r="919">
          <cell r="B919" t="str">
            <v>LEG</v>
          </cell>
          <cell r="C919" t="str">
            <v>Year 3</v>
          </cell>
          <cell r="E919">
            <v>3782300000</v>
          </cell>
          <cell r="F919">
            <v>2991900000</v>
          </cell>
          <cell r="G919">
            <v>439200000</v>
          </cell>
          <cell r="H919">
            <v>0</v>
          </cell>
          <cell r="I919">
            <v>19700000</v>
          </cell>
          <cell r="L919">
            <v>790400000</v>
          </cell>
        </row>
        <row r="920">
          <cell r="B920" t="str">
            <v>LEG</v>
          </cell>
          <cell r="C920" t="str">
            <v>Year 4</v>
          </cell>
          <cell r="E920">
            <v>3917200000</v>
          </cell>
          <cell r="F920">
            <v>2994000000</v>
          </cell>
          <cell r="G920">
            <v>411800000</v>
          </cell>
          <cell r="H920">
            <v>0</v>
          </cell>
          <cell r="I920">
            <v>20800000</v>
          </cell>
          <cell r="L920">
            <v>923200000</v>
          </cell>
        </row>
        <row r="921">
          <cell r="B921" t="str">
            <v>LEN</v>
          </cell>
          <cell r="C921" t="str">
            <v>Year 1</v>
          </cell>
          <cell r="E921">
            <v>5935095000</v>
          </cell>
          <cell r="F921">
            <v>4920664000</v>
          </cell>
          <cell r="G921">
            <v>328595000</v>
          </cell>
          <cell r="H921">
            <v>0</v>
          </cell>
          <cell r="I921">
            <v>0</v>
          </cell>
          <cell r="L921">
            <v>1014431000</v>
          </cell>
        </row>
        <row r="922">
          <cell r="B922" t="str">
            <v>LEN</v>
          </cell>
          <cell r="C922" t="str">
            <v>Year 2</v>
          </cell>
          <cell r="E922">
            <v>7779812000</v>
          </cell>
          <cell r="F922">
            <v>6336272000</v>
          </cell>
          <cell r="G922">
            <v>521502000</v>
          </cell>
          <cell r="H922">
            <v>0</v>
          </cell>
          <cell r="I922">
            <v>0</v>
          </cell>
          <cell r="L922">
            <v>1443540000</v>
          </cell>
        </row>
        <row r="923">
          <cell r="B923" t="str">
            <v>LEN</v>
          </cell>
          <cell r="C923" t="str">
            <v>Year 3</v>
          </cell>
          <cell r="E923">
            <v>9474008000</v>
          </cell>
          <cell r="F923">
            <v>7757571000</v>
          </cell>
          <cell r="G923">
            <v>630421000</v>
          </cell>
          <cell r="H923">
            <v>0</v>
          </cell>
          <cell r="I923">
            <v>0</v>
          </cell>
          <cell r="L923">
            <v>1716437000</v>
          </cell>
        </row>
        <row r="924">
          <cell r="B924" t="str">
            <v>LEN</v>
          </cell>
          <cell r="C924" t="str">
            <v>Year 4</v>
          </cell>
          <cell r="E924">
            <v>10949999000</v>
          </cell>
          <cell r="F924">
            <v>8923519000</v>
          </cell>
          <cell r="G924">
            <v>764117000</v>
          </cell>
          <cell r="H924">
            <v>0</v>
          </cell>
          <cell r="I924">
            <v>0</v>
          </cell>
          <cell r="L924">
            <v>2026480000</v>
          </cell>
        </row>
        <row r="925">
          <cell r="B925" t="str">
            <v>LH</v>
          </cell>
          <cell r="C925" t="str">
            <v>Year 1</v>
          </cell>
          <cell r="E925">
            <v>5671400000</v>
          </cell>
          <cell r="F925">
            <v>3421700000</v>
          </cell>
          <cell r="G925">
            <v>1114600000</v>
          </cell>
          <cell r="H925">
            <v>0</v>
          </cell>
          <cell r="I925">
            <v>86300000</v>
          </cell>
          <cell r="L925">
            <v>2249700000</v>
          </cell>
        </row>
        <row r="926">
          <cell r="B926" t="str">
            <v>LH</v>
          </cell>
          <cell r="C926" t="str">
            <v>Year 2</v>
          </cell>
          <cell r="E926">
            <v>5808300000</v>
          </cell>
          <cell r="F926">
            <v>3585100000</v>
          </cell>
          <cell r="G926">
            <v>1128800000</v>
          </cell>
          <cell r="H926">
            <v>0</v>
          </cell>
          <cell r="I926">
            <v>81700000</v>
          </cell>
          <cell r="L926">
            <v>2223200000</v>
          </cell>
        </row>
        <row r="927">
          <cell r="B927" t="str">
            <v>LH</v>
          </cell>
          <cell r="C927" t="str">
            <v>Year 3</v>
          </cell>
          <cell r="E927">
            <v>6011600000</v>
          </cell>
          <cell r="F927">
            <v>3808500000</v>
          </cell>
          <cell r="G927">
            <v>1198200000</v>
          </cell>
          <cell r="H927">
            <v>0</v>
          </cell>
          <cell r="I927">
            <v>76700000</v>
          </cell>
          <cell r="L927">
            <v>2203100000</v>
          </cell>
        </row>
        <row r="928">
          <cell r="B928" t="str">
            <v>LH</v>
          </cell>
          <cell r="C928" t="str">
            <v>Year 4</v>
          </cell>
          <cell r="E928">
            <v>8680100000</v>
          </cell>
          <cell r="F928">
            <v>5776800000</v>
          </cell>
          <cell r="G928">
            <v>1622000000</v>
          </cell>
          <cell r="H928">
            <v>0</v>
          </cell>
          <cell r="I928">
            <v>164500000</v>
          </cell>
          <cell r="L928">
            <v>2903300000</v>
          </cell>
        </row>
        <row r="929">
          <cell r="B929" t="str">
            <v>LKQ</v>
          </cell>
          <cell r="C929" t="str">
            <v>Year 1</v>
          </cell>
          <cell r="E929">
            <v>4122930000</v>
          </cell>
          <cell r="F929">
            <v>2398790000</v>
          </cell>
          <cell r="G929">
            <v>1219343000</v>
          </cell>
          <cell r="H929">
            <v>0</v>
          </cell>
          <cell r="I929">
            <v>64093000</v>
          </cell>
          <cell r="L929">
            <v>1724140000</v>
          </cell>
        </row>
        <row r="930">
          <cell r="B930" t="str">
            <v>LKQ</v>
          </cell>
          <cell r="C930" t="str">
            <v>Year 2</v>
          </cell>
          <cell r="E930">
            <v>5062528000</v>
          </cell>
          <cell r="F930">
            <v>2987126000</v>
          </cell>
          <cell r="G930">
            <v>1454080000</v>
          </cell>
          <cell r="H930">
            <v>0</v>
          </cell>
          <cell r="I930">
            <v>80969000</v>
          </cell>
          <cell r="L930">
            <v>2075402000</v>
          </cell>
        </row>
        <row r="931">
          <cell r="B931" t="str">
            <v>LKQ</v>
          </cell>
          <cell r="C931" t="str">
            <v>Year 3</v>
          </cell>
          <cell r="E931">
            <v>6740064000</v>
          </cell>
          <cell r="F931">
            <v>4088151000</v>
          </cell>
          <cell r="G931">
            <v>1866520000</v>
          </cell>
          <cell r="H931">
            <v>0</v>
          </cell>
          <cell r="I931">
            <v>120719000</v>
          </cell>
          <cell r="L931">
            <v>2651913000</v>
          </cell>
        </row>
        <row r="932">
          <cell r="B932" t="str">
            <v>LKQ</v>
          </cell>
          <cell r="C932" t="str">
            <v>Year 4</v>
          </cell>
          <cell r="E932">
            <v>7192633000</v>
          </cell>
          <cell r="F932">
            <v>4359104000</v>
          </cell>
          <cell r="G932">
            <v>1987271000</v>
          </cell>
          <cell r="H932">
            <v>0</v>
          </cell>
          <cell r="I932">
            <v>122120000</v>
          </cell>
          <cell r="L932">
            <v>2833529000</v>
          </cell>
        </row>
        <row r="933">
          <cell r="B933" t="str">
            <v>LLL</v>
          </cell>
          <cell r="C933" t="str">
            <v>Year 1</v>
          </cell>
          <cell r="E933">
            <v>13107000000</v>
          </cell>
          <cell r="F933">
            <v>11799000000</v>
          </cell>
          <cell r="G933">
            <v>0</v>
          </cell>
          <cell r="H933">
            <v>0</v>
          </cell>
          <cell r="I933">
            <v>0</v>
          </cell>
          <cell r="L933">
            <v>1308000000</v>
          </cell>
        </row>
        <row r="934">
          <cell r="B934" t="str">
            <v>LLL</v>
          </cell>
          <cell r="C934" t="str">
            <v>Year 2</v>
          </cell>
          <cell r="E934">
            <v>11420000000</v>
          </cell>
          <cell r="F934">
            <v>10303000000</v>
          </cell>
          <cell r="G934">
            <v>0</v>
          </cell>
          <cell r="H934">
            <v>0</v>
          </cell>
          <cell r="I934">
            <v>0</v>
          </cell>
          <cell r="L934">
            <v>1117000000</v>
          </cell>
        </row>
        <row r="935">
          <cell r="B935" t="str">
            <v>LLL</v>
          </cell>
          <cell r="C935" t="str">
            <v>Year 3</v>
          </cell>
          <cell r="E935">
            <v>10986000000</v>
          </cell>
          <cell r="F935">
            <v>9974000000</v>
          </cell>
          <cell r="G935">
            <v>0</v>
          </cell>
          <cell r="H935">
            <v>0</v>
          </cell>
          <cell r="I935">
            <v>0</v>
          </cell>
          <cell r="L935">
            <v>1012000000</v>
          </cell>
        </row>
        <row r="936">
          <cell r="B936" t="str">
            <v>LLL</v>
          </cell>
          <cell r="C936" t="str">
            <v>Year 4</v>
          </cell>
          <cell r="E936">
            <v>10466000000</v>
          </cell>
          <cell r="F936">
            <v>9576000000</v>
          </cell>
          <cell r="G936">
            <v>0</v>
          </cell>
          <cell r="H936">
            <v>0</v>
          </cell>
          <cell r="I936">
            <v>0</v>
          </cell>
          <cell r="L936">
            <v>890000000</v>
          </cell>
        </row>
        <row r="937">
          <cell r="B937" t="str">
            <v>LLTC</v>
          </cell>
          <cell r="C937" t="str">
            <v>Year 1</v>
          </cell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>
            <v>0</v>
          </cell>
          <cell r="L937">
            <v>959720000</v>
          </cell>
        </row>
        <row r="938">
          <cell r="B938" t="str">
            <v>LLTC</v>
          </cell>
          <cell r="C938" t="str">
            <v>Year 2</v>
          </cell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>
            <v>0</v>
          </cell>
          <cell r="L938">
            <v>1049806000</v>
          </cell>
        </row>
        <row r="939">
          <cell r="B939" t="str">
            <v>LLTC</v>
          </cell>
          <cell r="C939" t="str">
            <v>Year 3</v>
          </cell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>
            <v>0</v>
          </cell>
          <cell r="L939">
            <v>1119412000</v>
          </cell>
        </row>
        <row r="940">
          <cell r="B940" t="str">
            <v>LLTC</v>
          </cell>
          <cell r="C940" t="str">
            <v>Year 4</v>
          </cell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>
            <v>0</v>
          </cell>
          <cell r="L940">
            <v>1080135000</v>
          </cell>
        </row>
        <row r="941">
          <cell r="B941" t="str">
            <v>LLY</v>
          </cell>
          <cell r="C941" t="str">
            <v>Year 1</v>
          </cell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>
            <v>0</v>
          </cell>
          <cell r="L941">
            <v>17806900000</v>
          </cell>
        </row>
        <row r="942">
          <cell r="B942" t="str">
            <v>LLY</v>
          </cell>
          <cell r="C942" t="str">
            <v>Year 2</v>
          </cell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>
            <v>0</v>
          </cell>
          <cell r="L942">
            <v>18205000000</v>
          </cell>
        </row>
        <row r="943">
          <cell r="B943" t="str">
            <v>LLY</v>
          </cell>
          <cell r="C943" t="str">
            <v>Year 3</v>
          </cell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>
            <v>0</v>
          </cell>
          <cell r="L943">
            <v>14683100000</v>
          </cell>
        </row>
        <row r="944">
          <cell r="B944" t="str">
            <v>LLY</v>
          </cell>
          <cell r="C944" t="str">
            <v>Year 4</v>
          </cell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>
            <v>0</v>
          </cell>
          <cell r="L944">
            <v>14921500000</v>
          </cell>
        </row>
        <row r="945">
          <cell r="B945" t="str">
            <v>LMT</v>
          </cell>
          <cell r="C945" t="str">
            <v>Year 1</v>
          </cell>
          <cell r="E945">
            <v>45358000000</v>
          </cell>
          <cell r="F945">
            <v>41171000000</v>
          </cell>
          <cell r="G945">
            <v>318000000</v>
          </cell>
          <cell r="H945">
            <v>0</v>
          </cell>
          <cell r="I945">
            <v>0</v>
          </cell>
          <cell r="L945">
            <v>4187000000</v>
          </cell>
        </row>
        <row r="946">
          <cell r="B946" t="str">
            <v>LMT</v>
          </cell>
          <cell r="C946" t="str">
            <v>Year 2</v>
          </cell>
          <cell r="E946">
            <v>39946000000</v>
          </cell>
          <cell r="F946">
            <v>35263000000</v>
          </cell>
          <cell r="G946">
            <v>329000000</v>
          </cell>
          <cell r="H946">
            <v>0</v>
          </cell>
          <cell r="I946">
            <v>0</v>
          </cell>
          <cell r="L946">
            <v>4683000000</v>
          </cell>
        </row>
        <row r="947">
          <cell r="B947" t="str">
            <v>LMT</v>
          </cell>
          <cell r="C947" t="str">
            <v>Year 3</v>
          </cell>
          <cell r="E947">
            <v>40536000000</v>
          </cell>
          <cell r="F947">
            <v>36044000000</v>
          </cell>
          <cell r="G947">
            <v>220000000</v>
          </cell>
          <cell r="H947">
            <v>0</v>
          </cell>
          <cell r="I947">
            <v>0</v>
          </cell>
          <cell r="L947">
            <v>4492000000</v>
          </cell>
        </row>
        <row r="948">
          <cell r="B948" t="str">
            <v>LMT</v>
          </cell>
          <cell r="C948" t="str">
            <v>Year 4</v>
          </cell>
          <cell r="E948">
            <v>47248000000</v>
          </cell>
          <cell r="F948">
            <v>42186000000</v>
          </cell>
          <cell r="G948">
            <v>487000000</v>
          </cell>
          <cell r="H948">
            <v>0</v>
          </cell>
          <cell r="I948">
            <v>0</v>
          </cell>
          <cell r="L948">
            <v>5062000000</v>
          </cell>
        </row>
        <row r="949">
          <cell r="B949" t="str">
            <v>LNT</v>
          </cell>
          <cell r="C949" t="str">
            <v>Year 1</v>
          </cell>
          <cell r="E949">
            <v>3094500000</v>
          </cell>
          <cell r="F949">
            <v>2144200000</v>
          </cell>
          <cell r="G949">
            <v>98200000</v>
          </cell>
          <cell r="H949">
            <v>0</v>
          </cell>
          <cell r="I949">
            <v>332400000</v>
          </cell>
          <cell r="L949">
            <v>950300000</v>
          </cell>
        </row>
        <row r="950">
          <cell r="B950" t="str">
            <v>LNT</v>
          </cell>
          <cell r="C950" t="str">
            <v>Year 2</v>
          </cell>
          <cell r="E950">
            <v>3276800000</v>
          </cell>
          <cell r="F950">
            <v>2272400000</v>
          </cell>
          <cell r="G950">
            <v>99600000</v>
          </cell>
          <cell r="H950">
            <v>0</v>
          </cell>
          <cell r="I950">
            <v>370900000</v>
          </cell>
          <cell r="L950">
            <v>1004400000</v>
          </cell>
        </row>
        <row r="951">
          <cell r="B951" t="str">
            <v>LNT</v>
          </cell>
          <cell r="C951" t="str">
            <v>Year 3</v>
          </cell>
          <cell r="E951">
            <v>3350300000</v>
          </cell>
          <cell r="F951">
            <v>2317500000</v>
          </cell>
          <cell r="G951">
            <v>101100000</v>
          </cell>
          <cell r="H951">
            <v>0</v>
          </cell>
          <cell r="I951">
            <v>388100000</v>
          </cell>
          <cell r="L951">
            <v>1032800000</v>
          </cell>
        </row>
        <row r="952">
          <cell r="B952" t="str">
            <v>LNT</v>
          </cell>
          <cell r="C952" t="str">
            <v>Year 4</v>
          </cell>
          <cell r="E952">
            <v>3253600000</v>
          </cell>
          <cell r="F952">
            <v>2171600000</v>
          </cell>
          <cell r="G952">
            <v>103700000</v>
          </cell>
          <cell r="H952">
            <v>0</v>
          </cell>
          <cell r="I952">
            <v>401300000</v>
          </cell>
          <cell r="L952">
            <v>1082000000</v>
          </cell>
        </row>
        <row r="953">
          <cell r="B953" t="str">
            <v>LOW</v>
          </cell>
          <cell r="C953" t="str">
            <v>Year 1</v>
          </cell>
          <cell r="E953">
            <v>50521000000</v>
          </cell>
          <cell r="F953">
            <v>33194000000</v>
          </cell>
          <cell r="G953">
            <v>12244000000</v>
          </cell>
          <cell r="H953">
            <v>0</v>
          </cell>
          <cell r="I953">
            <v>1523000000</v>
          </cell>
          <cell r="L953">
            <v>17327000000</v>
          </cell>
        </row>
        <row r="954">
          <cell r="B954" t="str">
            <v>LOW</v>
          </cell>
          <cell r="C954" t="str">
            <v>Year 2</v>
          </cell>
          <cell r="E954">
            <v>53417000000</v>
          </cell>
          <cell r="F954">
            <v>34941000000</v>
          </cell>
          <cell r="G954">
            <v>12865000000</v>
          </cell>
          <cell r="H954">
            <v>0</v>
          </cell>
          <cell r="I954">
            <v>1462000000</v>
          </cell>
          <cell r="L954">
            <v>18476000000</v>
          </cell>
        </row>
        <row r="955">
          <cell r="B955" t="str">
            <v>LOW</v>
          </cell>
          <cell r="C955" t="str">
            <v>Year 3</v>
          </cell>
          <cell r="E955">
            <v>56223000000</v>
          </cell>
          <cell r="F955">
            <v>36665000000</v>
          </cell>
          <cell r="G955">
            <v>13281000000</v>
          </cell>
          <cell r="H955">
            <v>0</v>
          </cell>
          <cell r="I955">
            <v>1485000000</v>
          </cell>
          <cell r="L955">
            <v>19558000000</v>
          </cell>
        </row>
        <row r="956">
          <cell r="B956" t="str">
            <v>LOW</v>
          </cell>
          <cell r="C956" t="str">
            <v>Year 4</v>
          </cell>
          <cell r="E956">
            <v>59074000000</v>
          </cell>
          <cell r="F956">
            <v>38504000000</v>
          </cell>
          <cell r="G956">
            <v>14115000000</v>
          </cell>
          <cell r="H956">
            <v>0</v>
          </cell>
          <cell r="I956">
            <v>1484000000</v>
          </cell>
          <cell r="L956">
            <v>20570000000</v>
          </cell>
        </row>
        <row r="957">
          <cell r="B957" t="str">
            <v>LRCX</v>
          </cell>
          <cell r="C957" t="str">
            <v>Year 1</v>
          </cell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>
            <v>0</v>
          </cell>
          <cell r="L957">
            <v>1403059000</v>
          </cell>
        </row>
        <row r="958">
          <cell r="B958" t="str">
            <v>LRCX</v>
          </cell>
          <cell r="C958" t="str">
            <v>Year 2</v>
          </cell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>
            <v>0</v>
          </cell>
          <cell r="L958">
            <v>2007481000</v>
          </cell>
        </row>
        <row r="959">
          <cell r="B959" t="str">
            <v>LRCX</v>
          </cell>
          <cell r="C959" t="str">
            <v>Year 3</v>
          </cell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>
            <v>0</v>
          </cell>
          <cell r="L959">
            <v>2284336000</v>
          </cell>
        </row>
        <row r="960">
          <cell r="B960" t="str">
            <v>LRCX</v>
          </cell>
          <cell r="C960" t="str">
            <v>Year 4</v>
          </cell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>
            <v>0</v>
          </cell>
          <cell r="L960">
            <v>2618922000</v>
          </cell>
        </row>
        <row r="961">
          <cell r="B961" t="str">
            <v>LUK</v>
          </cell>
          <cell r="C961" t="str">
            <v>Year 1</v>
          </cell>
          <cell r="E961">
            <v>7810610000</v>
          </cell>
          <cell r="F961">
            <v>7479746000</v>
          </cell>
          <cell r="G961">
            <v>360586000</v>
          </cell>
          <cell r="H961">
            <v>0</v>
          </cell>
          <cell r="I961">
            <v>116388000</v>
          </cell>
          <cell r="L961">
            <v>330864000</v>
          </cell>
        </row>
        <row r="962">
          <cell r="B962" t="str">
            <v>LUK</v>
          </cell>
          <cell r="C962" t="str">
            <v>Year 2</v>
          </cell>
          <cell r="E962">
            <v>9531778000</v>
          </cell>
          <cell r="F962">
            <v>7567707000</v>
          </cell>
          <cell r="G962">
            <v>2177616000</v>
          </cell>
          <cell r="H962">
            <v>0</v>
          </cell>
          <cell r="I962">
            <v>167425000</v>
          </cell>
          <cell r="L962">
            <v>1964071000</v>
          </cell>
        </row>
        <row r="963">
          <cell r="B963" t="str">
            <v>LUK</v>
          </cell>
          <cell r="C963" t="str">
            <v>Year 3</v>
          </cell>
          <cell r="E963">
            <v>10681897000</v>
          </cell>
          <cell r="F963">
            <v>8024286000</v>
          </cell>
          <cell r="G963">
            <v>2856642000</v>
          </cell>
          <cell r="H963">
            <v>0</v>
          </cell>
          <cell r="I963">
            <v>185993000</v>
          </cell>
          <cell r="L963">
            <v>2657611000</v>
          </cell>
        </row>
        <row r="964">
          <cell r="B964" t="str">
            <v>LUK</v>
          </cell>
          <cell r="C964" t="str">
            <v>Year 4</v>
          </cell>
          <cell r="E964">
            <v>10116502000</v>
          </cell>
          <cell r="F964">
            <v>7677233000</v>
          </cell>
          <cell r="G964">
            <v>2620072000</v>
          </cell>
          <cell r="H964">
            <v>0</v>
          </cell>
          <cell r="I964">
            <v>224133000</v>
          </cell>
          <cell r="L964">
            <v>2439269000</v>
          </cell>
        </row>
        <row r="965">
          <cell r="B965" t="str">
            <v>LUV</v>
          </cell>
          <cell r="C965" t="str">
            <v>Year 1</v>
          </cell>
          <cell r="E965">
            <v>17699000000</v>
          </cell>
          <cell r="F965">
            <v>8307000000</v>
          </cell>
          <cell r="G965">
            <v>7161000000</v>
          </cell>
          <cell r="H965">
            <v>0</v>
          </cell>
          <cell r="I965">
            <v>867000000</v>
          </cell>
          <cell r="L965">
            <v>9392000000</v>
          </cell>
        </row>
        <row r="966">
          <cell r="B966" t="str">
            <v>LUV</v>
          </cell>
          <cell r="C966" t="str">
            <v>Year 2</v>
          </cell>
          <cell r="E966">
            <v>18605000000</v>
          </cell>
          <cell r="F966">
            <v>7677000000</v>
          </cell>
          <cell r="G966">
            <v>7639000000</v>
          </cell>
          <cell r="H966">
            <v>0</v>
          </cell>
          <cell r="I966">
            <v>938000000</v>
          </cell>
          <cell r="L966">
            <v>10928000000</v>
          </cell>
        </row>
        <row r="967">
          <cell r="B967" t="str">
            <v>LUV</v>
          </cell>
          <cell r="C967" t="str">
            <v>Year 3</v>
          </cell>
          <cell r="E967">
            <v>19820000000</v>
          </cell>
          <cell r="F967">
            <v>6025000000</v>
          </cell>
          <cell r="G967">
            <v>8625000000</v>
          </cell>
          <cell r="H967">
            <v>0</v>
          </cell>
          <cell r="I967">
            <v>1015000000</v>
          </cell>
          <cell r="L967">
            <v>13795000000</v>
          </cell>
        </row>
        <row r="968">
          <cell r="B968" t="str">
            <v>LUV</v>
          </cell>
          <cell r="C968" t="str">
            <v>Year 4</v>
          </cell>
          <cell r="E968">
            <v>20425000000</v>
          </cell>
          <cell r="F968">
            <v>6132000000</v>
          </cell>
          <cell r="G968">
            <v>9312000000</v>
          </cell>
          <cell r="H968">
            <v>0</v>
          </cell>
          <cell r="I968">
            <v>1221000000</v>
          </cell>
          <cell r="L968">
            <v>14293000000</v>
          </cell>
        </row>
        <row r="969">
          <cell r="B969" t="str">
            <v>LVLT</v>
          </cell>
          <cell r="C969" t="str">
            <v>Year 1</v>
          </cell>
          <cell r="E969">
            <v>6376000000</v>
          </cell>
          <cell r="F969">
            <v>3851000000</v>
          </cell>
          <cell r="G969">
            <v>1201000000</v>
          </cell>
          <cell r="H969">
            <v>0</v>
          </cell>
          <cell r="I969">
            <v>749000000</v>
          </cell>
          <cell r="L969">
            <v>2525000000</v>
          </cell>
        </row>
        <row r="970">
          <cell r="B970" t="str">
            <v>LVLT</v>
          </cell>
          <cell r="C970" t="str">
            <v>Year 2</v>
          </cell>
          <cell r="E970">
            <v>6313000000</v>
          </cell>
          <cell r="F970">
            <v>3685000000</v>
          </cell>
          <cell r="G970">
            <v>1162000000</v>
          </cell>
          <cell r="H970">
            <v>0</v>
          </cell>
          <cell r="I970">
            <v>800000000</v>
          </cell>
          <cell r="L970">
            <v>2628000000</v>
          </cell>
        </row>
        <row r="971">
          <cell r="B971" t="str">
            <v>LVLT</v>
          </cell>
          <cell r="C971" t="str">
            <v>Year 3</v>
          </cell>
          <cell r="E971">
            <v>6777000000</v>
          </cell>
          <cell r="F971">
            <v>3775000000</v>
          </cell>
          <cell r="G971">
            <v>1181000000</v>
          </cell>
          <cell r="H971">
            <v>0</v>
          </cell>
          <cell r="I971">
            <v>808000000</v>
          </cell>
          <cell r="L971">
            <v>3002000000</v>
          </cell>
        </row>
        <row r="972">
          <cell r="B972" t="str">
            <v>LVLT</v>
          </cell>
          <cell r="C972" t="str">
            <v>Year 4</v>
          </cell>
          <cell r="E972">
            <v>8229000000</v>
          </cell>
          <cell r="F972">
            <v>4265000000</v>
          </cell>
          <cell r="G972">
            <v>1467000000</v>
          </cell>
          <cell r="H972">
            <v>0</v>
          </cell>
          <cell r="I972">
            <v>1166000000</v>
          </cell>
          <cell r="L972">
            <v>3964000000</v>
          </cell>
        </row>
        <row r="973">
          <cell r="B973" t="str">
            <v>LYB</v>
          </cell>
          <cell r="C973" t="str">
            <v>Year 1</v>
          </cell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>
            <v>0</v>
          </cell>
          <cell r="L973">
            <v>5757000000</v>
          </cell>
        </row>
        <row r="974">
          <cell r="B974" t="str">
            <v>LYB</v>
          </cell>
          <cell r="C974" t="str">
            <v>Year 2</v>
          </cell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>
            <v>0</v>
          </cell>
          <cell r="L974">
            <v>6122000000</v>
          </cell>
        </row>
        <row r="975">
          <cell r="B975" t="str">
            <v>LYB</v>
          </cell>
          <cell r="C975" t="str">
            <v>Year 3</v>
          </cell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>
            <v>0</v>
          </cell>
          <cell r="L975">
            <v>6669000000</v>
          </cell>
        </row>
        <row r="976">
          <cell r="B976" t="str">
            <v>LYB</v>
          </cell>
          <cell r="C976" t="str">
            <v>Year 4</v>
          </cell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>
            <v>0</v>
          </cell>
          <cell r="L976">
            <v>7052000000</v>
          </cell>
        </row>
        <row r="977">
          <cell r="B977" t="str">
            <v>M</v>
          </cell>
          <cell r="C977" t="str">
            <v>Year 1</v>
          </cell>
          <cell r="E977">
            <v>27686000000</v>
          </cell>
          <cell r="F977">
            <v>16538000000</v>
          </cell>
          <cell r="G977">
            <v>8482000000</v>
          </cell>
          <cell r="H977">
            <v>0</v>
          </cell>
          <cell r="I977">
            <v>0</v>
          </cell>
          <cell r="L977">
            <v>11148000000</v>
          </cell>
        </row>
        <row r="978">
          <cell r="B978" t="str">
            <v>M</v>
          </cell>
          <cell r="C978" t="str">
            <v>Year 2</v>
          </cell>
          <cell r="E978">
            <v>27931000000</v>
          </cell>
          <cell r="F978">
            <v>16725000000</v>
          </cell>
          <cell r="G978">
            <v>8440000000</v>
          </cell>
          <cell r="H978">
            <v>0</v>
          </cell>
          <cell r="I978">
            <v>0</v>
          </cell>
          <cell r="L978">
            <v>11206000000</v>
          </cell>
        </row>
        <row r="979">
          <cell r="B979" t="str">
            <v>M</v>
          </cell>
          <cell r="C979" t="str">
            <v>Year 3</v>
          </cell>
          <cell r="E979">
            <v>28105000000</v>
          </cell>
          <cell r="F979">
            <v>16863000000</v>
          </cell>
          <cell r="G979">
            <v>8355000000</v>
          </cell>
          <cell r="H979">
            <v>0</v>
          </cell>
          <cell r="I979">
            <v>0</v>
          </cell>
          <cell r="L979">
            <v>11242000000</v>
          </cell>
        </row>
        <row r="980">
          <cell r="B980" t="str">
            <v>M</v>
          </cell>
          <cell r="C980" t="str">
            <v>Year 4</v>
          </cell>
          <cell r="E980">
            <v>27079000000</v>
          </cell>
          <cell r="F980">
            <v>16496000000</v>
          </cell>
          <cell r="G980">
            <v>8256000000</v>
          </cell>
          <cell r="H980">
            <v>0</v>
          </cell>
          <cell r="I980">
            <v>0</v>
          </cell>
          <cell r="L980">
            <v>10583000000</v>
          </cell>
        </row>
        <row r="981">
          <cell r="B981" t="str">
            <v>MA</v>
          </cell>
          <cell r="C981" t="str">
            <v>Year 1</v>
          </cell>
          <cell r="E981">
            <v>8312000000</v>
          </cell>
          <cell r="F981">
            <v>0</v>
          </cell>
          <cell r="G981">
            <v>3456000000</v>
          </cell>
          <cell r="H981">
            <v>0</v>
          </cell>
          <cell r="I981">
            <v>258000000</v>
          </cell>
          <cell r="L981">
            <v>8312000000</v>
          </cell>
        </row>
        <row r="982">
          <cell r="B982" t="str">
            <v>MA</v>
          </cell>
          <cell r="C982" t="str">
            <v>Year 2</v>
          </cell>
          <cell r="E982">
            <v>9441000000</v>
          </cell>
          <cell r="F982">
            <v>0</v>
          </cell>
          <cell r="G982">
            <v>4014000000</v>
          </cell>
          <cell r="H982">
            <v>0</v>
          </cell>
          <cell r="I982">
            <v>321000000</v>
          </cell>
          <cell r="L982">
            <v>9441000000</v>
          </cell>
        </row>
        <row r="983">
          <cell r="B983" t="str">
            <v>MA</v>
          </cell>
          <cell r="C983" t="str">
            <v>Year 3</v>
          </cell>
          <cell r="E983">
            <v>9667000000</v>
          </cell>
          <cell r="F983">
            <v>0</v>
          </cell>
          <cell r="G983">
            <v>4162000000</v>
          </cell>
          <cell r="H983">
            <v>0</v>
          </cell>
          <cell r="I983">
            <v>366000000</v>
          </cell>
          <cell r="L983">
            <v>9667000000</v>
          </cell>
        </row>
        <row r="984">
          <cell r="B984" t="str">
            <v>MA</v>
          </cell>
          <cell r="C984" t="str">
            <v>Year 4</v>
          </cell>
          <cell r="E984">
            <v>10776000000</v>
          </cell>
          <cell r="F984">
            <v>0</v>
          </cell>
          <cell r="G984">
            <v>4525000000</v>
          </cell>
          <cell r="H984">
            <v>0</v>
          </cell>
          <cell r="I984">
            <v>373000000</v>
          </cell>
          <cell r="L984">
            <v>10776000000</v>
          </cell>
        </row>
        <row r="985">
          <cell r="B985" t="str">
            <v>MAA</v>
          </cell>
          <cell r="C985" t="str">
            <v>Year 1</v>
          </cell>
          <cell r="E985">
            <v>475888000</v>
          </cell>
          <cell r="F985">
            <v>117275000</v>
          </cell>
          <cell r="G985">
            <v>47115000</v>
          </cell>
          <cell r="H985">
            <v>0</v>
          </cell>
          <cell r="I985">
            <v>121211000</v>
          </cell>
          <cell r="L985">
            <v>358613000</v>
          </cell>
        </row>
        <row r="986">
          <cell r="B986" t="str">
            <v>MAA</v>
          </cell>
          <cell r="C986" t="str">
            <v>Year 2</v>
          </cell>
          <cell r="E986">
            <v>635490000</v>
          </cell>
          <cell r="F986">
            <v>172050000</v>
          </cell>
          <cell r="G986">
            <v>43720000</v>
          </cell>
          <cell r="H986">
            <v>0</v>
          </cell>
          <cell r="I986">
            <v>186979000</v>
          </cell>
          <cell r="L986">
            <v>463440000</v>
          </cell>
        </row>
        <row r="987">
          <cell r="B987" t="str">
            <v>MAA</v>
          </cell>
          <cell r="C987" t="str">
            <v>Year 3</v>
          </cell>
          <cell r="E987">
            <v>992332000</v>
          </cell>
          <cell r="F987">
            <v>275379000</v>
          </cell>
          <cell r="G987">
            <v>57664000</v>
          </cell>
          <cell r="H987">
            <v>0</v>
          </cell>
          <cell r="I987">
            <v>301812000</v>
          </cell>
          <cell r="L987">
            <v>716953000</v>
          </cell>
        </row>
        <row r="988">
          <cell r="B988" t="str">
            <v>MAA</v>
          </cell>
          <cell r="C988" t="str">
            <v>Year 4</v>
          </cell>
          <cell r="E988">
            <v>1042779000</v>
          </cell>
          <cell r="F988">
            <v>280901000</v>
          </cell>
          <cell r="G988">
            <v>53992000</v>
          </cell>
          <cell r="H988">
            <v>0</v>
          </cell>
          <cell r="I988">
            <v>294520000</v>
          </cell>
          <cell r="L988">
            <v>761878000</v>
          </cell>
        </row>
        <row r="989">
          <cell r="B989" t="str">
            <v>MAC</v>
          </cell>
          <cell r="C989" t="str">
            <v>Year 1</v>
          </cell>
          <cell r="E989">
            <v>797517000</v>
          </cell>
          <cell r="F989">
            <v>337533000</v>
          </cell>
          <cell r="G989">
            <v>20412000</v>
          </cell>
          <cell r="H989">
            <v>0</v>
          </cell>
          <cell r="I989">
            <v>277621000</v>
          </cell>
          <cell r="L989">
            <v>459984000</v>
          </cell>
        </row>
        <row r="990">
          <cell r="B990" t="str">
            <v>MAC</v>
          </cell>
          <cell r="C990" t="str">
            <v>Year 2</v>
          </cell>
          <cell r="E990">
            <v>1029475000</v>
          </cell>
          <cell r="F990">
            <v>423256000</v>
          </cell>
          <cell r="G990">
            <v>27772000</v>
          </cell>
          <cell r="H990">
            <v>0</v>
          </cell>
          <cell r="I990">
            <v>357165000</v>
          </cell>
          <cell r="L990">
            <v>606219000</v>
          </cell>
        </row>
        <row r="991">
          <cell r="B991" t="str">
            <v>MAC</v>
          </cell>
          <cell r="C991" t="str">
            <v>Year 3</v>
          </cell>
          <cell r="E991">
            <v>1105247000</v>
          </cell>
          <cell r="F991">
            <v>441929000</v>
          </cell>
          <cell r="G991">
            <v>29412000</v>
          </cell>
          <cell r="H991">
            <v>0</v>
          </cell>
          <cell r="I991">
            <v>378716000</v>
          </cell>
          <cell r="L991">
            <v>663318000</v>
          </cell>
        </row>
        <row r="992">
          <cell r="B992" t="str">
            <v>MAC</v>
          </cell>
          <cell r="C992" t="str">
            <v>Year 4</v>
          </cell>
          <cell r="E992">
            <v>1288149000</v>
          </cell>
          <cell r="F992">
            <v>497359000</v>
          </cell>
          <cell r="G992">
            <v>29870000</v>
          </cell>
          <cell r="H992">
            <v>0</v>
          </cell>
          <cell r="I992">
            <v>464472000</v>
          </cell>
          <cell r="L992">
            <v>790790000</v>
          </cell>
        </row>
        <row r="993">
          <cell r="B993" t="str">
            <v>MAR</v>
          </cell>
          <cell r="C993" t="str">
            <v>Year 1</v>
          </cell>
          <cell r="E993">
            <v>11814000000</v>
          </cell>
          <cell r="F993">
            <v>10190000000</v>
          </cell>
          <cell r="G993">
            <v>582000000</v>
          </cell>
          <cell r="H993">
            <v>0</v>
          </cell>
          <cell r="I993">
            <v>102000000</v>
          </cell>
          <cell r="L993">
            <v>1624000000</v>
          </cell>
        </row>
        <row r="994">
          <cell r="B994" t="str">
            <v>MAR</v>
          </cell>
          <cell r="C994" t="str">
            <v>Year 2</v>
          </cell>
          <cell r="E994">
            <v>12784000000</v>
          </cell>
          <cell r="F994">
            <v>11020000000</v>
          </cell>
          <cell r="G994">
            <v>649000000</v>
          </cell>
          <cell r="H994">
            <v>0</v>
          </cell>
          <cell r="I994">
            <v>127000000</v>
          </cell>
          <cell r="L994">
            <v>1764000000</v>
          </cell>
        </row>
        <row r="995">
          <cell r="B995" t="str">
            <v>MAR</v>
          </cell>
          <cell r="C995" t="str">
            <v>Year 3</v>
          </cell>
          <cell r="E995">
            <v>13796000000</v>
          </cell>
          <cell r="F995">
            <v>11830000000</v>
          </cell>
          <cell r="G995">
            <v>659000000</v>
          </cell>
          <cell r="H995">
            <v>0</v>
          </cell>
          <cell r="I995">
            <v>148000000</v>
          </cell>
          <cell r="L995">
            <v>1966000000</v>
          </cell>
        </row>
        <row r="996">
          <cell r="B996" t="str">
            <v>MAR</v>
          </cell>
          <cell r="C996" t="str">
            <v>Year 4</v>
          </cell>
          <cell r="E996">
            <v>14486000000</v>
          </cell>
          <cell r="F996">
            <v>12363000000</v>
          </cell>
          <cell r="G996">
            <v>634000000</v>
          </cell>
          <cell r="H996">
            <v>0</v>
          </cell>
          <cell r="I996">
            <v>139000000</v>
          </cell>
          <cell r="L996">
            <v>2123000000</v>
          </cell>
        </row>
        <row r="997">
          <cell r="B997" t="str">
            <v>MAS</v>
          </cell>
          <cell r="C997" t="str">
            <v>Year 1</v>
          </cell>
          <cell r="E997">
            <v>6761000000</v>
          </cell>
          <cell r="F997">
            <v>4802000000</v>
          </cell>
          <cell r="G997">
            <v>1347000000</v>
          </cell>
          <cell r="H997">
            <v>0</v>
          </cell>
          <cell r="I997">
            <v>0</v>
          </cell>
          <cell r="L997">
            <v>1959000000</v>
          </cell>
        </row>
        <row r="998">
          <cell r="B998" t="str">
            <v>MAS</v>
          </cell>
          <cell r="C998" t="str">
            <v>Year 2</v>
          </cell>
          <cell r="E998">
            <v>7006000000</v>
          </cell>
          <cell r="F998">
            <v>4946000000</v>
          </cell>
          <cell r="G998">
            <v>1338000000</v>
          </cell>
          <cell r="H998">
            <v>0</v>
          </cell>
          <cell r="I998">
            <v>0</v>
          </cell>
          <cell r="L998">
            <v>2060000000</v>
          </cell>
        </row>
        <row r="999">
          <cell r="B999" t="str">
            <v>MAS</v>
          </cell>
          <cell r="C999" t="str">
            <v>Year 3</v>
          </cell>
          <cell r="E999">
            <v>7142000000</v>
          </cell>
          <cell r="F999">
            <v>4889000000</v>
          </cell>
          <cell r="G999">
            <v>1339000000</v>
          </cell>
          <cell r="H999">
            <v>0</v>
          </cell>
          <cell r="I999">
            <v>0</v>
          </cell>
          <cell r="L999">
            <v>2253000000</v>
          </cell>
        </row>
        <row r="1000">
          <cell r="B1000" t="str">
            <v>MAS</v>
          </cell>
          <cell r="C1000" t="str">
            <v>Year 4</v>
          </cell>
          <cell r="E1000">
            <v>7357000000</v>
          </cell>
          <cell r="F1000">
            <v>4901000000</v>
          </cell>
          <cell r="G1000">
            <v>1403000000</v>
          </cell>
          <cell r="H1000">
            <v>0</v>
          </cell>
          <cell r="I1000">
            <v>0</v>
          </cell>
          <cell r="L1000">
            <v>2456000000</v>
          </cell>
        </row>
        <row r="1001">
          <cell r="B1001" t="str">
            <v>MAT</v>
          </cell>
          <cell r="C1001" t="str">
            <v>Year 1</v>
          </cell>
          <cell r="E1001">
            <v>6420881000</v>
          </cell>
          <cell r="F1001">
            <v>3011684000</v>
          </cell>
          <cell r="G1001">
            <v>2388182000</v>
          </cell>
          <cell r="H1001">
            <v>0</v>
          </cell>
          <cell r="I1001">
            <v>0</v>
          </cell>
          <cell r="L1001">
            <v>3409197000</v>
          </cell>
        </row>
        <row r="1002">
          <cell r="B1002" t="str">
            <v>MAT</v>
          </cell>
          <cell r="C1002" t="str">
            <v>Year 2</v>
          </cell>
          <cell r="E1002">
            <v>6484892000</v>
          </cell>
          <cell r="F1002">
            <v>3006009000</v>
          </cell>
          <cell r="G1002">
            <v>2310780000</v>
          </cell>
          <cell r="H1002">
            <v>0</v>
          </cell>
          <cell r="I1002">
            <v>0</v>
          </cell>
          <cell r="L1002">
            <v>3478883000</v>
          </cell>
        </row>
        <row r="1003">
          <cell r="B1003" t="str">
            <v>MAT</v>
          </cell>
          <cell r="C1003" t="str">
            <v>Year 3</v>
          </cell>
          <cell r="E1003">
            <v>6023819000</v>
          </cell>
          <cell r="F1003">
            <v>3022797000</v>
          </cell>
          <cell r="G1003">
            <v>2347308000</v>
          </cell>
          <cell r="H1003">
            <v>0</v>
          </cell>
          <cell r="I1003">
            <v>0</v>
          </cell>
          <cell r="L1003">
            <v>3001022000</v>
          </cell>
        </row>
        <row r="1004">
          <cell r="B1004" t="str">
            <v>MAT</v>
          </cell>
          <cell r="C1004" t="str">
            <v>Year 4</v>
          </cell>
          <cell r="E1004">
            <v>5702613000</v>
          </cell>
          <cell r="F1004">
            <v>2896255000</v>
          </cell>
          <cell r="G1004">
            <v>2265436000</v>
          </cell>
          <cell r="H1004">
            <v>0</v>
          </cell>
          <cell r="I1004">
            <v>0</v>
          </cell>
          <cell r="L1004">
            <v>2806358000</v>
          </cell>
        </row>
        <row r="1005">
          <cell r="B1005" t="str">
            <v>MCD</v>
          </cell>
          <cell r="C1005" t="str">
            <v>Year 1</v>
          </cell>
          <cell r="E1005">
            <v>27567000000</v>
          </cell>
          <cell r="F1005">
            <v>16750700000</v>
          </cell>
          <cell r="G1005">
            <v>2211700000</v>
          </cell>
          <cell r="H1005">
            <v>0</v>
          </cell>
          <cell r="I1005">
            <v>0</v>
          </cell>
          <cell r="L1005">
            <v>10816300000</v>
          </cell>
        </row>
        <row r="1006">
          <cell r="B1006" t="str">
            <v>MCD</v>
          </cell>
          <cell r="C1006" t="str">
            <v>Year 2</v>
          </cell>
          <cell r="E1006">
            <v>28105700000</v>
          </cell>
          <cell r="F1006">
            <v>17203000000</v>
          </cell>
          <cell r="G1006">
            <v>2138400000</v>
          </cell>
          <cell r="H1006">
            <v>0</v>
          </cell>
          <cell r="I1006">
            <v>0</v>
          </cell>
          <cell r="L1006">
            <v>10902700000</v>
          </cell>
        </row>
        <row r="1007">
          <cell r="B1007" t="str">
            <v>MCD</v>
          </cell>
          <cell r="C1007" t="str">
            <v>Year 3</v>
          </cell>
          <cell r="E1007">
            <v>27441300000</v>
          </cell>
          <cell r="F1007">
            <v>16985600000</v>
          </cell>
          <cell r="G1007">
            <v>2506500000</v>
          </cell>
          <cell r="H1007">
            <v>0</v>
          </cell>
          <cell r="I1007">
            <v>0</v>
          </cell>
          <cell r="L1007">
            <v>10455700000</v>
          </cell>
        </row>
        <row r="1008">
          <cell r="B1008" t="str">
            <v>MCD</v>
          </cell>
          <cell r="C1008" t="str">
            <v>Year 4</v>
          </cell>
          <cell r="E1008">
            <v>25413000000</v>
          </cell>
          <cell r="F1008">
            <v>15623800000</v>
          </cell>
          <cell r="G1008">
            <v>2643700000</v>
          </cell>
          <cell r="H1008">
            <v>0</v>
          </cell>
          <cell r="I1008">
            <v>0</v>
          </cell>
          <cell r="L1008">
            <v>9789200000</v>
          </cell>
        </row>
        <row r="1009">
          <cell r="B1009" t="str">
            <v>MCHP</v>
          </cell>
          <cell r="C1009" t="str">
            <v>Year 1</v>
          </cell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  <cell r="L1009">
            <v>838459000</v>
          </cell>
        </row>
        <row r="1010">
          <cell r="B1010" t="str">
            <v>MCHP</v>
          </cell>
          <cell r="C1010" t="str">
            <v>Year 2</v>
          </cell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  <cell r="L1010">
            <v>1128743000</v>
          </cell>
        </row>
        <row r="1011">
          <cell r="B1011" t="str">
            <v>MCHP</v>
          </cell>
          <cell r="C1011" t="str">
            <v>Year 3</v>
          </cell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  <cell r="L1011">
            <v>1229564000</v>
          </cell>
        </row>
        <row r="1012">
          <cell r="B1012" t="str">
            <v>MCHP</v>
          </cell>
          <cell r="C1012" t="str">
            <v>Year 4</v>
          </cell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  <cell r="L1012">
            <v>1205464000</v>
          </cell>
        </row>
        <row r="1013">
          <cell r="B1013" t="str">
            <v>MCK</v>
          </cell>
          <cell r="C1013" t="str">
            <v>Year 1</v>
          </cell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>
            <v>0</v>
          </cell>
          <cell r="L1013">
            <v>6881000000</v>
          </cell>
        </row>
        <row r="1014">
          <cell r="B1014" t="str">
            <v>MCK</v>
          </cell>
          <cell r="C1014" t="str">
            <v>Year 2</v>
          </cell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>
            <v>0</v>
          </cell>
          <cell r="L1014">
            <v>8352000000</v>
          </cell>
        </row>
        <row r="1015">
          <cell r="B1015" t="str">
            <v>MCK</v>
          </cell>
          <cell r="C1015" t="str">
            <v>Year 3</v>
          </cell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>
            <v>0</v>
          </cell>
          <cell r="L1015">
            <v>11411000000</v>
          </cell>
        </row>
        <row r="1016">
          <cell r="B1016" t="str">
            <v>MCK</v>
          </cell>
          <cell r="C1016" t="str">
            <v>Year 4</v>
          </cell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>
            <v>0</v>
          </cell>
          <cell r="L1016">
            <v>11416000000</v>
          </cell>
        </row>
        <row r="1017">
          <cell r="B1017" t="str">
            <v>MCO</v>
          </cell>
          <cell r="C1017" t="str">
            <v>Year 1</v>
          </cell>
          <cell r="E1017">
            <v>2730300000</v>
          </cell>
          <cell r="F1017">
            <v>795000000</v>
          </cell>
          <cell r="G1017">
            <v>752200000</v>
          </cell>
          <cell r="H1017">
            <v>0</v>
          </cell>
          <cell r="I1017">
            <v>93500000</v>
          </cell>
          <cell r="L1017">
            <v>1935300000</v>
          </cell>
        </row>
        <row r="1018">
          <cell r="B1018" t="str">
            <v>MCO</v>
          </cell>
          <cell r="C1018" t="str">
            <v>Year 2</v>
          </cell>
          <cell r="E1018">
            <v>2972500000</v>
          </cell>
          <cell r="F1018">
            <v>822400000</v>
          </cell>
          <cell r="G1018">
            <v>822100000</v>
          </cell>
          <cell r="H1018">
            <v>0</v>
          </cell>
          <cell r="I1018">
            <v>93400000</v>
          </cell>
          <cell r="L1018">
            <v>2150100000</v>
          </cell>
        </row>
        <row r="1019">
          <cell r="B1019" t="str">
            <v>MCO</v>
          </cell>
          <cell r="C1019" t="str">
            <v>Year 3</v>
          </cell>
          <cell r="E1019">
            <v>3334300000</v>
          </cell>
          <cell r="F1019">
            <v>930300000</v>
          </cell>
          <cell r="G1019">
            <v>869300000</v>
          </cell>
          <cell r="H1019">
            <v>0</v>
          </cell>
          <cell r="I1019">
            <v>95600000</v>
          </cell>
          <cell r="L1019">
            <v>2404000000</v>
          </cell>
        </row>
        <row r="1020">
          <cell r="B1020" t="str">
            <v>MCO</v>
          </cell>
          <cell r="C1020" t="str">
            <v>Year 4</v>
          </cell>
          <cell r="E1020">
            <v>3484500000</v>
          </cell>
          <cell r="F1020">
            <v>976300000</v>
          </cell>
          <cell r="G1020">
            <v>921300000</v>
          </cell>
          <cell r="H1020">
            <v>0</v>
          </cell>
          <cell r="I1020">
            <v>113500000</v>
          </cell>
          <cell r="L1020">
            <v>2508200000</v>
          </cell>
        </row>
        <row r="1021">
          <cell r="B1021" t="str">
            <v>MDLZ</v>
          </cell>
          <cell r="C1021" t="str">
            <v>Year 1</v>
          </cell>
          <cell r="E1021">
            <v>35015000000</v>
          </cell>
          <cell r="F1021">
            <v>21939000000</v>
          </cell>
          <cell r="G1021">
            <v>9176000000</v>
          </cell>
          <cell r="H1021">
            <v>0</v>
          </cell>
          <cell r="I1021">
            <v>217000000</v>
          </cell>
          <cell r="L1021">
            <v>13076000000</v>
          </cell>
        </row>
        <row r="1022">
          <cell r="B1022" t="str">
            <v>MDLZ</v>
          </cell>
          <cell r="C1022" t="str">
            <v>Year 2</v>
          </cell>
          <cell r="E1022">
            <v>35299000000</v>
          </cell>
          <cell r="F1022">
            <v>22189000000</v>
          </cell>
          <cell r="G1022">
            <v>8679000000</v>
          </cell>
          <cell r="H1022">
            <v>0</v>
          </cell>
          <cell r="I1022">
            <v>217000000</v>
          </cell>
          <cell r="L1022">
            <v>13110000000</v>
          </cell>
        </row>
        <row r="1023">
          <cell r="B1023" t="str">
            <v>MDLZ</v>
          </cell>
          <cell r="C1023" t="str">
            <v>Year 3</v>
          </cell>
          <cell r="E1023">
            <v>34244000000</v>
          </cell>
          <cell r="F1023">
            <v>21647000000</v>
          </cell>
          <cell r="G1023">
            <v>8457000000</v>
          </cell>
          <cell r="H1023">
            <v>0</v>
          </cell>
          <cell r="I1023">
            <v>206000000</v>
          </cell>
          <cell r="L1023">
            <v>12597000000</v>
          </cell>
        </row>
        <row r="1024">
          <cell r="B1024" t="str">
            <v>MDLZ</v>
          </cell>
          <cell r="C1024" t="str">
            <v>Year 4</v>
          </cell>
          <cell r="E1024">
            <v>29636000000</v>
          </cell>
          <cell r="F1024">
            <v>18124000000</v>
          </cell>
          <cell r="G1024">
            <v>7577000000</v>
          </cell>
          <cell r="H1024">
            <v>0</v>
          </cell>
          <cell r="I1024">
            <v>181000000</v>
          </cell>
          <cell r="L1024">
            <v>11512000000</v>
          </cell>
        </row>
        <row r="1025">
          <cell r="B1025" t="str">
            <v>MET</v>
          </cell>
          <cell r="C1025" t="str">
            <v>Year 1</v>
          </cell>
          <cell r="E1025">
            <v>68150000000</v>
          </cell>
          <cell r="F1025">
            <v>37987000000</v>
          </cell>
          <cell r="G1025">
            <v>9098000000</v>
          </cell>
          <cell r="H1025">
            <v>0</v>
          </cell>
          <cell r="I1025">
            <v>17755000000</v>
          </cell>
          <cell r="L1025">
            <v>30163000000</v>
          </cell>
        </row>
        <row r="1026">
          <cell r="B1026" t="str">
            <v>MET</v>
          </cell>
          <cell r="C1026" t="str">
            <v>Year 2</v>
          </cell>
          <cell r="E1026">
            <v>68199000000</v>
          </cell>
          <cell r="F1026">
            <v>38107000000</v>
          </cell>
          <cell r="G1026">
            <v>9438000000</v>
          </cell>
          <cell r="H1026">
            <v>0</v>
          </cell>
          <cell r="I1026">
            <v>16602000000</v>
          </cell>
          <cell r="L1026">
            <v>30092000000</v>
          </cell>
        </row>
        <row r="1027">
          <cell r="B1027" t="str">
            <v>MET</v>
          </cell>
          <cell r="C1027" t="str">
            <v>Year 3</v>
          </cell>
          <cell r="E1027">
            <v>73316000000</v>
          </cell>
          <cell r="F1027">
            <v>39102000000</v>
          </cell>
          <cell r="G1027">
            <v>8319000000</v>
          </cell>
          <cell r="H1027">
            <v>0</v>
          </cell>
          <cell r="I1027">
            <v>17091000000</v>
          </cell>
          <cell r="L1027">
            <v>34214000000</v>
          </cell>
        </row>
        <row r="1028">
          <cell r="B1028" t="str">
            <v>MET</v>
          </cell>
          <cell r="C1028" t="str">
            <v>Year 4</v>
          </cell>
          <cell r="E1028">
            <v>69951000000</v>
          </cell>
          <cell r="F1028">
            <v>38714000000</v>
          </cell>
          <cell r="G1028">
            <v>6998000000</v>
          </cell>
          <cell r="H1028">
            <v>0</v>
          </cell>
          <cell r="I1028">
            <v>16769000000</v>
          </cell>
          <cell r="L1028">
            <v>31237000000</v>
          </cell>
        </row>
        <row r="1029">
          <cell r="B1029" t="str">
            <v>MHK</v>
          </cell>
          <cell r="C1029" t="str">
            <v>Year 1</v>
          </cell>
          <cell r="E1029">
            <v>5787980000</v>
          </cell>
          <cell r="F1029">
            <v>4297922000</v>
          </cell>
          <cell r="G1029">
            <v>1110550000</v>
          </cell>
          <cell r="H1029">
            <v>0</v>
          </cell>
          <cell r="I1029">
            <v>0</v>
          </cell>
          <cell r="L1029">
            <v>1490058000</v>
          </cell>
        </row>
        <row r="1030">
          <cell r="B1030" t="str">
            <v>MHK</v>
          </cell>
          <cell r="C1030" t="str">
            <v>Year 2</v>
          </cell>
          <cell r="E1030">
            <v>7348754000</v>
          </cell>
          <cell r="F1030">
            <v>5427945000</v>
          </cell>
          <cell r="G1030">
            <v>1373878000</v>
          </cell>
          <cell r="H1030">
            <v>0</v>
          </cell>
          <cell r="I1030">
            <v>0</v>
          </cell>
          <cell r="L1030">
            <v>1920809000</v>
          </cell>
        </row>
        <row r="1031">
          <cell r="B1031" t="str">
            <v>MHK</v>
          </cell>
          <cell r="C1031" t="str">
            <v>Year 3</v>
          </cell>
          <cell r="E1031">
            <v>7803446000</v>
          </cell>
          <cell r="F1031">
            <v>5649254000</v>
          </cell>
          <cell r="G1031">
            <v>1381396000</v>
          </cell>
          <cell r="H1031">
            <v>0</v>
          </cell>
          <cell r="I1031">
            <v>0</v>
          </cell>
          <cell r="L1031">
            <v>2154192000</v>
          </cell>
        </row>
        <row r="1032">
          <cell r="B1032" t="str">
            <v>MHK</v>
          </cell>
          <cell r="C1032" t="str">
            <v>Year 4</v>
          </cell>
          <cell r="E1032">
            <v>8071563000</v>
          </cell>
          <cell r="F1032">
            <v>5660877000</v>
          </cell>
          <cell r="G1032">
            <v>1573120000</v>
          </cell>
          <cell r="H1032">
            <v>0</v>
          </cell>
          <cell r="I1032">
            <v>0</v>
          </cell>
          <cell r="L1032">
            <v>2410686000</v>
          </cell>
        </row>
        <row r="1033">
          <cell r="B1033" t="str">
            <v>MJN</v>
          </cell>
          <cell r="C1033" t="str">
            <v>Year 1</v>
          </cell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>
            <v>0</v>
          </cell>
          <cell r="L1033">
            <v>2397500000</v>
          </cell>
        </row>
        <row r="1034">
          <cell r="B1034" t="str">
            <v>MJN</v>
          </cell>
          <cell r="C1034" t="str">
            <v>Year 2</v>
          </cell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>
            <v>0</v>
          </cell>
          <cell r="L1034">
            <v>2672200000</v>
          </cell>
        </row>
        <row r="1035">
          <cell r="B1035" t="str">
            <v>MJN</v>
          </cell>
          <cell r="C1035" t="str">
            <v>Year 3</v>
          </cell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>
            <v>0</v>
          </cell>
          <cell r="L1035">
            <v>2708700000</v>
          </cell>
        </row>
        <row r="1036">
          <cell r="B1036" t="str">
            <v>MJN</v>
          </cell>
          <cell r="C1036" t="str">
            <v>Year 4</v>
          </cell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>
            <v>0</v>
          </cell>
          <cell r="L1036">
            <v>2616000000</v>
          </cell>
        </row>
        <row r="1037">
          <cell r="B1037" t="str">
            <v>MKC</v>
          </cell>
          <cell r="C1037" t="str">
            <v>Year 1</v>
          </cell>
          <cell r="E1037">
            <v>4123400000</v>
          </cell>
          <cell r="F1037">
            <v>2457600000</v>
          </cell>
          <cell r="G1037">
            <v>1090300000</v>
          </cell>
          <cell r="H1037">
            <v>0</v>
          </cell>
          <cell r="I1037">
            <v>0</v>
          </cell>
          <cell r="L1037">
            <v>1665800000</v>
          </cell>
        </row>
        <row r="1038">
          <cell r="B1038" t="str">
            <v>MKC</v>
          </cell>
          <cell r="C1038" t="str">
            <v>Year 2</v>
          </cell>
          <cell r="E1038">
            <v>4243200000</v>
          </cell>
          <cell r="F1038">
            <v>2513000000</v>
          </cell>
          <cell r="G1038">
            <v>1122000000</v>
          </cell>
          <cell r="H1038">
            <v>0</v>
          </cell>
          <cell r="I1038">
            <v>0</v>
          </cell>
          <cell r="L1038">
            <v>1730200000</v>
          </cell>
        </row>
        <row r="1039">
          <cell r="B1039" t="str">
            <v>MKC</v>
          </cell>
          <cell r="C1039" t="str">
            <v>Year 3</v>
          </cell>
          <cell r="E1039">
            <v>4296300000</v>
          </cell>
          <cell r="F1039">
            <v>2559000000</v>
          </cell>
          <cell r="G1039">
            <v>1127400000</v>
          </cell>
          <cell r="H1039">
            <v>0</v>
          </cell>
          <cell r="I1039">
            <v>0</v>
          </cell>
          <cell r="L1039">
            <v>1737300000</v>
          </cell>
        </row>
        <row r="1040">
          <cell r="B1040" t="str">
            <v>MKC</v>
          </cell>
          <cell r="C1040" t="str">
            <v>Year 4</v>
          </cell>
          <cell r="E1040">
            <v>4411500000</v>
          </cell>
          <cell r="F1040">
            <v>2579800000</v>
          </cell>
          <cell r="G1040">
            <v>1175000000</v>
          </cell>
          <cell r="H1040">
            <v>0</v>
          </cell>
          <cell r="I1040">
            <v>0</v>
          </cell>
          <cell r="L1040">
            <v>1831700000</v>
          </cell>
        </row>
        <row r="1041">
          <cell r="B1041" t="str">
            <v>MLM</v>
          </cell>
          <cell r="C1041" t="str">
            <v>Year 1</v>
          </cell>
          <cell r="E1041">
            <v>2031901000</v>
          </cell>
          <cell r="F1041">
            <v>1704767000</v>
          </cell>
          <cell r="G1041">
            <v>135824000</v>
          </cell>
          <cell r="H1041">
            <v>0</v>
          </cell>
          <cell r="I1041">
            <v>0</v>
          </cell>
          <cell r="L1041">
            <v>327134000</v>
          </cell>
        </row>
        <row r="1042">
          <cell r="B1042" t="str">
            <v>MLM</v>
          </cell>
          <cell r="C1042" t="str">
            <v>Year 2</v>
          </cell>
          <cell r="E1042">
            <v>2155551000</v>
          </cell>
          <cell r="F1042">
            <v>1791594000</v>
          </cell>
          <cell r="G1042">
            <v>145298000</v>
          </cell>
          <cell r="H1042">
            <v>0</v>
          </cell>
          <cell r="I1042">
            <v>0</v>
          </cell>
          <cell r="L1042">
            <v>363957000</v>
          </cell>
        </row>
        <row r="1043">
          <cell r="B1043" t="str">
            <v>MLM</v>
          </cell>
          <cell r="C1043" t="str">
            <v>Year 3</v>
          </cell>
          <cell r="E1043">
            <v>2957951000</v>
          </cell>
          <cell r="F1043">
            <v>2435591000</v>
          </cell>
          <cell r="G1043">
            <v>164596000</v>
          </cell>
          <cell r="H1043">
            <v>0</v>
          </cell>
          <cell r="I1043">
            <v>0</v>
          </cell>
          <cell r="L1043">
            <v>522360000</v>
          </cell>
        </row>
        <row r="1044">
          <cell r="B1044" t="str">
            <v>MLM</v>
          </cell>
          <cell r="C1044" t="str">
            <v>Year 4</v>
          </cell>
          <cell r="E1044">
            <v>3539570000</v>
          </cell>
          <cell r="F1044">
            <v>2817803000</v>
          </cell>
          <cell r="G1044">
            <v>233887000</v>
          </cell>
          <cell r="H1044">
            <v>0</v>
          </cell>
          <cell r="I1044">
            <v>0</v>
          </cell>
          <cell r="L1044">
            <v>721767000</v>
          </cell>
        </row>
        <row r="1045">
          <cell r="B1045" t="str">
            <v>MMC</v>
          </cell>
          <cell r="C1045" t="str">
            <v>Year 1</v>
          </cell>
          <cell r="E1045">
            <v>11924000000</v>
          </cell>
          <cell r="F1045">
            <v>0</v>
          </cell>
          <cell r="G1045">
            <v>7134000000</v>
          </cell>
          <cell r="H1045">
            <v>0</v>
          </cell>
          <cell r="I1045">
            <v>2961000000</v>
          </cell>
          <cell r="L1045">
            <v>11924000000</v>
          </cell>
        </row>
        <row r="1046">
          <cell r="B1046" t="str">
            <v>MMC</v>
          </cell>
          <cell r="C1046" t="str">
            <v>Year 2</v>
          </cell>
          <cell r="E1046">
            <v>12261000000</v>
          </cell>
          <cell r="F1046">
            <v>0</v>
          </cell>
          <cell r="G1046">
            <v>7226000000</v>
          </cell>
          <cell r="H1046">
            <v>0</v>
          </cell>
          <cell r="I1046">
            <v>2958000000</v>
          </cell>
          <cell r="L1046">
            <v>12261000000</v>
          </cell>
        </row>
        <row r="1047">
          <cell r="B1047" t="str">
            <v>MMC</v>
          </cell>
          <cell r="C1047" t="str">
            <v>Year 3</v>
          </cell>
          <cell r="E1047">
            <v>12951000000</v>
          </cell>
          <cell r="F1047">
            <v>0</v>
          </cell>
          <cell r="G1047">
            <v>7515000000</v>
          </cell>
          <cell r="H1047">
            <v>0</v>
          </cell>
          <cell r="I1047">
            <v>3135000000</v>
          </cell>
          <cell r="L1047">
            <v>12951000000</v>
          </cell>
        </row>
        <row r="1048">
          <cell r="B1048" t="str">
            <v>MMC</v>
          </cell>
          <cell r="C1048" t="str">
            <v>Year 4</v>
          </cell>
          <cell r="E1048">
            <v>12893000000</v>
          </cell>
          <cell r="F1048">
            <v>0</v>
          </cell>
          <cell r="G1048">
            <v>7334000000</v>
          </cell>
          <cell r="H1048">
            <v>0</v>
          </cell>
          <cell r="I1048">
            <v>3140000000</v>
          </cell>
          <cell r="L1048">
            <v>12893000000</v>
          </cell>
        </row>
        <row r="1049">
          <cell r="B1049" t="str">
            <v>MMM</v>
          </cell>
          <cell r="C1049" t="str">
            <v>Year 1</v>
          </cell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>
            <v>0</v>
          </cell>
          <cell r="L1049">
            <v>14765000000</v>
          </cell>
        </row>
        <row r="1050">
          <cell r="B1050" t="str">
            <v>MMM</v>
          </cell>
          <cell r="C1050" t="str">
            <v>Year 2</v>
          </cell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>
            <v>0</v>
          </cell>
          <cell r="L1050">
            <v>15374000000</v>
          </cell>
        </row>
        <row r="1051">
          <cell r="B1051" t="str">
            <v>MMM</v>
          </cell>
          <cell r="C1051" t="str">
            <v>Year 3</v>
          </cell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>
            <v>0</v>
          </cell>
          <cell r="L1051">
            <v>14891000000</v>
          </cell>
        </row>
        <row r="1052">
          <cell r="B1052" t="str">
            <v>MMM</v>
          </cell>
          <cell r="C1052" t="str">
            <v>Year 4</v>
          </cell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>
            <v>0</v>
          </cell>
          <cell r="L1052">
            <v>15069000000</v>
          </cell>
        </row>
        <row r="1053">
          <cell r="B1053" t="str">
            <v>MNST</v>
          </cell>
          <cell r="C1053" t="str">
            <v>Year 1</v>
          </cell>
          <cell r="E1053">
            <v>2060702000</v>
          </cell>
          <cell r="F1053">
            <v>995046000</v>
          </cell>
          <cell r="G1053">
            <v>0</v>
          </cell>
          <cell r="H1053">
            <v>0</v>
          </cell>
          <cell r="I1053">
            <v>0</v>
          </cell>
          <cell r="L1053">
            <v>1065656000</v>
          </cell>
        </row>
        <row r="1054">
          <cell r="B1054" t="str">
            <v>MNST</v>
          </cell>
          <cell r="C1054" t="str">
            <v>Year 2</v>
          </cell>
          <cell r="E1054">
            <v>2246428000</v>
          </cell>
          <cell r="F1054">
            <v>1073497000</v>
          </cell>
          <cell r="G1054">
            <v>0</v>
          </cell>
          <cell r="H1054">
            <v>0</v>
          </cell>
          <cell r="I1054">
            <v>0</v>
          </cell>
          <cell r="L1054">
            <v>1172931000</v>
          </cell>
        </row>
        <row r="1055">
          <cell r="B1055" t="str">
            <v>MNST</v>
          </cell>
          <cell r="C1055" t="str">
            <v>Year 3</v>
          </cell>
          <cell r="E1055">
            <v>2464867000</v>
          </cell>
          <cell r="F1055">
            <v>1125057000</v>
          </cell>
          <cell r="G1055">
            <v>0</v>
          </cell>
          <cell r="H1055">
            <v>0</v>
          </cell>
          <cell r="I1055">
            <v>0</v>
          </cell>
          <cell r="L1055">
            <v>1339810000</v>
          </cell>
        </row>
        <row r="1056">
          <cell r="B1056" t="str">
            <v>MNST</v>
          </cell>
          <cell r="C1056" t="str">
            <v>Year 4</v>
          </cell>
          <cell r="E1056">
            <v>2722564000</v>
          </cell>
          <cell r="F1056">
            <v>1090263000</v>
          </cell>
          <cell r="G1056">
            <v>0</v>
          </cell>
          <cell r="H1056">
            <v>0</v>
          </cell>
          <cell r="I1056">
            <v>0</v>
          </cell>
          <cell r="L1056">
            <v>1632301000</v>
          </cell>
        </row>
        <row r="1057">
          <cell r="B1057" t="str">
            <v>MO</v>
          </cell>
          <cell r="C1057" t="str">
            <v>Year 1</v>
          </cell>
          <cell r="E1057">
            <v>24618000000</v>
          </cell>
          <cell r="F1057">
            <v>15055000000</v>
          </cell>
          <cell r="G1057">
            <v>2249000000</v>
          </cell>
          <cell r="H1057">
            <v>0</v>
          </cell>
          <cell r="I1057">
            <v>0</v>
          </cell>
          <cell r="L1057">
            <v>9563000000</v>
          </cell>
        </row>
        <row r="1058">
          <cell r="B1058" t="str">
            <v>MO</v>
          </cell>
          <cell r="C1058" t="str">
            <v>Year 2</v>
          </cell>
          <cell r="E1058">
            <v>24466000000</v>
          </cell>
          <cell r="F1058">
            <v>14009000000</v>
          </cell>
          <cell r="G1058">
            <v>2362000000</v>
          </cell>
          <cell r="H1058">
            <v>0</v>
          </cell>
          <cell r="I1058">
            <v>0</v>
          </cell>
          <cell r="L1058">
            <v>10457000000</v>
          </cell>
        </row>
        <row r="1059">
          <cell r="B1059" t="str">
            <v>MO</v>
          </cell>
          <cell r="C1059" t="str">
            <v>Year 3</v>
          </cell>
          <cell r="E1059">
            <v>24522000000</v>
          </cell>
          <cell r="F1059">
            <v>14362000000</v>
          </cell>
          <cell r="G1059">
            <v>2541000000</v>
          </cell>
          <cell r="H1059">
            <v>0</v>
          </cell>
          <cell r="I1059">
            <v>0</v>
          </cell>
          <cell r="L1059">
            <v>10160000000</v>
          </cell>
        </row>
        <row r="1060">
          <cell r="B1060" t="str">
            <v>MO</v>
          </cell>
          <cell r="C1060" t="str">
            <v>Year 4</v>
          </cell>
          <cell r="E1060">
            <v>25434000000</v>
          </cell>
          <cell r="F1060">
            <v>14320000000</v>
          </cell>
          <cell r="G1060">
            <v>2749000000</v>
          </cell>
          <cell r="H1060">
            <v>0</v>
          </cell>
          <cell r="I1060">
            <v>0</v>
          </cell>
          <cell r="L1060">
            <v>11114000000</v>
          </cell>
        </row>
        <row r="1061">
          <cell r="B1061" t="str">
            <v>MON</v>
          </cell>
          <cell r="C1061" t="str">
            <v>Year 1</v>
          </cell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>
            <v>0</v>
          </cell>
          <cell r="L1061">
            <v>7653000000</v>
          </cell>
        </row>
        <row r="1062">
          <cell r="B1062" t="str">
            <v>MON</v>
          </cell>
          <cell r="C1062" t="str">
            <v>Year 2</v>
          </cell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>
            <v>0</v>
          </cell>
          <cell r="L1062">
            <v>8574000000</v>
          </cell>
        </row>
        <row r="1063">
          <cell r="B1063" t="str">
            <v>MON</v>
          </cell>
          <cell r="C1063" t="str">
            <v>Year 3</v>
          </cell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>
            <v>0</v>
          </cell>
          <cell r="L1063">
            <v>8182000000</v>
          </cell>
        </row>
        <row r="1064">
          <cell r="B1064" t="str">
            <v>MON</v>
          </cell>
          <cell r="C1064" t="str">
            <v>Year 4</v>
          </cell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>
            <v>0</v>
          </cell>
          <cell r="L1064">
            <v>7017000000</v>
          </cell>
        </row>
        <row r="1065">
          <cell r="B1065" t="str">
            <v>MOS</v>
          </cell>
          <cell r="C1065" t="str">
            <v>Year 1</v>
          </cell>
          <cell r="E1065">
            <v>9974100000</v>
          </cell>
          <cell r="F1065">
            <v>7213900000</v>
          </cell>
          <cell r="G1065">
            <v>550600000</v>
          </cell>
          <cell r="H1065">
            <v>0</v>
          </cell>
          <cell r="I1065">
            <v>0</v>
          </cell>
          <cell r="L1065">
            <v>2760200000</v>
          </cell>
        </row>
        <row r="1066">
          <cell r="B1066" t="str">
            <v>MOS</v>
          </cell>
          <cell r="C1066" t="str">
            <v>Year 2</v>
          </cell>
          <cell r="E1066">
            <v>9055800000</v>
          </cell>
          <cell r="F1066">
            <v>7129200000</v>
          </cell>
          <cell r="G1066">
            <v>505800000</v>
          </cell>
          <cell r="H1066">
            <v>0</v>
          </cell>
          <cell r="I1066">
            <v>0</v>
          </cell>
          <cell r="L1066">
            <v>1926600000</v>
          </cell>
        </row>
        <row r="1067">
          <cell r="B1067" t="str">
            <v>MOS</v>
          </cell>
          <cell r="C1067" t="str">
            <v>Year 3</v>
          </cell>
          <cell r="E1067">
            <v>8895300000</v>
          </cell>
          <cell r="F1067">
            <v>7177400000</v>
          </cell>
          <cell r="G1067">
            <v>439100000</v>
          </cell>
          <cell r="H1067">
            <v>0</v>
          </cell>
          <cell r="I1067">
            <v>0</v>
          </cell>
          <cell r="L1067">
            <v>1717900000</v>
          </cell>
        </row>
        <row r="1068">
          <cell r="B1068" t="str">
            <v>MOS</v>
          </cell>
          <cell r="C1068" t="str">
            <v>Year 4</v>
          </cell>
          <cell r="E1068">
            <v>7162800000</v>
          </cell>
          <cell r="F1068">
            <v>6352800000</v>
          </cell>
          <cell r="G1068">
            <v>491000000</v>
          </cell>
          <cell r="H1068">
            <v>0</v>
          </cell>
          <cell r="I1068">
            <v>0</v>
          </cell>
          <cell r="L1068">
            <v>810000000</v>
          </cell>
        </row>
        <row r="1069">
          <cell r="B1069" t="str">
            <v>MPC</v>
          </cell>
          <cell r="C1069" t="str">
            <v>Year 1</v>
          </cell>
          <cell r="E1069">
            <v>82243000000</v>
          </cell>
          <cell r="F1069">
            <v>68948000000</v>
          </cell>
          <cell r="G1069">
            <v>7202000000</v>
          </cell>
          <cell r="H1069">
            <v>0</v>
          </cell>
          <cell r="I1069">
            <v>995000000</v>
          </cell>
          <cell r="L1069">
            <v>13295000000</v>
          </cell>
        </row>
        <row r="1070">
          <cell r="B1070" t="str">
            <v>MPC</v>
          </cell>
          <cell r="C1070" t="str">
            <v>Year 2</v>
          </cell>
          <cell r="E1070">
            <v>100160000000</v>
          </cell>
          <cell r="F1070">
            <v>87758000000</v>
          </cell>
          <cell r="G1070">
            <v>7851000000</v>
          </cell>
          <cell r="H1070">
            <v>0</v>
          </cell>
          <cell r="I1070">
            <v>1220000000</v>
          </cell>
          <cell r="L1070">
            <v>12402000000</v>
          </cell>
        </row>
        <row r="1071">
          <cell r="B1071" t="str">
            <v>MPC</v>
          </cell>
          <cell r="C1071" t="str">
            <v>Year 3</v>
          </cell>
          <cell r="E1071">
            <v>97817000000</v>
          </cell>
          <cell r="F1071">
            <v>84275000000</v>
          </cell>
          <cell r="G1071">
            <v>8450000000</v>
          </cell>
          <cell r="H1071">
            <v>0</v>
          </cell>
          <cell r="I1071">
            <v>1326000000</v>
          </cell>
          <cell r="L1071">
            <v>13542000000</v>
          </cell>
        </row>
        <row r="1072">
          <cell r="B1072" t="str">
            <v>MPC</v>
          </cell>
          <cell r="C1072" t="str">
            <v>Year 4</v>
          </cell>
          <cell r="E1072">
            <v>72051000000</v>
          </cell>
          <cell r="F1072">
            <v>55891000000</v>
          </cell>
          <cell r="G1072">
            <v>10029000000</v>
          </cell>
          <cell r="H1072">
            <v>0</v>
          </cell>
          <cell r="I1072">
            <v>1646000000</v>
          </cell>
          <cell r="L1072">
            <v>16160000000</v>
          </cell>
        </row>
        <row r="1073">
          <cell r="B1073" t="str">
            <v>MRK</v>
          </cell>
          <cell r="C1073" t="str">
            <v>Year 1</v>
          </cell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>
            <v>0</v>
          </cell>
          <cell r="L1073">
            <v>30821000000</v>
          </cell>
        </row>
        <row r="1074">
          <cell r="B1074" t="str">
            <v>MRK</v>
          </cell>
          <cell r="C1074" t="str">
            <v>Year 2</v>
          </cell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>
            <v>0</v>
          </cell>
          <cell r="L1074">
            <v>27079000000</v>
          </cell>
        </row>
        <row r="1075">
          <cell r="B1075" t="str">
            <v>MRK</v>
          </cell>
          <cell r="C1075" t="str">
            <v>Year 3</v>
          </cell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>
            <v>0</v>
          </cell>
          <cell r="L1075">
            <v>25469000000</v>
          </cell>
        </row>
        <row r="1076">
          <cell r="B1076" t="str">
            <v>MRK</v>
          </cell>
          <cell r="C1076" t="str">
            <v>Year 4</v>
          </cell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>
            <v>0</v>
          </cell>
          <cell r="L1076">
            <v>24564000000</v>
          </cell>
        </row>
        <row r="1077">
          <cell r="B1077" t="str">
            <v>MRO</v>
          </cell>
          <cell r="C1077" t="str">
            <v>Year 1</v>
          </cell>
          <cell r="E1077">
            <v>11966000000</v>
          </cell>
          <cell r="F1077">
            <v>2079000000</v>
          </cell>
          <cell r="G1077">
            <v>4017000000</v>
          </cell>
          <cell r="H1077">
            <v>0</v>
          </cell>
          <cell r="I1077">
            <v>2008000000</v>
          </cell>
          <cell r="L1077">
            <v>9887000000</v>
          </cell>
        </row>
        <row r="1078">
          <cell r="B1078" t="str">
            <v>MRO</v>
          </cell>
          <cell r="C1078" t="str">
            <v>Year 2</v>
          </cell>
          <cell r="E1078">
            <v>11325000000</v>
          </cell>
          <cell r="F1078">
            <v>2156000000</v>
          </cell>
          <cell r="G1078">
            <v>3469000000</v>
          </cell>
          <cell r="H1078">
            <v>0</v>
          </cell>
          <cell r="I1078">
            <v>2500000000</v>
          </cell>
          <cell r="L1078">
            <v>9169000000</v>
          </cell>
        </row>
        <row r="1079">
          <cell r="B1079" t="str">
            <v>MRO</v>
          </cell>
          <cell r="C1079" t="str">
            <v>Year 3</v>
          </cell>
          <cell r="E1079">
            <v>10846000000</v>
          </cell>
          <cell r="F1079">
            <v>2246000000</v>
          </cell>
          <cell r="G1079">
            <v>3627000000</v>
          </cell>
          <cell r="H1079">
            <v>0</v>
          </cell>
          <cell r="I1079">
            <v>2861000000</v>
          </cell>
          <cell r="L1079">
            <v>8600000000</v>
          </cell>
        </row>
        <row r="1080">
          <cell r="B1080" t="str">
            <v>MRO</v>
          </cell>
          <cell r="C1080" t="str">
            <v>Year 4</v>
          </cell>
          <cell r="E1080">
            <v>5522000000</v>
          </cell>
          <cell r="F1080">
            <v>1694000000</v>
          </cell>
          <cell r="G1080">
            <v>1831000000</v>
          </cell>
          <cell r="H1080">
            <v>0</v>
          </cell>
          <cell r="I1080">
            <v>2957000000</v>
          </cell>
          <cell r="L1080">
            <v>3828000000</v>
          </cell>
        </row>
        <row r="1081">
          <cell r="B1081" t="str">
            <v>MSFT</v>
          </cell>
          <cell r="C1081" t="str">
            <v>Year 1</v>
          </cell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>
            <v>0</v>
          </cell>
          <cell r="L1081">
            <v>57464000000</v>
          </cell>
        </row>
        <row r="1082">
          <cell r="B1082" t="str">
            <v>MSFT</v>
          </cell>
          <cell r="C1082" t="str">
            <v>Year 2</v>
          </cell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>
            <v>0</v>
          </cell>
          <cell r="L1082">
            <v>59755000000</v>
          </cell>
        </row>
        <row r="1083">
          <cell r="B1083" t="str">
            <v>MSFT</v>
          </cell>
          <cell r="C1083" t="str">
            <v>Year 3</v>
          </cell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>
            <v>0</v>
          </cell>
          <cell r="L1083">
            <v>60542000000</v>
          </cell>
        </row>
        <row r="1084">
          <cell r="B1084" t="str">
            <v>MSFT</v>
          </cell>
          <cell r="C1084" t="str">
            <v>Year 4</v>
          </cell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>
            <v>0</v>
          </cell>
          <cell r="L1084">
            <v>52540000000</v>
          </cell>
        </row>
        <row r="1085">
          <cell r="B1085" t="str">
            <v>MTB</v>
          </cell>
          <cell r="C1085" t="str">
            <v>Year 1</v>
          </cell>
          <cell r="E1085">
            <v>4608955000</v>
          </cell>
          <cell r="F1085">
            <v>116586000</v>
          </cell>
          <cell r="G1085">
            <v>2448629000</v>
          </cell>
          <cell r="H1085">
            <v>0</v>
          </cell>
          <cell r="I1085">
            <v>264631000</v>
          </cell>
          <cell r="L1085">
            <v>4492369000</v>
          </cell>
        </row>
        <row r="1086">
          <cell r="B1086" t="str">
            <v>MTB</v>
          </cell>
          <cell r="C1086" t="str">
            <v>Year 2</v>
          </cell>
          <cell r="E1086">
            <v>4822539000</v>
          </cell>
          <cell r="F1086">
            <v>83692000</v>
          </cell>
          <cell r="G1086">
            <v>2540954000</v>
          </cell>
          <cell r="H1086">
            <v>0</v>
          </cell>
          <cell r="I1086">
            <v>231912000</v>
          </cell>
          <cell r="L1086">
            <v>4738847000</v>
          </cell>
        </row>
        <row r="1087">
          <cell r="B1087" t="str">
            <v>MTB</v>
          </cell>
          <cell r="C1087" t="str">
            <v>Year 3</v>
          </cell>
          <cell r="E1087">
            <v>4736150000</v>
          </cell>
          <cell r="F1087">
            <v>63083000</v>
          </cell>
          <cell r="G1087">
            <v>2655650000</v>
          </cell>
          <cell r="H1087">
            <v>0</v>
          </cell>
          <cell r="I1087">
            <v>157824000</v>
          </cell>
          <cell r="L1087">
            <v>4673067000</v>
          </cell>
        </row>
        <row r="1088">
          <cell r="B1088" t="str">
            <v>MTB</v>
          </cell>
          <cell r="C1088" t="str">
            <v>Year 4</v>
          </cell>
          <cell r="E1088">
            <v>4995881000</v>
          </cell>
          <cell r="F1088">
            <v>73814000</v>
          </cell>
          <cell r="G1088">
            <v>2796508000</v>
          </cell>
          <cell r="H1088">
            <v>0</v>
          </cell>
          <cell r="I1088">
            <v>196424000</v>
          </cell>
          <cell r="L1088">
            <v>4922067000</v>
          </cell>
        </row>
        <row r="1089">
          <cell r="B1089" t="str">
            <v>MTD</v>
          </cell>
          <cell r="C1089" t="str">
            <v>Year 1</v>
          </cell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  <cell r="L1089">
            <v>1281931000</v>
          </cell>
        </row>
        <row r="1090">
          <cell r="B1090" t="str">
            <v>MTD</v>
          </cell>
          <cell r="C1090" t="str">
            <v>Year 2</v>
          </cell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  <cell r="L1090">
            <v>1358750000</v>
          </cell>
        </row>
        <row r="1091">
          <cell r="B1091" t="str">
            <v>MTD</v>
          </cell>
          <cell r="C1091" t="str">
            <v>Year 3</v>
          </cell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  <cell r="L1091">
            <v>1351993000</v>
          </cell>
        </row>
        <row r="1092">
          <cell r="B1092" t="str">
            <v>MTD</v>
          </cell>
          <cell r="C1092" t="str">
            <v>Year 4</v>
          </cell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  <cell r="L1092">
            <v>1435587000</v>
          </cell>
        </row>
        <row r="1093">
          <cell r="B1093" t="str">
            <v>MU</v>
          </cell>
          <cell r="C1093" t="str">
            <v>Year 1</v>
          </cell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>
            <v>0</v>
          </cell>
          <cell r="L1093">
            <v>1847000000</v>
          </cell>
        </row>
        <row r="1094">
          <cell r="B1094" t="str">
            <v>MU</v>
          </cell>
          <cell r="C1094" t="str">
            <v>Year 2</v>
          </cell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>
            <v>0</v>
          </cell>
          <cell r="L1094">
            <v>5437000000</v>
          </cell>
        </row>
        <row r="1095">
          <cell r="B1095" t="str">
            <v>MU</v>
          </cell>
          <cell r="C1095" t="str">
            <v>Year 3</v>
          </cell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>
            <v>0</v>
          </cell>
          <cell r="L1095">
            <v>5215000000</v>
          </cell>
        </row>
        <row r="1096">
          <cell r="B1096" t="str">
            <v>MU</v>
          </cell>
          <cell r="C1096" t="str">
            <v>Year 4</v>
          </cell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>
            <v>0</v>
          </cell>
          <cell r="L1096">
            <v>2505000000</v>
          </cell>
        </row>
        <row r="1097">
          <cell r="B1097" t="str">
            <v>MUR</v>
          </cell>
          <cell r="C1097" t="str">
            <v>Year 1</v>
          </cell>
          <cell r="E1097">
            <v>4608563000</v>
          </cell>
          <cell r="F1097">
            <v>1079136000</v>
          </cell>
          <cell r="G1097">
            <v>285144000</v>
          </cell>
          <cell r="H1097">
            <v>0</v>
          </cell>
          <cell r="I1097">
            <v>1291456000</v>
          </cell>
          <cell r="L1097">
            <v>3529427000</v>
          </cell>
        </row>
        <row r="1098">
          <cell r="B1098" t="str">
            <v>MUR</v>
          </cell>
          <cell r="C1098" t="str">
            <v>Year 2</v>
          </cell>
          <cell r="E1098">
            <v>5312686000</v>
          </cell>
          <cell r="F1098">
            <v>1252812000</v>
          </cell>
          <cell r="G1098">
            <v>466498000</v>
          </cell>
          <cell r="H1098">
            <v>0</v>
          </cell>
          <cell r="I1098">
            <v>1602390000</v>
          </cell>
          <cell r="L1098">
            <v>4059874000</v>
          </cell>
        </row>
        <row r="1099">
          <cell r="B1099" t="str">
            <v>MUR</v>
          </cell>
          <cell r="C1099" t="str">
            <v>Year 3</v>
          </cell>
          <cell r="E1099">
            <v>5288933000</v>
          </cell>
          <cell r="F1099">
            <v>1089888000</v>
          </cell>
          <cell r="G1099">
            <v>471219000</v>
          </cell>
          <cell r="H1099">
            <v>0</v>
          </cell>
          <cell r="I1099">
            <v>1957025000</v>
          </cell>
          <cell r="L1099">
            <v>4199045000</v>
          </cell>
        </row>
        <row r="1100">
          <cell r="B1100" t="str">
            <v>MUR</v>
          </cell>
          <cell r="C1100" t="str">
            <v>Year 4</v>
          </cell>
          <cell r="E1100">
            <v>2787116000</v>
          </cell>
          <cell r="F1100">
            <v>832306000</v>
          </cell>
          <cell r="G1100">
            <v>372457000</v>
          </cell>
          <cell r="H1100">
            <v>0</v>
          </cell>
          <cell r="I1100">
            <v>1668489000</v>
          </cell>
          <cell r="L1100">
            <v>1954810000</v>
          </cell>
        </row>
        <row r="1101">
          <cell r="B1101" t="str">
            <v>MYL</v>
          </cell>
          <cell r="C1101" t="str">
            <v>Year 1</v>
          </cell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>
            <v>0</v>
          </cell>
          <cell r="L1101">
            <v>3528000000</v>
          </cell>
        </row>
        <row r="1102">
          <cell r="B1102" t="str">
            <v>MYL</v>
          </cell>
          <cell r="C1102" t="str">
            <v>Year 2</v>
          </cell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>
            <v>0</v>
          </cell>
          <cell r="L1102">
            <v>4216100000</v>
          </cell>
        </row>
        <row r="1103">
          <cell r="B1103" t="str">
            <v>NBL</v>
          </cell>
          <cell r="C1103" t="str">
            <v>Year 1</v>
          </cell>
          <cell r="E1103">
            <v>5015000000</v>
          </cell>
          <cell r="F1103">
            <v>844000000</v>
          </cell>
          <cell r="G1103">
            <v>446000000</v>
          </cell>
          <cell r="H1103">
            <v>0</v>
          </cell>
          <cell r="I1103">
            <v>1568000000</v>
          </cell>
          <cell r="L1103">
            <v>4171000000</v>
          </cell>
        </row>
        <row r="1104">
          <cell r="B1104" t="str">
            <v>NBL</v>
          </cell>
          <cell r="C1104" t="str">
            <v>Year 2</v>
          </cell>
          <cell r="E1104">
            <v>5115000000</v>
          </cell>
          <cell r="F1104">
            <v>945000000</v>
          </cell>
          <cell r="G1104">
            <v>495000000</v>
          </cell>
          <cell r="H1104">
            <v>0</v>
          </cell>
          <cell r="I1104">
            <v>1759000000</v>
          </cell>
          <cell r="L1104">
            <v>4170000000</v>
          </cell>
        </row>
        <row r="1105">
          <cell r="B1105" t="str">
            <v>NBL</v>
          </cell>
          <cell r="C1105" t="str">
            <v>Year 3</v>
          </cell>
          <cell r="E1105">
            <v>3183000000</v>
          </cell>
          <cell r="F1105">
            <v>979000000</v>
          </cell>
          <cell r="G1105">
            <v>745000000</v>
          </cell>
          <cell r="H1105">
            <v>0</v>
          </cell>
          <cell r="I1105">
            <v>2131000000</v>
          </cell>
          <cell r="L1105">
            <v>2204000000</v>
          </cell>
        </row>
        <row r="1106">
          <cell r="B1106" t="str">
            <v>NBL</v>
          </cell>
          <cell r="C1106" t="str">
            <v>Year 4</v>
          </cell>
          <cell r="E1106">
            <v>3491000000</v>
          </cell>
          <cell r="F1106">
            <v>1083000000</v>
          </cell>
          <cell r="G1106">
            <v>233000000</v>
          </cell>
          <cell r="H1106">
            <v>0</v>
          </cell>
          <cell r="I1106">
            <v>2454000000</v>
          </cell>
          <cell r="L1106">
            <v>2408000000</v>
          </cell>
        </row>
        <row r="1107">
          <cell r="B1107" t="str">
            <v>NDAQ</v>
          </cell>
          <cell r="C1107" t="str">
            <v>Year 1</v>
          </cell>
          <cell r="E1107">
            <v>3023000000</v>
          </cell>
          <cell r="F1107">
            <v>1446000000</v>
          </cell>
          <cell r="G1107">
            <v>832000000</v>
          </cell>
          <cell r="H1107">
            <v>0</v>
          </cell>
          <cell r="I1107">
            <v>104000000</v>
          </cell>
          <cell r="L1107">
            <v>1577000000</v>
          </cell>
        </row>
        <row r="1108">
          <cell r="B1108" t="str">
            <v>NDAQ</v>
          </cell>
          <cell r="C1108" t="str">
            <v>Year 2</v>
          </cell>
          <cell r="E1108">
            <v>3100000000</v>
          </cell>
          <cell r="F1108">
            <v>1316000000</v>
          </cell>
          <cell r="G1108">
            <v>1054000000</v>
          </cell>
          <cell r="H1108">
            <v>0</v>
          </cell>
          <cell r="I1108">
            <v>122000000</v>
          </cell>
          <cell r="L1108">
            <v>1784000000</v>
          </cell>
        </row>
        <row r="1109">
          <cell r="B1109" t="str">
            <v>NDAQ</v>
          </cell>
          <cell r="C1109" t="str">
            <v>Year 3</v>
          </cell>
          <cell r="E1109">
            <v>3383000000</v>
          </cell>
          <cell r="F1109">
            <v>1433000000</v>
          </cell>
          <cell r="G1109">
            <v>1095000000</v>
          </cell>
          <cell r="H1109">
            <v>0</v>
          </cell>
          <cell r="I1109">
            <v>137000000</v>
          </cell>
          <cell r="L1109">
            <v>1950000000</v>
          </cell>
        </row>
        <row r="1110">
          <cell r="B1110" t="str">
            <v>NDAQ</v>
          </cell>
          <cell r="C1110" t="str">
            <v>Year 4</v>
          </cell>
          <cell r="E1110">
            <v>3292000000</v>
          </cell>
          <cell r="F1110">
            <v>1313000000</v>
          </cell>
          <cell r="G1110">
            <v>1050000000</v>
          </cell>
          <cell r="H1110">
            <v>0</v>
          </cell>
          <cell r="I1110">
            <v>138000000</v>
          </cell>
          <cell r="L1110">
            <v>1979000000</v>
          </cell>
        </row>
        <row r="1111">
          <cell r="B1111" t="str">
            <v>NEE</v>
          </cell>
          <cell r="C1111" t="str">
            <v>Year 1</v>
          </cell>
          <cell r="E1111">
            <v>14256000000</v>
          </cell>
          <cell r="F1111">
            <v>8276000000</v>
          </cell>
          <cell r="G1111">
            <v>1186000000</v>
          </cell>
          <cell r="H1111">
            <v>0</v>
          </cell>
          <cell r="I1111">
            <v>1518000000</v>
          </cell>
          <cell r="L1111">
            <v>5980000000</v>
          </cell>
        </row>
        <row r="1112">
          <cell r="B1112" t="str">
            <v>NEE</v>
          </cell>
          <cell r="C1112" t="str">
            <v>Year 2</v>
          </cell>
          <cell r="E1112">
            <v>15136000000</v>
          </cell>
          <cell r="F1112">
            <v>8152000000</v>
          </cell>
          <cell r="G1112">
            <v>1280000000</v>
          </cell>
          <cell r="H1112">
            <v>0</v>
          </cell>
          <cell r="I1112">
            <v>2163000000</v>
          </cell>
          <cell r="L1112">
            <v>6984000000</v>
          </cell>
        </row>
        <row r="1113">
          <cell r="B1113" t="str">
            <v>NEE</v>
          </cell>
          <cell r="C1113" t="str">
            <v>Year 3</v>
          </cell>
          <cell r="E1113">
            <v>17021000000</v>
          </cell>
          <cell r="F1113">
            <v>8751000000</v>
          </cell>
          <cell r="G1113">
            <v>1324000000</v>
          </cell>
          <cell r="H1113">
            <v>0</v>
          </cell>
          <cell r="I1113">
            <v>2551000000</v>
          </cell>
          <cell r="L1113">
            <v>8270000000</v>
          </cell>
        </row>
        <row r="1114">
          <cell r="B1114" t="str">
            <v>NEE</v>
          </cell>
          <cell r="C1114" t="str">
            <v>Year 4</v>
          </cell>
          <cell r="E1114">
            <v>17486000000</v>
          </cell>
          <cell r="F1114">
            <v>8596000000</v>
          </cell>
          <cell r="G1114">
            <v>1399000000</v>
          </cell>
          <cell r="H1114">
            <v>0</v>
          </cell>
          <cell r="I1114">
            <v>2831000000</v>
          </cell>
          <cell r="L1114">
            <v>8890000000</v>
          </cell>
        </row>
        <row r="1115">
          <cell r="B1115" t="str">
            <v>NEM</v>
          </cell>
          <cell r="C1115" t="str">
            <v>Year 1</v>
          </cell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  <cell r="L1115">
            <v>5630000000</v>
          </cell>
        </row>
        <row r="1116">
          <cell r="B1116" t="str">
            <v>NEM</v>
          </cell>
          <cell r="C1116" t="str">
            <v>Year 2</v>
          </cell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  <cell r="L1116">
            <v>3115000000</v>
          </cell>
        </row>
        <row r="1117">
          <cell r="B1117" t="str">
            <v>NEM</v>
          </cell>
          <cell r="C1117" t="str">
            <v>Year 3</v>
          </cell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  <cell r="L1117">
            <v>2835000000</v>
          </cell>
        </row>
        <row r="1118">
          <cell r="B1118" t="str">
            <v>NEM</v>
          </cell>
          <cell r="C1118" t="str">
            <v>Year 4</v>
          </cell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  <cell r="L1118">
            <v>3417000000</v>
          </cell>
        </row>
        <row r="1119">
          <cell r="B1119" t="str">
            <v>NFLX</v>
          </cell>
          <cell r="C1119" t="str">
            <v>Year 1</v>
          </cell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>
            <v>0</v>
          </cell>
          <cell r="L1119">
            <v>1257359000</v>
          </cell>
        </row>
        <row r="1120">
          <cell r="B1120" t="str">
            <v>NFLX</v>
          </cell>
          <cell r="C1120" t="str">
            <v>Year 2</v>
          </cell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>
            <v>0</v>
          </cell>
          <cell r="L1120">
            <v>1751896000</v>
          </cell>
        </row>
        <row r="1121">
          <cell r="B1121" t="str">
            <v>NFLX</v>
          </cell>
          <cell r="C1121" t="str">
            <v>Year 3</v>
          </cell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>
            <v>0</v>
          </cell>
          <cell r="L1121">
            <v>2188035000</v>
          </cell>
        </row>
        <row r="1122">
          <cell r="B1122" t="str">
            <v>NFLX</v>
          </cell>
          <cell r="C1122" t="str">
            <v>Year 4</v>
          </cell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>
            <v>0</v>
          </cell>
          <cell r="L1122">
            <v>2800768000</v>
          </cell>
        </row>
        <row r="1123">
          <cell r="B1123" t="str">
            <v>NFX</v>
          </cell>
          <cell r="C1123" t="str">
            <v>Year 1</v>
          </cell>
          <cell r="E1123">
            <v>1562000000</v>
          </cell>
          <cell r="F1123">
            <v>413000000</v>
          </cell>
          <cell r="G1123">
            <v>311000000</v>
          </cell>
          <cell r="H1123">
            <v>0</v>
          </cell>
          <cell r="I1123">
            <v>704000000</v>
          </cell>
          <cell r="L1123">
            <v>1149000000</v>
          </cell>
        </row>
        <row r="1124">
          <cell r="B1124" t="str">
            <v>NFX</v>
          </cell>
          <cell r="C1124" t="str">
            <v>Year 2</v>
          </cell>
          <cell r="E1124">
            <v>1857000000</v>
          </cell>
          <cell r="F1124">
            <v>411000000</v>
          </cell>
          <cell r="G1124">
            <v>311000000</v>
          </cell>
          <cell r="H1124">
            <v>0</v>
          </cell>
          <cell r="I1124">
            <v>685000000</v>
          </cell>
          <cell r="L1124">
            <v>1446000000</v>
          </cell>
        </row>
        <row r="1125">
          <cell r="B1125" t="str">
            <v>NFX</v>
          </cell>
          <cell r="C1125" t="str">
            <v>Year 3</v>
          </cell>
          <cell r="E1125">
            <v>2288000000</v>
          </cell>
          <cell r="F1125">
            <v>485000000</v>
          </cell>
          <cell r="G1125">
            <v>358000000</v>
          </cell>
          <cell r="H1125">
            <v>0</v>
          </cell>
          <cell r="I1125">
            <v>870000000</v>
          </cell>
          <cell r="L1125">
            <v>1803000000</v>
          </cell>
        </row>
        <row r="1126">
          <cell r="B1126" t="str">
            <v>NFX</v>
          </cell>
          <cell r="C1126" t="str">
            <v>Year 4</v>
          </cell>
          <cell r="E1126">
            <v>1557000000</v>
          </cell>
          <cell r="F1126">
            <v>497000000</v>
          </cell>
          <cell r="G1126">
            <v>5204000000</v>
          </cell>
          <cell r="H1126">
            <v>0</v>
          </cell>
          <cell r="I1126">
            <v>917000000</v>
          </cell>
          <cell r="L1126">
            <v>1060000000</v>
          </cell>
        </row>
        <row r="1127">
          <cell r="B1127" t="str">
            <v>NKE</v>
          </cell>
          <cell r="C1127" t="str">
            <v>Year 1</v>
          </cell>
          <cell r="E1127">
            <v>25313000000</v>
          </cell>
          <cell r="F1127">
            <v>14279000000</v>
          </cell>
          <cell r="G1127">
            <v>7796000000</v>
          </cell>
          <cell r="H1127">
            <v>0</v>
          </cell>
          <cell r="I1127">
            <v>0</v>
          </cell>
          <cell r="L1127">
            <v>11034000000</v>
          </cell>
        </row>
        <row r="1128">
          <cell r="B1128" t="str">
            <v>NKE</v>
          </cell>
          <cell r="C1128" t="str">
            <v>Year 2</v>
          </cell>
          <cell r="E1128">
            <v>27799000000</v>
          </cell>
          <cell r="F1128">
            <v>15353000000</v>
          </cell>
          <cell r="G1128">
            <v>8766000000</v>
          </cell>
          <cell r="H1128">
            <v>0</v>
          </cell>
          <cell r="I1128">
            <v>0</v>
          </cell>
          <cell r="L1128">
            <v>12446000000</v>
          </cell>
        </row>
        <row r="1129">
          <cell r="B1129" t="str">
            <v>NKE</v>
          </cell>
          <cell r="C1129" t="str">
            <v>Year 3</v>
          </cell>
          <cell r="E1129">
            <v>30601000000</v>
          </cell>
          <cell r="F1129">
            <v>16534000000</v>
          </cell>
          <cell r="G1129">
            <v>9892000000</v>
          </cell>
          <cell r="H1129">
            <v>0</v>
          </cell>
          <cell r="I1129">
            <v>0</v>
          </cell>
          <cell r="L1129">
            <v>14067000000</v>
          </cell>
        </row>
        <row r="1130">
          <cell r="B1130" t="str">
            <v>NKE</v>
          </cell>
          <cell r="C1130" t="str">
            <v>Year 4</v>
          </cell>
          <cell r="E1130">
            <v>32376000000</v>
          </cell>
          <cell r="F1130">
            <v>17405000000</v>
          </cell>
          <cell r="G1130">
            <v>10469000000</v>
          </cell>
          <cell r="H1130">
            <v>0</v>
          </cell>
          <cell r="I1130">
            <v>0</v>
          </cell>
          <cell r="L1130">
            <v>14971000000</v>
          </cell>
        </row>
        <row r="1131">
          <cell r="B1131" t="str">
            <v>NLSN</v>
          </cell>
          <cell r="C1131" t="str">
            <v>Year 1</v>
          </cell>
          <cell r="E1131">
            <v>5703000000</v>
          </cell>
          <cell r="F1131">
            <v>2398000000</v>
          </cell>
          <cell r="G1131">
            <v>1815000000</v>
          </cell>
          <cell r="H1131">
            <v>0</v>
          </cell>
          <cell r="I1131">
            <v>510000000</v>
          </cell>
          <cell r="L1131">
            <v>3305000000</v>
          </cell>
        </row>
        <row r="1132">
          <cell r="B1132" t="str">
            <v>NLSN</v>
          </cell>
          <cell r="C1132" t="str">
            <v>Year 2</v>
          </cell>
          <cell r="E1132">
            <v>6288000000</v>
          </cell>
          <cell r="F1132">
            <v>2620000000</v>
          </cell>
          <cell r="G1132">
            <v>1917000000</v>
          </cell>
          <cell r="H1132">
            <v>0</v>
          </cell>
          <cell r="I1132">
            <v>573000000</v>
          </cell>
          <cell r="L1132">
            <v>3668000000</v>
          </cell>
        </row>
        <row r="1133">
          <cell r="B1133" t="str">
            <v>NLSN</v>
          </cell>
          <cell r="C1133" t="str">
            <v>Year 3</v>
          </cell>
          <cell r="E1133">
            <v>6172000000</v>
          </cell>
          <cell r="F1133">
            <v>2539000000</v>
          </cell>
          <cell r="G1133">
            <v>1915000000</v>
          </cell>
          <cell r="H1133">
            <v>0</v>
          </cell>
          <cell r="I1133">
            <v>574000000</v>
          </cell>
          <cell r="L1133">
            <v>3633000000</v>
          </cell>
        </row>
        <row r="1134">
          <cell r="B1134" t="str">
            <v>NLSN</v>
          </cell>
          <cell r="C1134" t="str">
            <v>Year 4</v>
          </cell>
          <cell r="E1134">
            <v>6309000000</v>
          </cell>
          <cell r="F1134">
            <v>2607000000</v>
          </cell>
          <cell r="G1134">
            <v>1851000000</v>
          </cell>
          <cell r="H1134">
            <v>0</v>
          </cell>
          <cell r="I1134">
            <v>603000000</v>
          </cell>
          <cell r="L1134">
            <v>3702000000</v>
          </cell>
        </row>
        <row r="1135">
          <cell r="B1135" t="str">
            <v>NOV</v>
          </cell>
          <cell r="C1135" t="str">
            <v>Year 1</v>
          </cell>
          <cell r="E1135">
            <v>17194000000</v>
          </cell>
          <cell r="F1135">
            <v>12151000000</v>
          </cell>
          <cell r="G1135">
            <v>1654000000</v>
          </cell>
          <cell r="H1135">
            <v>0</v>
          </cell>
          <cell r="I1135">
            <v>0</v>
          </cell>
          <cell r="L1135">
            <v>5043000000</v>
          </cell>
        </row>
        <row r="1136">
          <cell r="B1136" t="str">
            <v>NOV</v>
          </cell>
          <cell r="C1136" t="str">
            <v>Year 2</v>
          </cell>
          <cell r="E1136">
            <v>19221000000</v>
          </cell>
          <cell r="F1136">
            <v>14117000000</v>
          </cell>
          <cell r="G1136">
            <v>1905000000</v>
          </cell>
          <cell r="H1136">
            <v>0</v>
          </cell>
          <cell r="I1136">
            <v>0</v>
          </cell>
          <cell r="L1136">
            <v>5104000000</v>
          </cell>
        </row>
        <row r="1137">
          <cell r="B1137" t="str">
            <v>NOV</v>
          </cell>
          <cell r="C1137" t="str">
            <v>Year 3</v>
          </cell>
          <cell r="E1137">
            <v>21440000000</v>
          </cell>
          <cell r="F1137">
            <v>15631000000</v>
          </cell>
          <cell r="G1137">
            <v>2092000000</v>
          </cell>
          <cell r="H1137">
            <v>0</v>
          </cell>
          <cell r="I1137">
            <v>0</v>
          </cell>
          <cell r="L1137">
            <v>5809000000</v>
          </cell>
        </row>
        <row r="1138">
          <cell r="B1138" t="str">
            <v>NOV</v>
          </cell>
          <cell r="C1138" t="str">
            <v>Year 4</v>
          </cell>
          <cell r="E1138">
            <v>14757000000</v>
          </cell>
          <cell r="F1138">
            <v>11694000000</v>
          </cell>
          <cell r="G1138">
            <v>1764000000</v>
          </cell>
          <cell r="H1138">
            <v>0</v>
          </cell>
          <cell r="I1138">
            <v>0</v>
          </cell>
          <cell r="L1138">
            <v>3063000000</v>
          </cell>
        </row>
        <row r="1139">
          <cell r="B1139" t="str">
            <v>NSC</v>
          </cell>
          <cell r="C1139" t="str">
            <v>Year 1</v>
          </cell>
          <cell r="E1139">
            <v>11245000000</v>
          </cell>
          <cell r="F1139">
            <v>4070000000</v>
          </cell>
          <cell r="G1139">
            <v>3002000000</v>
          </cell>
          <cell r="H1139">
            <v>0</v>
          </cell>
          <cell r="I1139">
            <v>916000000</v>
          </cell>
          <cell r="L1139">
            <v>7175000000</v>
          </cell>
        </row>
        <row r="1140">
          <cell r="B1140" t="str">
            <v>NSC</v>
          </cell>
          <cell r="C1140" t="str">
            <v>Year 2</v>
          </cell>
          <cell r="E1140">
            <v>11624000000</v>
          </cell>
          <cell r="F1140">
            <v>4201000000</v>
          </cell>
          <cell r="G1140">
            <v>2897000000</v>
          </cell>
          <cell r="H1140">
            <v>0</v>
          </cell>
          <cell r="I1140">
            <v>951000000</v>
          </cell>
          <cell r="L1140">
            <v>7423000000</v>
          </cell>
        </row>
        <row r="1141">
          <cell r="B1141" t="str">
            <v>NSC</v>
          </cell>
          <cell r="C1141" t="str">
            <v>Year 3</v>
          </cell>
          <cell r="E1141">
            <v>10511000000</v>
          </cell>
          <cell r="F1141">
            <v>3662000000</v>
          </cell>
          <cell r="G1141">
            <v>2911000000</v>
          </cell>
          <cell r="H1141">
            <v>0</v>
          </cell>
          <cell r="I1141">
            <v>1054000000</v>
          </cell>
          <cell r="L1141">
            <v>6849000000</v>
          </cell>
        </row>
        <row r="1142">
          <cell r="B1142" t="str">
            <v>NSC</v>
          </cell>
          <cell r="C1142" t="str">
            <v>Year 4</v>
          </cell>
          <cell r="E1142">
            <v>9888000000</v>
          </cell>
          <cell r="F1142">
            <v>3045000000</v>
          </cell>
          <cell r="G1142">
            <v>2743000000</v>
          </cell>
          <cell r="H1142">
            <v>0</v>
          </cell>
          <cell r="I1142">
            <v>1026000000</v>
          </cell>
          <cell r="L1142">
            <v>6843000000</v>
          </cell>
        </row>
        <row r="1143">
          <cell r="B1143" t="str">
            <v>NTAP</v>
          </cell>
          <cell r="C1143" t="str">
            <v>Year 1</v>
          </cell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>
            <v>0</v>
          </cell>
          <cell r="L1143">
            <v>3761100000</v>
          </cell>
        </row>
        <row r="1144">
          <cell r="B1144" t="str">
            <v>NTAP</v>
          </cell>
          <cell r="C1144" t="str">
            <v>Year 2</v>
          </cell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>
            <v>0</v>
          </cell>
          <cell r="L1144">
            <v>3919000000</v>
          </cell>
        </row>
        <row r="1145">
          <cell r="B1145" t="str">
            <v>NTAP</v>
          </cell>
          <cell r="C1145" t="str">
            <v>Year 3</v>
          </cell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>
            <v>0</v>
          </cell>
          <cell r="L1145">
            <v>3833000000</v>
          </cell>
        </row>
        <row r="1146">
          <cell r="B1146" t="str">
            <v>NTAP</v>
          </cell>
          <cell r="C1146" t="str">
            <v>Year 4</v>
          </cell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>
            <v>0</v>
          </cell>
          <cell r="L1146">
            <v>3373000000</v>
          </cell>
        </row>
        <row r="1147">
          <cell r="B1147" t="str">
            <v>NUE</v>
          </cell>
          <cell r="C1147" t="str">
            <v>Year 1</v>
          </cell>
          <cell r="E1147">
            <v>19429273000</v>
          </cell>
          <cell r="F1147">
            <v>17915735000</v>
          </cell>
          <cell r="G1147">
            <v>454900000</v>
          </cell>
          <cell r="H1147">
            <v>0</v>
          </cell>
          <cell r="I1147">
            <v>0</v>
          </cell>
          <cell r="L1147">
            <v>1513538000</v>
          </cell>
        </row>
        <row r="1148">
          <cell r="B1148" t="str">
            <v>NUE</v>
          </cell>
          <cell r="C1148" t="str">
            <v>Year 2</v>
          </cell>
          <cell r="E1148">
            <v>19052046000</v>
          </cell>
          <cell r="F1148">
            <v>17641421000</v>
          </cell>
          <cell r="G1148">
            <v>467904000</v>
          </cell>
          <cell r="H1148">
            <v>0</v>
          </cell>
          <cell r="I1148">
            <v>0</v>
          </cell>
          <cell r="L1148">
            <v>1410625000</v>
          </cell>
        </row>
        <row r="1149">
          <cell r="B1149" t="str">
            <v>NUE</v>
          </cell>
          <cell r="C1149" t="str">
            <v>Year 3</v>
          </cell>
          <cell r="E1149">
            <v>21105141000</v>
          </cell>
          <cell r="F1149">
            <v>19198615000</v>
          </cell>
          <cell r="G1149">
            <v>520805000</v>
          </cell>
          <cell r="H1149">
            <v>0</v>
          </cell>
          <cell r="I1149">
            <v>0</v>
          </cell>
          <cell r="L1149">
            <v>1906526000</v>
          </cell>
        </row>
        <row r="1150">
          <cell r="B1150" t="str">
            <v>NUE</v>
          </cell>
          <cell r="C1150" t="str">
            <v>Year 4</v>
          </cell>
          <cell r="E1150">
            <v>16439276000</v>
          </cell>
          <cell r="F1150">
            <v>14858014000</v>
          </cell>
          <cell r="G1150">
            <v>458989000</v>
          </cell>
          <cell r="H1150">
            <v>0</v>
          </cell>
          <cell r="I1150">
            <v>0</v>
          </cell>
          <cell r="L1150">
            <v>1581262000</v>
          </cell>
        </row>
        <row r="1151">
          <cell r="B1151" t="str">
            <v>NVDA</v>
          </cell>
          <cell r="C1151" t="str">
            <v>Year 1</v>
          </cell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>
            <v>0</v>
          </cell>
          <cell r="L1151">
            <v>2226343000</v>
          </cell>
        </row>
        <row r="1152">
          <cell r="B1152" t="str">
            <v>NVDA</v>
          </cell>
          <cell r="C1152" t="str">
            <v>Year 2</v>
          </cell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>
            <v>0</v>
          </cell>
          <cell r="L1152">
            <v>2268000000</v>
          </cell>
        </row>
        <row r="1153">
          <cell r="B1153" t="str">
            <v>NVDA</v>
          </cell>
          <cell r="C1153" t="str">
            <v>Year 3</v>
          </cell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>
            <v>0</v>
          </cell>
          <cell r="L1153">
            <v>2599000000</v>
          </cell>
        </row>
        <row r="1154">
          <cell r="B1154" t="str">
            <v>NVDA</v>
          </cell>
          <cell r="C1154" t="str">
            <v>Year 4</v>
          </cell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>
            <v>0</v>
          </cell>
          <cell r="L1154">
            <v>2811000000</v>
          </cell>
        </row>
        <row r="1155">
          <cell r="B1155" t="str">
            <v>NWL</v>
          </cell>
          <cell r="C1155" t="str">
            <v>Year 1</v>
          </cell>
          <cell r="E1155">
            <v>5508500000</v>
          </cell>
          <cell r="F1155">
            <v>3414400000</v>
          </cell>
          <cell r="G1155">
            <v>1403500000</v>
          </cell>
          <cell r="H1155">
            <v>0</v>
          </cell>
          <cell r="I1155">
            <v>0</v>
          </cell>
          <cell r="L1155">
            <v>2094100000</v>
          </cell>
        </row>
        <row r="1156">
          <cell r="B1156" t="str">
            <v>NWL</v>
          </cell>
          <cell r="C1156" t="str">
            <v>Year 2</v>
          </cell>
          <cell r="E1156">
            <v>5607000000</v>
          </cell>
          <cell r="F1156">
            <v>3482100000</v>
          </cell>
          <cell r="G1156">
            <v>1399500000</v>
          </cell>
          <cell r="H1156">
            <v>0</v>
          </cell>
          <cell r="I1156">
            <v>0</v>
          </cell>
          <cell r="L1156">
            <v>2124900000</v>
          </cell>
        </row>
        <row r="1157">
          <cell r="B1157" t="str">
            <v>NWL</v>
          </cell>
          <cell r="C1157" t="str">
            <v>Year 3</v>
          </cell>
          <cell r="E1157">
            <v>5727000000</v>
          </cell>
          <cell r="F1157">
            <v>3523600000</v>
          </cell>
          <cell r="G1157">
            <v>1545900000</v>
          </cell>
          <cell r="H1157">
            <v>0</v>
          </cell>
          <cell r="I1157">
            <v>0</v>
          </cell>
          <cell r="L1157">
            <v>2203400000</v>
          </cell>
        </row>
        <row r="1158">
          <cell r="B1158" t="str">
            <v>NWL</v>
          </cell>
          <cell r="C1158" t="str">
            <v>Year 4</v>
          </cell>
          <cell r="E1158">
            <v>5915700000</v>
          </cell>
          <cell r="F1158">
            <v>3611100000</v>
          </cell>
          <cell r="G1158">
            <v>1626000000</v>
          </cell>
          <cell r="H1158">
            <v>0</v>
          </cell>
          <cell r="I1158">
            <v>0</v>
          </cell>
          <cell r="L1158">
            <v>2304600000</v>
          </cell>
        </row>
        <row r="1159">
          <cell r="B1159" t="str">
            <v>O</v>
          </cell>
          <cell r="C1159" t="str">
            <v>Year 1</v>
          </cell>
          <cell r="E1159">
            <v>484581000</v>
          </cell>
          <cell r="F1159">
            <v>21306000</v>
          </cell>
          <cell r="G1159">
            <v>38123000</v>
          </cell>
          <cell r="H1159">
            <v>0</v>
          </cell>
          <cell r="I1159">
            <v>147515000</v>
          </cell>
          <cell r="L1159">
            <v>463275000</v>
          </cell>
        </row>
        <row r="1160">
          <cell r="B1160" t="str">
            <v>O</v>
          </cell>
          <cell r="C1160" t="str">
            <v>Year 2</v>
          </cell>
          <cell r="E1160">
            <v>780209000</v>
          </cell>
          <cell r="F1160">
            <v>38851000</v>
          </cell>
          <cell r="G1160">
            <v>56881000</v>
          </cell>
          <cell r="H1160">
            <v>0</v>
          </cell>
          <cell r="I1160">
            <v>306769000</v>
          </cell>
          <cell r="L1160">
            <v>741358000</v>
          </cell>
        </row>
        <row r="1161">
          <cell r="B1161" t="str">
            <v>O</v>
          </cell>
          <cell r="C1161" t="str">
            <v>Year 3</v>
          </cell>
          <cell r="E1161">
            <v>933505000</v>
          </cell>
          <cell r="F1161">
            <v>53871000</v>
          </cell>
          <cell r="G1161">
            <v>51085000</v>
          </cell>
          <cell r="H1161">
            <v>0</v>
          </cell>
          <cell r="I1161">
            <v>374661000</v>
          </cell>
          <cell r="L1161">
            <v>879634000</v>
          </cell>
        </row>
        <row r="1162">
          <cell r="B1162" t="str">
            <v>O</v>
          </cell>
          <cell r="C1162" t="str">
            <v>Year 4</v>
          </cell>
          <cell r="E1162">
            <v>1023285000</v>
          </cell>
          <cell r="F1162">
            <v>55352000</v>
          </cell>
          <cell r="G1162">
            <v>49298000</v>
          </cell>
          <cell r="H1162">
            <v>0</v>
          </cell>
          <cell r="I1162">
            <v>409215000</v>
          </cell>
          <cell r="L1162">
            <v>967933000</v>
          </cell>
        </row>
        <row r="1163">
          <cell r="B1163" t="str">
            <v>OKE</v>
          </cell>
          <cell r="C1163" t="str">
            <v>Year 1</v>
          </cell>
          <cell r="E1163">
            <v>10184121000</v>
          </cell>
          <cell r="F1163">
            <v>8540319000</v>
          </cell>
          <cell r="G1163">
            <v>491725000</v>
          </cell>
          <cell r="H1163">
            <v>0</v>
          </cell>
          <cell r="I1163">
            <v>205334000</v>
          </cell>
          <cell r="L1163">
            <v>1643802000</v>
          </cell>
        </row>
        <row r="1164">
          <cell r="B1164" t="str">
            <v>OKE</v>
          </cell>
          <cell r="C1164" t="str">
            <v>Year 2</v>
          </cell>
          <cell r="E1164">
            <v>11871879000</v>
          </cell>
          <cell r="F1164">
            <v>10222213000</v>
          </cell>
          <cell r="G1164">
            <v>541586000</v>
          </cell>
          <cell r="H1164">
            <v>0</v>
          </cell>
          <cell r="I1164">
            <v>239343000</v>
          </cell>
          <cell r="L1164">
            <v>1649666000</v>
          </cell>
        </row>
        <row r="1165">
          <cell r="B1165" t="str">
            <v>OKE</v>
          </cell>
          <cell r="C1165" t="str">
            <v>Year 3</v>
          </cell>
          <cell r="E1165">
            <v>12195091000</v>
          </cell>
          <cell r="F1165">
            <v>10088548000</v>
          </cell>
          <cell r="G1165">
            <v>674887000</v>
          </cell>
          <cell r="H1165">
            <v>0</v>
          </cell>
          <cell r="I1165">
            <v>294684000</v>
          </cell>
          <cell r="L1165">
            <v>2106543000</v>
          </cell>
        </row>
        <row r="1166">
          <cell r="B1166" t="str">
            <v>OKE</v>
          </cell>
          <cell r="C1166" t="str">
            <v>Year 4</v>
          </cell>
          <cell r="E1166">
            <v>7763206000</v>
          </cell>
          <cell r="F1166">
            <v>5641052000</v>
          </cell>
          <cell r="G1166">
            <v>693331000</v>
          </cell>
          <cell r="H1166">
            <v>0</v>
          </cell>
          <cell r="I1166">
            <v>354620000</v>
          </cell>
          <cell r="L1166">
            <v>2122154000</v>
          </cell>
        </row>
        <row r="1167">
          <cell r="B1167" t="str">
            <v>OMC</v>
          </cell>
          <cell r="C1167" t="str">
            <v>Year 1</v>
          </cell>
          <cell r="E1167">
            <v>15317800000</v>
          </cell>
          <cell r="F1167">
            <v>12602100000</v>
          </cell>
          <cell r="G1167">
            <v>477200000</v>
          </cell>
          <cell r="H1167">
            <v>0</v>
          </cell>
          <cell r="I1167">
            <v>294400000</v>
          </cell>
          <cell r="L1167">
            <v>2715700000</v>
          </cell>
        </row>
        <row r="1168">
          <cell r="B1168" t="str">
            <v>OMC</v>
          </cell>
          <cell r="C1168" t="str">
            <v>Year 2</v>
          </cell>
          <cell r="E1168">
            <v>15134400000</v>
          </cell>
          <cell r="F1168">
            <v>12491400000</v>
          </cell>
          <cell r="G1168">
            <v>431800000</v>
          </cell>
          <cell r="H1168">
            <v>0</v>
          </cell>
          <cell r="I1168">
            <v>291100000</v>
          </cell>
          <cell r="L1168">
            <v>2643000000</v>
          </cell>
        </row>
        <row r="1169">
          <cell r="B1169" t="str">
            <v>OMC</v>
          </cell>
          <cell r="C1169" t="str">
            <v>Year 3</v>
          </cell>
          <cell r="E1169">
            <v>15416900000</v>
          </cell>
          <cell r="F1169">
            <v>12671200000</v>
          </cell>
          <cell r="G1169">
            <v>443900000</v>
          </cell>
          <cell r="H1169">
            <v>0</v>
          </cell>
          <cell r="I1169">
            <v>292900000</v>
          </cell>
          <cell r="L1169">
            <v>2745700000</v>
          </cell>
        </row>
        <row r="1170">
          <cell r="B1170" t="str">
            <v>ORLY</v>
          </cell>
          <cell r="C1170" t="str">
            <v>Year 1</v>
          </cell>
          <cell r="E1170">
            <v>6182184000</v>
          </cell>
          <cell r="F1170">
            <v>3084766000</v>
          </cell>
          <cell r="G1170">
            <v>2120025000</v>
          </cell>
          <cell r="H1170">
            <v>0</v>
          </cell>
          <cell r="I1170">
            <v>0</v>
          </cell>
          <cell r="L1170">
            <v>3097418000</v>
          </cell>
        </row>
        <row r="1171">
          <cell r="B1171" t="str">
            <v>ORLY</v>
          </cell>
          <cell r="C1171" t="str">
            <v>Year 2</v>
          </cell>
          <cell r="E1171">
            <v>6649237000</v>
          </cell>
          <cell r="F1171">
            <v>3280236000</v>
          </cell>
          <cell r="G1171">
            <v>2265516000</v>
          </cell>
          <cell r="H1171">
            <v>0</v>
          </cell>
          <cell r="I1171">
            <v>0</v>
          </cell>
          <cell r="L1171">
            <v>3369001000</v>
          </cell>
        </row>
        <row r="1172">
          <cell r="B1172" t="str">
            <v>ORLY</v>
          </cell>
          <cell r="C1172" t="str">
            <v>Year 3</v>
          </cell>
          <cell r="E1172">
            <v>7216081000</v>
          </cell>
          <cell r="F1172">
            <v>3507180000</v>
          </cell>
          <cell r="G1172">
            <v>2438527000</v>
          </cell>
          <cell r="H1172">
            <v>0</v>
          </cell>
          <cell r="I1172">
            <v>0</v>
          </cell>
          <cell r="L1172">
            <v>3708901000</v>
          </cell>
        </row>
        <row r="1173">
          <cell r="B1173" t="str">
            <v>ORLY</v>
          </cell>
          <cell r="C1173" t="str">
            <v>Year 4</v>
          </cell>
          <cell r="E1173">
            <v>7966674000</v>
          </cell>
          <cell r="F1173">
            <v>3804031000</v>
          </cell>
          <cell r="G1173">
            <v>2648622000</v>
          </cell>
          <cell r="H1173">
            <v>0</v>
          </cell>
          <cell r="I1173">
            <v>0</v>
          </cell>
          <cell r="L1173">
            <v>4162643000</v>
          </cell>
        </row>
        <row r="1174">
          <cell r="B1174" t="str">
            <v>OXY</v>
          </cell>
          <cell r="C1174" t="str">
            <v>Year 1</v>
          </cell>
          <cell r="E1174">
            <v>20100000000</v>
          </cell>
          <cell r="F1174">
            <v>6530000000</v>
          </cell>
          <cell r="G1174">
            <v>1879000000</v>
          </cell>
          <cell r="H1174">
            <v>0</v>
          </cell>
          <cell r="I1174">
            <v>3585000000</v>
          </cell>
          <cell r="L1174">
            <v>13570000000</v>
          </cell>
        </row>
        <row r="1175">
          <cell r="B1175" t="str">
            <v>OXY</v>
          </cell>
          <cell r="C1175" t="str">
            <v>Year 2</v>
          </cell>
          <cell r="E1175">
            <v>20170000000</v>
          </cell>
          <cell r="F1175">
            <v>6497000000</v>
          </cell>
          <cell r="G1175">
            <v>2108000000</v>
          </cell>
          <cell r="H1175">
            <v>0</v>
          </cell>
          <cell r="I1175">
            <v>4203000000</v>
          </cell>
          <cell r="L1175">
            <v>13673000000</v>
          </cell>
        </row>
        <row r="1176">
          <cell r="B1176" t="str">
            <v>OXY</v>
          </cell>
          <cell r="C1176" t="str">
            <v>Year 3</v>
          </cell>
          <cell r="E1176">
            <v>19312000000</v>
          </cell>
          <cell r="F1176">
            <v>6803000000</v>
          </cell>
          <cell r="G1176">
            <v>2053000000</v>
          </cell>
          <cell r="H1176">
            <v>0</v>
          </cell>
          <cell r="I1176">
            <v>4261000000</v>
          </cell>
          <cell r="L1176">
            <v>12509000000</v>
          </cell>
        </row>
        <row r="1177">
          <cell r="B1177" t="str">
            <v>OXY</v>
          </cell>
          <cell r="C1177" t="str">
            <v>Year 4</v>
          </cell>
          <cell r="E1177">
            <v>12480000000</v>
          </cell>
          <cell r="F1177">
            <v>5804000000</v>
          </cell>
          <cell r="G1177">
            <v>1613000000</v>
          </cell>
          <cell r="H1177">
            <v>0</v>
          </cell>
          <cell r="I1177">
            <v>4544000000</v>
          </cell>
          <cell r="L1177">
            <v>6676000000</v>
          </cell>
        </row>
        <row r="1178">
          <cell r="B1178" t="str">
            <v>PBCT</v>
          </cell>
          <cell r="C1178" t="str">
            <v>Year 1</v>
          </cell>
          <cell r="E1178">
            <v>1355300000</v>
          </cell>
          <cell r="F1178">
            <v>90800000</v>
          </cell>
          <cell r="G1178">
            <v>803800000</v>
          </cell>
          <cell r="H1178">
            <v>0</v>
          </cell>
          <cell r="I1178">
            <v>76000000</v>
          </cell>
          <cell r="L1178">
            <v>1264500000</v>
          </cell>
        </row>
        <row r="1179">
          <cell r="B1179" t="str">
            <v>PBCT</v>
          </cell>
          <cell r="C1179" t="str">
            <v>Year 2</v>
          </cell>
          <cell r="E1179">
            <v>1346100000</v>
          </cell>
          <cell r="F1179">
            <v>81100000</v>
          </cell>
          <cell r="G1179">
            <v>812800000</v>
          </cell>
          <cell r="H1179">
            <v>0</v>
          </cell>
          <cell r="I1179">
            <v>69900000</v>
          </cell>
          <cell r="L1179">
            <v>1265000000</v>
          </cell>
        </row>
        <row r="1180">
          <cell r="B1180" t="str">
            <v>PBCT</v>
          </cell>
          <cell r="C1180" t="str">
            <v>Year 3</v>
          </cell>
          <cell r="E1180">
            <v>1381400000</v>
          </cell>
          <cell r="F1180">
            <v>80900000</v>
          </cell>
          <cell r="G1180">
            <v>816700000</v>
          </cell>
          <cell r="H1180">
            <v>0</v>
          </cell>
          <cell r="I1180">
            <v>65400000</v>
          </cell>
          <cell r="L1180">
            <v>1300500000</v>
          </cell>
        </row>
        <row r="1181">
          <cell r="B1181" t="str">
            <v>PBCT</v>
          </cell>
          <cell r="C1181" t="str">
            <v>Year 4</v>
          </cell>
          <cell r="E1181">
            <v>1421300000</v>
          </cell>
          <cell r="F1181">
            <v>95500000</v>
          </cell>
          <cell r="G1181">
            <v>836700000</v>
          </cell>
          <cell r="H1181">
            <v>0</v>
          </cell>
          <cell r="I1181">
            <v>57300000</v>
          </cell>
          <cell r="L1181">
            <v>1325800000</v>
          </cell>
        </row>
        <row r="1182">
          <cell r="B1182" t="str">
            <v>PBI</v>
          </cell>
          <cell r="C1182" t="str">
            <v>Year 1</v>
          </cell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>
            <v>0</v>
          </cell>
          <cell r="L1182">
            <v>2241315000</v>
          </cell>
        </row>
        <row r="1183">
          <cell r="B1183" t="str">
            <v>PBI</v>
          </cell>
          <cell r="C1183" t="str">
            <v>Year 2</v>
          </cell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>
            <v>0</v>
          </cell>
          <cell r="L1183">
            <v>2140713000</v>
          </cell>
        </row>
        <row r="1184">
          <cell r="B1184" t="str">
            <v>PBI</v>
          </cell>
          <cell r="C1184" t="str">
            <v>Year 3</v>
          </cell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>
            <v>0</v>
          </cell>
          <cell r="L1184">
            <v>2140713000</v>
          </cell>
        </row>
        <row r="1185">
          <cell r="B1185" t="str">
            <v>PBI</v>
          </cell>
          <cell r="C1185" t="str">
            <v>Year 4</v>
          </cell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>
            <v>0</v>
          </cell>
          <cell r="L1185">
            <v>2019469000</v>
          </cell>
        </row>
        <row r="1186">
          <cell r="B1186" t="str">
            <v>PCAR</v>
          </cell>
          <cell r="C1186" t="str">
            <v>Year 1</v>
          </cell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  <cell r="L1186">
            <v>2688500000</v>
          </cell>
        </row>
        <row r="1187">
          <cell r="B1187" t="str">
            <v>PCAR</v>
          </cell>
          <cell r="C1187" t="str">
            <v>Year 2</v>
          </cell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  <cell r="L1187">
            <v>2760300000</v>
          </cell>
        </row>
        <row r="1188">
          <cell r="B1188" t="str">
            <v>PCAR</v>
          </cell>
          <cell r="C1188" t="str">
            <v>Year 3</v>
          </cell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  <cell r="L1188">
            <v>3052800000</v>
          </cell>
        </row>
        <row r="1189">
          <cell r="B1189" t="str">
            <v>PCAR</v>
          </cell>
          <cell r="C1189" t="str">
            <v>Year 4</v>
          </cell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  <cell r="L1189">
            <v>3379200000</v>
          </cell>
        </row>
        <row r="1190">
          <cell r="B1190" t="str">
            <v>PCG</v>
          </cell>
          <cell r="C1190" t="str">
            <v>Year 1</v>
          </cell>
          <cell r="E1190">
            <v>15598000000</v>
          </cell>
          <cell r="F1190">
            <v>11759000000</v>
          </cell>
          <cell r="G1190">
            <v>0</v>
          </cell>
          <cell r="H1190">
            <v>0</v>
          </cell>
          <cell r="I1190">
            <v>2077000000</v>
          </cell>
          <cell r="L1190">
            <v>3839000000</v>
          </cell>
        </row>
        <row r="1191">
          <cell r="B1191" t="str">
            <v>PCG</v>
          </cell>
          <cell r="C1191" t="str">
            <v>Year 2</v>
          </cell>
          <cell r="E1191">
            <v>17090000000</v>
          </cell>
          <cell r="F1191">
            <v>12207000000</v>
          </cell>
          <cell r="G1191">
            <v>0</v>
          </cell>
          <cell r="H1191">
            <v>0</v>
          </cell>
          <cell r="I1191">
            <v>2433000000</v>
          </cell>
          <cell r="L1191">
            <v>4883000000</v>
          </cell>
        </row>
        <row r="1192">
          <cell r="B1192" t="str">
            <v>PCG</v>
          </cell>
          <cell r="C1192" t="str">
            <v>Year 3</v>
          </cell>
          <cell r="E1192">
            <v>16833000000</v>
          </cell>
          <cell r="F1192">
            <v>12713000000</v>
          </cell>
          <cell r="G1192">
            <v>0</v>
          </cell>
          <cell r="H1192">
            <v>0</v>
          </cell>
          <cell r="I1192">
            <v>2612000000</v>
          </cell>
          <cell r="L1192">
            <v>4120000000</v>
          </cell>
        </row>
        <row r="1193">
          <cell r="B1193" t="str">
            <v>PCG</v>
          </cell>
          <cell r="C1193" t="str">
            <v>Year 4</v>
          </cell>
          <cell r="E1193">
            <v>17666000000</v>
          </cell>
          <cell r="F1193">
            <v>12734000000</v>
          </cell>
          <cell r="G1193">
            <v>0</v>
          </cell>
          <cell r="H1193">
            <v>0</v>
          </cell>
          <cell r="I1193">
            <v>2755000000</v>
          </cell>
          <cell r="L1193">
            <v>4932000000</v>
          </cell>
        </row>
        <row r="1194">
          <cell r="B1194" t="str">
            <v>PCLN</v>
          </cell>
          <cell r="C1194" t="str">
            <v>Year 1</v>
          </cell>
          <cell r="E1194">
            <v>5260956000</v>
          </cell>
          <cell r="F1194">
            <v>1177275000</v>
          </cell>
          <cell r="G1194">
            <v>2188747000</v>
          </cell>
          <cell r="H1194">
            <v>0</v>
          </cell>
          <cell r="I1194">
            <v>65141000</v>
          </cell>
          <cell r="L1194">
            <v>4083681000</v>
          </cell>
        </row>
        <row r="1195">
          <cell r="B1195" t="str">
            <v>PCLN</v>
          </cell>
          <cell r="C1195" t="str">
            <v>Year 2</v>
          </cell>
          <cell r="E1195">
            <v>6793306000</v>
          </cell>
          <cell r="F1195">
            <v>1077420000</v>
          </cell>
          <cell r="G1195">
            <v>3185497000</v>
          </cell>
          <cell r="H1195">
            <v>0</v>
          </cell>
          <cell r="I1195">
            <v>117975000</v>
          </cell>
          <cell r="L1195">
            <v>5715886000</v>
          </cell>
        </row>
        <row r="1196">
          <cell r="B1196" t="str">
            <v>PCLN</v>
          </cell>
          <cell r="C1196" t="str">
            <v>Year 3</v>
          </cell>
          <cell r="E1196">
            <v>8441971000</v>
          </cell>
          <cell r="F1196">
            <v>857841000</v>
          </cell>
          <cell r="G1196">
            <v>4302998000</v>
          </cell>
          <cell r="H1196">
            <v>0</v>
          </cell>
          <cell r="I1196">
            <v>207820000</v>
          </cell>
          <cell r="L1196">
            <v>7584130000</v>
          </cell>
        </row>
        <row r="1197">
          <cell r="B1197" t="str">
            <v>PCLN</v>
          </cell>
          <cell r="C1197" t="str">
            <v>Year 4</v>
          </cell>
          <cell r="E1197">
            <v>9223987000</v>
          </cell>
          <cell r="F1197">
            <v>632180000</v>
          </cell>
          <cell r="G1197">
            <v>5060406000</v>
          </cell>
          <cell r="H1197">
            <v>0</v>
          </cell>
          <cell r="I1197">
            <v>272494000</v>
          </cell>
          <cell r="L1197">
            <v>8591807000</v>
          </cell>
        </row>
        <row r="1198">
          <cell r="B1198" t="str">
            <v>PDCO</v>
          </cell>
          <cell r="C1198" t="str">
            <v>Year 1</v>
          </cell>
          <cell r="E1198">
            <v>3637212000</v>
          </cell>
          <cell r="F1198">
            <v>2446443000</v>
          </cell>
          <cell r="G1198">
            <v>0</v>
          </cell>
          <cell r="H1198">
            <v>0</v>
          </cell>
          <cell r="I1198">
            <v>0</v>
          </cell>
          <cell r="L1198">
            <v>1190769000</v>
          </cell>
        </row>
        <row r="1199">
          <cell r="B1199" t="str">
            <v>PDCO</v>
          </cell>
          <cell r="C1199" t="str">
            <v>Year 2</v>
          </cell>
          <cell r="E1199">
            <v>3585141000</v>
          </cell>
          <cell r="F1199">
            <v>2566444000</v>
          </cell>
          <cell r="G1199">
            <v>0</v>
          </cell>
          <cell r="H1199">
            <v>0</v>
          </cell>
          <cell r="I1199">
            <v>0</v>
          </cell>
          <cell r="L1199">
            <v>1018697000</v>
          </cell>
        </row>
        <row r="1200">
          <cell r="B1200" t="str">
            <v>PDCO</v>
          </cell>
          <cell r="C1200" t="str">
            <v>Year 3</v>
          </cell>
          <cell r="E1200">
            <v>3910865000</v>
          </cell>
          <cell r="F1200">
            <v>2850316000</v>
          </cell>
          <cell r="G1200">
            <v>0</v>
          </cell>
          <cell r="H1200">
            <v>0</v>
          </cell>
          <cell r="I1200">
            <v>0</v>
          </cell>
          <cell r="L1200">
            <v>1060549000</v>
          </cell>
        </row>
        <row r="1201">
          <cell r="B1201" t="str">
            <v>PDCO</v>
          </cell>
          <cell r="C1201" t="str">
            <v>Year 4</v>
          </cell>
          <cell r="E1201">
            <v>5386703000</v>
          </cell>
          <cell r="F1201">
            <v>4063955000</v>
          </cell>
          <cell r="G1201">
            <v>0</v>
          </cell>
          <cell r="H1201">
            <v>0</v>
          </cell>
          <cell r="I1201">
            <v>0</v>
          </cell>
          <cell r="L1201">
            <v>1322748000</v>
          </cell>
        </row>
        <row r="1202">
          <cell r="B1202" t="str">
            <v>PEG</v>
          </cell>
          <cell r="C1202" t="str">
            <v>Year 1</v>
          </cell>
          <cell r="E1202">
            <v>9781000000</v>
          </cell>
          <cell r="F1202">
            <v>6351000000</v>
          </cell>
          <cell r="G1202">
            <v>98000000</v>
          </cell>
          <cell r="H1202">
            <v>0</v>
          </cell>
          <cell r="I1202">
            <v>1054000000</v>
          </cell>
          <cell r="L1202">
            <v>3430000000</v>
          </cell>
        </row>
        <row r="1203">
          <cell r="B1203" t="str">
            <v>PEG</v>
          </cell>
          <cell r="C1203" t="str">
            <v>Year 2</v>
          </cell>
          <cell r="E1203">
            <v>9968000000</v>
          </cell>
          <cell r="F1203">
            <v>6423000000</v>
          </cell>
          <cell r="G1203">
            <v>68000000</v>
          </cell>
          <cell r="H1203">
            <v>0</v>
          </cell>
          <cell r="I1203">
            <v>1178000000</v>
          </cell>
          <cell r="L1203">
            <v>3545000000</v>
          </cell>
        </row>
        <row r="1204">
          <cell r="B1204" t="str">
            <v>PEG</v>
          </cell>
          <cell r="C1204" t="str">
            <v>Year 3</v>
          </cell>
          <cell r="E1204">
            <v>10886000000</v>
          </cell>
          <cell r="F1204">
            <v>7036000000</v>
          </cell>
          <cell r="G1204">
            <v>0</v>
          </cell>
          <cell r="H1204">
            <v>0</v>
          </cell>
          <cell r="I1204">
            <v>1227000000</v>
          </cell>
          <cell r="L1204">
            <v>3850000000</v>
          </cell>
        </row>
        <row r="1205">
          <cell r="B1205" t="str">
            <v>PEG</v>
          </cell>
          <cell r="C1205" t="str">
            <v>Year 4</v>
          </cell>
          <cell r="E1205">
            <v>10415000000</v>
          </cell>
          <cell r="F1205">
            <v>6239000000</v>
          </cell>
          <cell r="G1205">
            <v>0</v>
          </cell>
          <cell r="H1205">
            <v>0</v>
          </cell>
          <cell r="I1205">
            <v>1214000000</v>
          </cell>
          <cell r="L1205">
            <v>4176000000</v>
          </cell>
        </row>
        <row r="1206">
          <cell r="B1206" t="str">
            <v>PEP</v>
          </cell>
          <cell r="C1206" t="str">
            <v>Year 1</v>
          </cell>
          <cell r="E1206">
            <v>66415000000</v>
          </cell>
          <cell r="F1206">
            <v>31243000000</v>
          </cell>
          <cell r="G1206">
            <v>25357000000</v>
          </cell>
          <cell r="H1206">
            <v>0</v>
          </cell>
          <cell r="I1206">
            <v>110000000</v>
          </cell>
          <cell r="L1206">
            <v>35172000000</v>
          </cell>
        </row>
        <row r="1207">
          <cell r="B1207" t="str">
            <v>PEP</v>
          </cell>
          <cell r="C1207" t="str">
            <v>Year 2</v>
          </cell>
          <cell r="E1207">
            <v>66683000000</v>
          </cell>
          <cell r="F1207">
            <v>31238000000</v>
          </cell>
          <cell r="G1207">
            <v>25772000000</v>
          </cell>
          <cell r="H1207">
            <v>0</v>
          </cell>
          <cell r="I1207">
            <v>92000000</v>
          </cell>
          <cell r="L1207">
            <v>35445000000</v>
          </cell>
        </row>
        <row r="1208">
          <cell r="B1208" t="str">
            <v>PEP</v>
          </cell>
          <cell r="C1208" t="str">
            <v>Year 3</v>
          </cell>
          <cell r="E1208">
            <v>63056000000</v>
          </cell>
          <cell r="F1208">
            <v>28731000000</v>
          </cell>
          <cell r="G1208">
            <v>24538000000</v>
          </cell>
          <cell r="H1208">
            <v>0</v>
          </cell>
          <cell r="I1208">
            <v>75000000</v>
          </cell>
          <cell r="L1208">
            <v>34325000000</v>
          </cell>
        </row>
        <row r="1209">
          <cell r="B1209" t="str">
            <v>PEP</v>
          </cell>
          <cell r="C1209" t="str">
            <v>Year 4</v>
          </cell>
          <cell r="E1209">
            <v>62799000000</v>
          </cell>
          <cell r="F1209">
            <v>28209000000</v>
          </cell>
          <cell r="G1209">
            <v>24735000000</v>
          </cell>
          <cell r="H1209">
            <v>0</v>
          </cell>
          <cell r="I1209">
            <v>70000000</v>
          </cell>
          <cell r="L1209">
            <v>34590000000</v>
          </cell>
        </row>
        <row r="1210">
          <cell r="B1210" t="str">
            <v>PFE</v>
          </cell>
          <cell r="C1210" t="str">
            <v>Year 1</v>
          </cell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  <cell r="L1210">
            <v>44836000000</v>
          </cell>
        </row>
        <row r="1211">
          <cell r="B1211" t="str">
            <v>PFE</v>
          </cell>
          <cell r="C1211" t="str">
            <v>Year 2</v>
          </cell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  <cell r="L1211">
            <v>41998000000</v>
          </cell>
        </row>
        <row r="1212">
          <cell r="B1212" t="str">
            <v>PFE</v>
          </cell>
          <cell r="C1212" t="str">
            <v>Year 3</v>
          </cell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  <cell r="L1212">
            <v>40028000000</v>
          </cell>
        </row>
        <row r="1213">
          <cell r="B1213" t="str">
            <v>PFE</v>
          </cell>
          <cell r="C1213" t="str">
            <v>Year 4</v>
          </cell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  <cell r="L1213">
            <v>39203000000</v>
          </cell>
        </row>
        <row r="1214">
          <cell r="B1214" t="str">
            <v>PFG</v>
          </cell>
          <cell r="C1214" t="str">
            <v>Year 1</v>
          </cell>
          <cell r="E1214">
            <v>9289500000</v>
          </cell>
          <cell r="F1214">
            <v>4683600000</v>
          </cell>
          <cell r="G1214">
            <v>189000000</v>
          </cell>
          <cell r="H1214">
            <v>0</v>
          </cell>
          <cell r="I1214">
            <v>3292900000</v>
          </cell>
          <cell r="L1214">
            <v>4605900000</v>
          </cell>
        </row>
        <row r="1215">
          <cell r="B1215" t="str">
            <v>PFG</v>
          </cell>
          <cell r="C1215" t="str">
            <v>Year 2</v>
          </cell>
          <cell r="E1215">
            <v>10477600000</v>
          </cell>
          <cell r="F1215">
            <v>5231000000</v>
          </cell>
          <cell r="G1215">
            <v>177400000</v>
          </cell>
          <cell r="H1215">
            <v>0</v>
          </cell>
          <cell r="I1215">
            <v>3574300000</v>
          </cell>
          <cell r="L1215">
            <v>5246600000</v>
          </cell>
        </row>
        <row r="1216">
          <cell r="B1216" t="str">
            <v>PFG</v>
          </cell>
          <cell r="C1216" t="str">
            <v>Year 3</v>
          </cell>
          <cell r="E1216">
            <v>11964400000</v>
          </cell>
          <cell r="F1216">
            <v>6697700000</v>
          </cell>
          <cell r="G1216">
            <v>163500000</v>
          </cell>
          <cell r="H1216">
            <v>0</v>
          </cell>
          <cell r="I1216">
            <v>3672400000</v>
          </cell>
          <cell r="L1216">
            <v>5266700000</v>
          </cell>
        </row>
        <row r="1217">
          <cell r="B1217" t="str">
            <v>PFG</v>
          </cell>
          <cell r="C1217" t="str">
            <v>Year 4</v>
          </cell>
          <cell r="E1217">
            <v>12394100000</v>
          </cell>
          <cell r="F1217">
            <v>6913200000</v>
          </cell>
          <cell r="G1217">
            <v>156600000</v>
          </cell>
          <cell r="H1217">
            <v>0</v>
          </cell>
          <cell r="I1217">
            <v>3732600000</v>
          </cell>
          <cell r="L1217">
            <v>5480900000</v>
          </cell>
        </row>
        <row r="1218">
          <cell r="B1218" t="str">
            <v>PG</v>
          </cell>
          <cell r="C1218" t="str">
            <v>Year 1</v>
          </cell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>
            <v>0</v>
          </cell>
          <cell r="L1218">
            <v>1949390000</v>
          </cell>
        </row>
        <row r="1219">
          <cell r="B1219" t="str">
            <v>PG</v>
          </cell>
          <cell r="C1219" t="str">
            <v>Year 2</v>
          </cell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>
            <v>0</v>
          </cell>
          <cell r="L1219">
            <v>2614539000</v>
          </cell>
        </row>
        <row r="1220">
          <cell r="B1220" t="str">
            <v>PG</v>
          </cell>
          <cell r="C1220" t="str">
            <v>Year 3</v>
          </cell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>
            <v>0</v>
          </cell>
          <cell r="L1220">
            <v>3711019000</v>
          </cell>
        </row>
        <row r="1221">
          <cell r="B1221" t="str">
            <v>PG</v>
          </cell>
          <cell r="C1221" t="str">
            <v>Year 4</v>
          </cell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>
            <v>0</v>
          </cell>
          <cell r="L1221">
            <v>4560733000</v>
          </cell>
        </row>
        <row r="1222">
          <cell r="B1222" t="str">
            <v>PGR</v>
          </cell>
          <cell r="C1222" t="str">
            <v>Year 1</v>
          </cell>
          <cell r="E1222">
            <v>17083900000</v>
          </cell>
          <cell r="F1222">
            <v>15590900000</v>
          </cell>
          <cell r="G1222">
            <v>15400000</v>
          </cell>
          <cell r="H1222">
            <v>0</v>
          </cell>
          <cell r="I1222">
            <v>36100000</v>
          </cell>
          <cell r="L1222">
            <v>1493000000</v>
          </cell>
        </row>
        <row r="1223">
          <cell r="B1223" t="str">
            <v>PGR</v>
          </cell>
          <cell r="C1223" t="str">
            <v>Year 2</v>
          </cell>
          <cell r="E1223">
            <v>18170900000</v>
          </cell>
          <cell r="F1223">
            <v>16275100000</v>
          </cell>
          <cell r="G1223">
            <v>18800000</v>
          </cell>
          <cell r="H1223">
            <v>0</v>
          </cell>
          <cell r="I1223">
            <v>38800000</v>
          </cell>
          <cell r="L1223">
            <v>1895800000</v>
          </cell>
        </row>
        <row r="1224">
          <cell r="B1224" t="str">
            <v>PGR</v>
          </cell>
          <cell r="C1224" t="str">
            <v>Year 3</v>
          </cell>
          <cell r="E1224">
            <v>19391400000</v>
          </cell>
          <cell r="F1224">
            <v>17297300000</v>
          </cell>
          <cell r="G1224">
            <v>18900000</v>
          </cell>
          <cell r="H1224">
            <v>0</v>
          </cell>
          <cell r="I1224">
            <v>50900000</v>
          </cell>
          <cell r="L1224">
            <v>2094100000</v>
          </cell>
        </row>
        <row r="1225">
          <cell r="B1225" t="str">
            <v>PGR</v>
          </cell>
          <cell r="C1225" t="str">
            <v>Year 4</v>
          </cell>
          <cell r="E1225">
            <v>20853800000</v>
          </cell>
          <cell r="F1225">
            <v>18705900000</v>
          </cell>
          <cell r="G1225">
            <v>22800000</v>
          </cell>
          <cell r="H1225">
            <v>0</v>
          </cell>
          <cell r="I1225">
            <v>77500000</v>
          </cell>
          <cell r="L1225">
            <v>2147900000</v>
          </cell>
        </row>
        <row r="1226">
          <cell r="B1226" t="str">
            <v>PH</v>
          </cell>
          <cell r="C1226" t="str">
            <v>Year 1</v>
          </cell>
          <cell r="E1226">
            <v>13015704000</v>
          </cell>
          <cell r="F1226">
            <v>10086675000</v>
          </cell>
          <cell r="G1226">
            <v>1554973000</v>
          </cell>
          <cell r="H1226">
            <v>0</v>
          </cell>
          <cell r="I1226">
            <v>0</v>
          </cell>
          <cell r="L1226">
            <v>2929029000</v>
          </cell>
        </row>
        <row r="1227">
          <cell r="B1227" t="str">
            <v>PH</v>
          </cell>
          <cell r="C1227" t="str">
            <v>Year 2</v>
          </cell>
          <cell r="E1227">
            <v>13215971000</v>
          </cell>
          <cell r="F1227">
            <v>10188227000</v>
          </cell>
          <cell r="G1227">
            <v>1633992000</v>
          </cell>
          <cell r="H1227">
            <v>0</v>
          </cell>
          <cell r="I1227">
            <v>0</v>
          </cell>
          <cell r="L1227">
            <v>3027744000</v>
          </cell>
        </row>
        <row r="1228">
          <cell r="B1228" t="str">
            <v>PH</v>
          </cell>
          <cell r="C1228" t="str">
            <v>Year 3</v>
          </cell>
          <cell r="E1228">
            <v>12711744000</v>
          </cell>
          <cell r="F1228">
            <v>9655245000</v>
          </cell>
          <cell r="G1228">
            <v>1544746000</v>
          </cell>
          <cell r="H1228">
            <v>0</v>
          </cell>
          <cell r="I1228">
            <v>0</v>
          </cell>
          <cell r="L1228">
            <v>3056499000</v>
          </cell>
        </row>
        <row r="1229">
          <cell r="B1229" t="str">
            <v>PH</v>
          </cell>
          <cell r="C1229" t="str">
            <v>Year 4</v>
          </cell>
          <cell r="E1229">
            <v>11360753000</v>
          </cell>
          <cell r="F1229">
            <v>8823384000</v>
          </cell>
          <cell r="G1229">
            <v>1359360000</v>
          </cell>
          <cell r="H1229">
            <v>0</v>
          </cell>
          <cell r="I1229">
            <v>0</v>
          </cell>
          <cell r="L1229">
            <v>2537369000</v>
          </cell>
        </row>
        <row r="1230">
          <cell r="B1230" t="str">
            <v>PHM</v>
          </cell>
          <cell r="C1230" t="str">
            <v>Year 1</v>
          </cell>
          <cell r="E1230">
            <v>5679595000</v>
          </cell>
          <cell r="F1230">
            <v>4507196000</v>
          </cell>
          <cell r="G1230">
            <v>568500000</v>
          </cell>
          <cell r="H1230">
            <v>0</v>
          </cell>
          <cell r="I1230">
            <v>0</v>
          </cell>
          <cell r="L1230">
            <v>1172399000</v>
          </cell>
        </row>
        <row r="1231">
          <cell r="B1231" t="str">
            <v>PHM</v>
          </cell>
          <cell r="C1231" t="str">
            <v>Year 2</v>
          </cell>
          <cell r="E1231">
            <v>5822363000</v>
          </cell>
          <cell r="F1231">
            <v>4244479000</v>
          </cell>
          <cell r="G1231">
            <v>861390000</v>
          </cell>
          <cell r="H1231">
            <v>0</v>
          </cell>
          <cell r="I1231">
            <v>0</v>
          </cell>
          <cell r="L1231">
            <v>1577884000</v>
          </cell>
        </row>
        <row r="1232">
          <cell r="B1232" t="str">
            <v>PHM</v>
          </cell>
          <cell r="C1232" t="str">
            <v>Year 3</v>
          </cell>
          <cell r="E1232">
            <v>5981964000</v>
          </cell>
          <cell r="F1232">
            <v>4353850000</v>
          </cell>
          <cell r="G1232">
            <v>794728000</v>
          </cell>
          <cell r="H1232">
            <v>0</v>
          </cell>
          <cell r="I1232">
            <v>0</v>
          </cell>
          <cell r="L1232">
            <v>1628114000</v>
          </cell>
        </row>
        <row r="1233">
          <cell r="B1233" t="str">
            <v>PHM</v>
          </cell>
          <cell r="C1233" t="str">
            <v>Year 4</v>
          </cell>
          <cell r="E1233">
            <v>7668476000</v>
          </cell>
          <cell r="F1233">
            <v>5728662000</v>
          </cell>
          <cell r="G1233">
            <v>957150000</v>
          </cell>
          <cell r="H1233">
            <v>0</v>
          </cell>
          <cell r="I1233">
            <v>0</v>
          </cell>
          <cell r="L1233">
            <v>1939814000</v>
          </cell>
        </row>
        <row r="1234">
          <cell r="B1234" t="str">
            <v>PKI</v>
          </cell>
          <cell r="C1234" t="str">
            <v>Year 1</v>
          </cell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>
            <v>0</v>
          </cell>
          <cell r="L1234">
            <v>961529000</v>
          </cell>
        </row>
        <row r="1235">
          <cell r="B1235" t="str">
            <v>PKI</v>
          </cell>
          <cell r="C1235" t="str">
            <v>Year 2</v>
          </cell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>
            <v>0</v>
          </cell>
          <cell r="L1235">
            <v>976142000</v>
          </cell>
        </row>
        <row r="1236">
          <cell r="B1236" t="str">
            <v>PKI</v>
          </cell>
          <cell r="C1236" t="str">
            <v>Year 3</v>
          </cell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>
            <v>0</v>
          </cell>
          <cell r="L1236">
            <v>1004608000</v>
          </cell>
        </row>
        <row r="1237">
          <cell r="B1237" t="str">
            <v>PKI</v>
          </cell>
          <cell r="C1237" t="str">
            <v>Year 4</v>
          </cell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>
            <v>0</v>
          </cell>
          <cell r="L1237">
            <v>1024500000</v>
          </cell>
        </row>
        <row r="1238">
          <cell r="B1238" t="str">
            <v>PM</v>
          </cell>
          <cell r="C1238" t="str">
            <v>Year 1</v>
          </cell>
          <cell r="E1238">
            <v>80029000000</v>
          </cell>
          <cell r="F1238">
            <v>59222000000</v>
          </cell>
          <cell r="G1238">
            <v>6890000000</v>
          </cell>
          <cell r="H1238">
            <v>0</v>
          </cell>
          <cell r="I1238">
            <v>93000000</v>
          </cell>
          <cell r="L1238">
            <v>20807000000</v>
          </cell>
        </row>
        <row r="1239">
          <cell r="B1239" t="str">
            <v>PM</v>
          </cell>
          <cell r="C1239" t="str">
            <v>Year 2</v>
          </cell>
          <cell r="E1239">
            <v>80106000000</v>
          </cell>
          <cell r="F1239">
            <v>60775000000</v>
          </cell>
          <cell r="G1239">
            <v>7001000000</v>
          </cell>
          <cell r="H1239">
            <v>0</v>
          </cell>
          <cell r="I1239">
            <v>93000000</v>
          </cell>
          <cell r="L1239">
            <v>19331000000</v>
          </cell>
        </row>
        <row r="1240">
          <cell r="B1240" t="str">
            <v>PM</v>
          </cell>
          <cell r="C1240" t="str">
            <v>Year 3</v>
          </cell>
          <cell r="E1240">
            <v>73908000000</v>
          </cell>
          <cell r="F1240">
            <v>56479000000</v>
          </cell>
          <cell r="G1240">
            <v>6656000000</v>
          </cell>
          <cell r="H1240">
            <v>0</v>
          </cell>
          <cell r="I1240">
            <v>82000000</v>
          </cell>
          <cell r="L1240">
            <v>17429000000</v>
          </cell>
        </row>
        <row r="1241">
          <cell r="B1241" t="str">
            <v>PM</v>
          </cell>
          <cell r="C1241" t="str">
            <v>Year 4</v>
          </cell>
          <cell r="E1241">
            <v>74953000000</v>
          </cell>
          <cell r="F1241">
            <v>57659000000</v>
          </cell>
          <cell r="G1241">
            <v>6405000000</v>
          </cell>
          <cell r="H1241">
            <v>0</v>
          </cell>
          <cell r="I1241">
            <v>74000000</v>
          </cell>
          <cell r="L1241">
            <v>17294000000</v>
          </cell>
        </row>
        <row r="1242">
          <cell r="B1242" t="str">
            <v>PNC</v>
          </cell>
          <cell r="C1242" t="str">
            <v>Year 1</v>
          </cell>
          <cell r="E1242">
            <v>16606000000</v>
          </cell>
          <cell r="F1242">
            <v>386000000</v>
          </cell>
          <cell r="G1242">
            <v>10486000000</v>
          </cell>
          <cell r="H1242">
            <v>0</v>
          </cell>
          <cell r="I1242">
            <v>987000000</v>
          </cell>
          <cell r="L1242">
            <v>16220000000</v>
          </cell>
        </row>
        <row r="1243">
          <cell r="B1243" t="str">
            <v>PNC</v>
          </cell>
          <cell r="C1243" t="str">
            <v>Year 2</v>
          </cell>
          <cell r="E1243">
            <v>16872000000</v>
          </cell>
          <cell r="F1243">
            <v>344000000</v>
          </cell>
          <cell r="G1243">
            <v>9681000000</v>
          </cell>
          <cell r="H1243">
            <v>0</v>
          </cell>
          <cell r="I1243">
            <v>643000000</v>
          </cell>
          <cell r="L1243">
            <v>16528000000</v>
          </cell>
        </row>
        <row r="1244">
          <cell r="B1244" t="str">
            <v>PNC</v>
          </cell>
          <cell r="C1244" t="str">
            <v>Year 3</v>
          </cell>
          <cell r="E1244">
            <v>16281000000</v>
          </cell>
          <cell r="F1244">
            <v>325000000</v>
          </cell>
          <cell r="G1244">
            <v>9488000000</v>
          </cell>
          <cell r="H1244">
            <v>0</v>
          </cell>
          <cell r="I1244">
            <v>273000000</v>
          </cell>
          <cell r="L1244">
            <v>15956000000</v>
          </cell>
        </row>
        <row r="1245">
          <cell r="B1245" t="str">
            <v>PNC</v>
          </cell>
          <cell r="C1245" t="str">
            <v>Year 4</v>
          </cell>
          <cell r="E1245">
            <v>16270000000</v>
          </cell>
          <cell r="F1245">
            <v>403000000</v>
          </cell>
          <cell r="G1245">
            <v>9463000000</v>
          </cell>
          <cell r="H1245">
            <v>0</v>
          </cell>
          <cell r="I1245">
            <v>255000000</v>
          </cell>
          <cell r="L1245">
            <v>15867000000</v>
          </cell>
        </row>
        <row r="1246">
          <cell r="B1246" t="str">
            <v>PNR</v>
          </cell>
          <cell r="C1246" t="str">
            <v>Year 1</v>
          </cell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>
            <v>0</v>
          </cell>
          <cell r="L1246">
            <v>1265900000</v>
          </cell>
        </row>
        <row r="1247">
          <cell r="B1247" t="str">
            <v>PNR</v>
          </cell>
          <cell r="C1247" t="str">
            <v>Year 2</v>
          </cell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>
            <v>0</v>
          </cell>
          <cell r="L1247">
            <v>2370100000</v>
          </cell>
        </row>
        <row r="1248">
          <cell r="B1248" t="str">
            <v>PNR</v>
          </cell>
          <cell r="C1248" t="str">
            <v>Year 3</v>
          </cell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>
            <v>0</v>
          </cell>
          <cell r="L1248">
            <v>2463000000</v>
          </cell>
        </row>
        <row r="1249">
          <cell r="B1249" t="str">
            <v>PNR</v>
          </cell>
          <cell r="C1249" t="str">
            <v>Year 4</v>
          </cell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>
            <v>0</v>
          </cell>
          <cell r="L1249">
            <v>2185800000</v>
          </cell>
        </row>
        <row r="1250">
          <cell r="B1250" t="str">
            <v>PNW</v>
          </cell>
          <cell r="C1250" t="str">
            <v>Year 1</v>
          </cell>
          <cell r="E1250">
            <v>3301804000</v>
          </cell>
          <cell r="F1250">
            <v>1879559000</v>
          </cell>
          <cell r="G1250">
            <v>166154000</v>
          </cell>
          <cell r="H1250">
            <v>0</v>
          </cell>
          <cell r="I1250">
            <v>404336000</v>
          </cell>
          <cell r="L1250">
            <v>1422245000</v>
          </cell>
        </row>
        <row r="1251">
          <cell r="B1251" t="str">
            <v>PNW</v>
          </cell>
          <cell r="C1251" t="str">
            <v>Year 2</v>
          </cell>
          <cell r="E1251">
            <v>3454628000</v>
          </cell>
          <cell r="F1251">
            <v>2020436000</v>
          </cell>
          <cell r="G1251">
            <v>172161000</v>
          </cell>
          <cell r="H1251">
            <v>0</v>
          </cell>
          <cell r="I1251">
            <v>415708000</v>
          </cell>
          <cell r="L1251">
            <v>1434192000</v>
          </cell>
        </row>
        <row r="1252">
          <cell r="B1252" t="str">
            <v>PNW</v>
          </cell>
          <cell r="C1252" t="str">
            <v>Year 3</v>
          </cell>
          <cell r="E1252">
            <v>3491632000</v>
          </cell>
          <cell r="F1252">
            <v>2087854000</v>
          </cell>
          <cell r="G1252">
            <v>175178000</v>
          </cell>
          <cell r="H1252">
            <v>0</v>
          </cell>
          <cell r="I1252">
            <v>417358000</v>
          </cell>
          <cell r="L1252">
            <v>1403778000</v>
          </cell>
        </row>
        <row r="1253">
          <cell r="B1253" t="str">
            <v>PNW</v>
          </cell>
          <cell r="C1253" t="str">
            <v>Year 4</v>
          </cell>
          <cell r="E1253">
            <v>3495443000</v>
          </cell>
          <cell r="F1253">
            <v>1969675000</v>
          </cell>
          <cell r="G1253">
            <v>176744000</v>
          </cell>
          <cell r="H1253">
            <v>0</v>
          </cell>
          <cell r="I1253">
            <v>494422000</v>
          </cell>
          <cell r="L1253">
            <v>1525768000</v>
          </cell>
        </row>
        <row r="1254">
          <cell r="B1254" t="str">
            <v>PPG</v>
          </cell>
          <cell r="C1254" t="str">
            <v>Year 1</v>
          </cell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  <cell r="L1254">
            <v>5951000000</v>
          </cell>
        </row>
        <row r="1255">
          <cell r="B1255" t="str">
            <v>PPG</v>
          </cell>
          <cell r="C1255" t="str">
            <v>Year 2</v>
          </cell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  <cell r="L1255">
            <v>6443000000</v>
          </cell>
        </row>
        <row r="1256">
          <cell r="B1256" t="str">
            <v>PPG</v>
          </cell>
          <cell r="C1256" t="str">
            <v>Year 3</v>
          </cell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  <cell r="L1256">
            <v>6560000000</v>
          </cell>
        </row>
        <row r="1257">
          <cell r="B1257" t="str">
            <v>PPG</v>
          </cell>
          <cell r="C1257" t="str">
            <v>Year 4</v>
          </cell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  <cell r="L1257">
            <v>6688000000</v>
          </cell>
        </row>
        <row r="1258">
          <cell r="B1258" t="str">
            <v>PPL</v>
          </cell>
          <cell r="C1258" t="str">
            <v>Year 1</v>
          </cell>
          <cell r="E1258">
            <v>12132000000</v>
          </cell>
          <cell r="F1258">
            <v>4876000000</v>
          </cell>
          <cell r="G1258">
            <v>3143000000</v>
          </cell>
          <cell r="H1258">
            <v>0</v>
          </cell>
          <cell r="I1258">
            <v>1087000000</v>
          </cell>
          <cell r="L1258">
            <v>7256000000</v>
          </cell>
        </row>
        <row r="1259">
          <cell r="B1259" t="str">
            <v>PPL</v>
          </cell>
          <cell r="C1259" t="str">
            <v>Year 2</v>
          </cell>
          <cell r="E1259">
            <v>7263000000</v>
          </cell>
          <cell r="F1259">
            <v>1751000000</v>
          </cell>
          <cell r="G1259">
            <v>2108000000</v>
          </cell>
          <cell r="H1259">
            <v>0</v>
          </cell>
          <cell r="I1259">
            <v>843000000</v>
          </cell>
          <cell r="L1259">
            <v>5512000000</v>
          </cell>
        </row>
        <row r="1260">
          <cell r="B1260" t="str">
            <v>PPL</v>
          </cell>
          <cell r="C1260" t="str">
            <v>Year 3</v>
          </cell>
          <cell r="E1260">
            <v>7852000000</v>
          </cell>
          <cell r="F1260">
            <v>1889000000</v>
          </cell>
          <cell r="G1260">
            <v>2173000000</v>
          </cell>
          <cell r="H1260">
            <v>0</v>
          </cell>
          <cell r="I1260">
            <v>923000000</v>
          </cell>
          <cell r="L1260">
            <v>5963000000</v>
          </cell>
        </row>
        <row r="1261">
          <cell r="B1261" t="str">
            <v>PPL</v>
          </cell>
          <cell r="C1261" t="str">
            <v>Year 4</v>
          </cell>
          <cell r="E1261">
            <v>7669000000</v>
          </cell>
          <cell r="F1261">
            <v>1718000000</v>
          </cell>
          <cell r="G1261">
            <v>2237000000</v>
          </cell>
          <cell r="H1261">
            <v>0</v>
          </cell>
          <cell r="I1261">
            <v>883000000</v>
          </cell>
          <cell r="L1261">
            <v>5951000000</v>
          </cell>
        </row>
        <row r="1262">
          <cell r="B1262" t="str">
            <v>PRU</v>
          </cell>
          <cell r="C1262" t="str">
            <v>Year 1</v>
          </cell>
          <cell r="E1262">
            <v>84847000000</v>
          </cell>
          <cell r="F1262">
            <v>66635000000</v>
          </cell>
          <cell r="G1262">
            <v>17504000000</v>
          </cell>
          <cell r="H1262">
            <v>0</v>
          </cell>
          <cell r="I1262">
            <v>0</v>
          </cell>
          <cell r="L1262">
            <v>18212000000</v>
          </cell>
        </row>
        <row r="1263">
          <cell r="B1263" t="str">
            <v>PRU</v>
          </cell>
          <cell r="C1263" t="str">
            <v>Year 2</v>
          </cell>
          <cell r="E1263">
            <v>41461000000</v>
          </cell>
          <cell r="F1263">
            <v>26973000000</v>
          </cell>
          <cell r="G1263">
            <v>16172000000</v>
          </cell>
          <cell r="H1263">
            <v>0</v>
          </cell>
          <cell r="I1263">
            <v>0</v>
          </cell>
          <cell r="L1263">
            <v>14488000000</v>
          </cell>
        </row>
        <row r="1264">
          <cell r="B1264" t="str">
            <v>PRU</v>
          </cell>
          <cell r="C1264" t="str">
            <v>Year 3</v>
          </cell>
          <cell r="E1264">
            <v>54105000000</v>
          </cell>
          <cell r="F1264">
            <v>33560000000</v>
          </cell>
          <cell r="G1264">
            <v>18786000000</v>
          </cell>
          <cell r="H1264">
            <v>0</v>
          </cell>
          <cell r="I1264">
            <v>0</v>
          </cell>
          <cell r="L1264">
            <v>20545000000</v>
          </cell>
        </row>
        <row r="1265">
          <cell r="B1265" t="str">
            <v>PRU</v>
          </cell>
          <cell r="C1265" t="str">
            <v>Year 4</v>
          </cell>
          <cell r="E1265">
            <v>57119000000</v>
          </cell>
          <cell r="F1265">
            <v>32747000000</v>
          </cell>
          <cell r="G1265">
            <v>16603000000</v>
          </cell>
          <cell r="H1265">
            <v>0</v>
          </cell>
          <cell r="I1265">
            <v>0</v>
          </cell>
          <cell r="L1265">
            <v>24372000000</v>
          </cell>
        </row>
        <row r="1266">
          <cell r="B1266" t="str">
            <v>PSX</v>
          </cell>
          <cell r="C1266" t="str">
            <v>Year 1</v>
          </cell>
          <cell r="E1266">
            <v>179290000000</v>
          </cell>
          <cell r="F1266">
            <v>158446000000</v>
          </cell>
          <cell r="G1266">
            <v>15443000000</v>
          </cell>
          <cell r="H1266">
            <v>0</v>
          </cell>
          <cell r="I1266">
            <v>931000000</v>
          </cell>
          <cell r="L1266">
            <v>20844000000</v>
          </cell>
        </row>
        <row r="1267">
          <cell r="B1267" t="str">
            <v>PSX</v>
          </cell>
          <cell r="C1267" t="str">
            <v>Year 2</v>
          </cell>
          <cell r="E1267">
            <v>171596000000</v>
          </cell>
          <cell r="F1267">
            <v>152451000000</v>
          </cell>
          <cell r="G1267">
            <v>15597000000</v>
          </cell>
          <cell r="H1267">
            <v>0</v>
          </cell>
          <cell r="I1267">
            <v>971000000</v>
          </cell>
          <cell r="L1267">
            <v>19145000000</v>
          </cell>
        </row>
        <row r="1268">
          <cell r="B1268" t="str">
            <v>PSX</v>
          </cell>
          <cell r="C1268" t="str">
            <v>Year 3</v>
          </cell>
          <cell r="E1268">
            <v>161212000000</v>
          </cell>
          <cell r="F1268">
            <v>140183000000</v>
          </cell>
          <cell r="G1268">
            <v>16703000000</v>
          </cell>
          <cell r="H1268">
            <v>0</v>
          </cell>
          <cell r="I1268">
            <v>1019000000</v>
          </cell>
          <cell r="L1268">
            <v>21029000000</v>
          </cell>
        </row>
        <row r="1269">
          <cell r="B1269" t="str">
            <v>PSX</v>
          </cell>
          <cell r="C1269" t="str">
            <v>Year 4</v>
          </cell>
          <cell r="E1269">
            <v>98975000000</v>
          </cell>
          <cell r="F1269">
            <v>77693000000</v>
          </cell>
          <cell r="G1269">
            <v>15747000000</v>
          </cell>
          <cell r="H1269">
            <v>0</v>
          </cell>
          <cell r="I1269">
            <v>1099000000</v>
          </cell>
          <cell r="L1269">
            <v>21282000000</v>
          </cell>
        </row>
        <row r="1270">
          <cell r="B1270" t="str">
            <v>PVH</v>
          </cell>
          <cell r="C1270" t="str">
            <v>Year 1</v>
          </cell>
          <cell r="E1270">
            <v>6043000000</v>
          </cell>
          <cell r="F1270">
            <v>2793800000</v>
          </cell>
          <cell r="G1270">
            <v>2594300000</v>
          </cell>
          <cell r="H1270">
            <v>0</v>
          </cell>
          <cell r="I1270">
            <v>0</v>
          </cell>
          <cell r="L1270">
            <v>3249200000</v>
          </cell>
        </row>
        <row r="1271">
          <cell r="B1271" t="str">
            <v>PVH</v>
          </cell>
          <cell r="C1271" t="str">
            <v>Year 2</v>
          </cell>
          <cell r="E1271">
            <v>8186400000</v>
          </cell>
          <cell r="F1271">
            <v>3967100000</v>
          </cell>
          <cell r="G1271">
            <v>3673500000</v>
          </cell>
          <cell r="H1271">
            <v>0</v>
          </cell>
          <cell r="I1271">
            <v>0</v>
          </cell>
          <cell r="L1271">
            <v>4219300000</v>
          </cell>
        </row>
        <row r="1272">
          <cell r="B1272" t="str">
            <v>PVH</v>
          </cell>
          <cell r="C1272" t="str">
            <v>Year 3</v>
          </cell>
          <cell r="E1272">
            <v>8241200000</v>
          </cell>
          <cell r="F1272">
            <v>3914500000</v>
          </cell>
          <cell r="G1272">
            <v>3713600000</v>
          </cell>
          <cell r="H1272">
            <v>0</v>
          </cell>
          <cell r="I1272">
            <v>0</v>
          </cell>
          <cell r="L1272">
            <v>4326700000</v>
          </cell>
        </row>
        <row r="1273">
          <cell r="B1273" t="str">
            <v>PVH</v>
          </cell>
          <cell r="C1273" t="str">
            <v>Year 4</v>
          </cell>
          <cell r="E1273">
            <v>8020300000</v>
          </cell>
          <cell r="F1273">
            <v>3858700000</v>
          </cell>
          <cell r="G1273">
            <v>3417700000</v>
          </cell>
          <cell r="H1273">
            <v>0</v>
          </cell>
          <cell r="I1273">
            <v>0</v>
          </cell>
          <cell r="L1273">
            <v>4161600000</v>
          </cell>
        </row>
        <row r="1274">
          <cell r="B1274" t="str">
            <v>PWR</v>
          </cell>
          <cell r="C1274" t="str">
            <v>Year 1</v>
          </cell>
          <cell r="E1274">
            <v>5920269000</v>
          </cell>
          <cell r="F1274">
            <v>4982562000</v>
          </cell>
          <cell r="G1274">
            <v>434894000</v>
          </cell>
          <cell r="H1274">
            <v>0</v>
          </cell>
          <cell r="I1274">
            <v>37691000</v>
          </cell>
          <cell r="L1274">
            <v>937707000</v>
          </cell>
        </row>
        <row r="1275">
          <cell r="B1275" t="str">
            <v>PWR</v>
          </cell>
          <cell r="C1275" t="str">
            <v>Year 2</v>
          </cell>
          <cell r="E1275">
            <v>6411577000</v>
          </cell>
          <cell r="F1275">
            <v>5424644000</v>
          </cell>
          <cell r="G1275">
            <v>485069000</v>
          </cell>
          <cell r="H1275">
            <v>0</v>
          </cell>
          <cell r="I1275">
            <v>25865000</v>
          </cell>
          <cell r="L1275">
            <v>986933000</v>
          </cell>
        </row>
        <row r="1276">
          <cell r="B1276" t="str">
            <v>PWR</v>
          </cell>
          <cell r="C1276" t="str">
            <v>Year 3</v>
          </cell>
          <cell r="E1276">
            <v>7747229000</v>
          </cell>
          <cell r="F1276">
            <v>6578435000</v>
          </cell>
          <cell r="G1276">
            <v>705477000</v>
          </cell>
          <cell r="H1276">
            <v>0</v>
          </cell>
          <cell r="I1276">
            <v>34257000</v>
          </cell>
          <cell r="L1276">
            <v>1168794000</v>
          </cell>
        </row>
        <row r="1277">
          <cell r="B1277" t="str">
            <v>PWR</v>
          </cell>
          <cell r="C1277" t="str">
            <v>Year 4</v>
          </cell>
          <cell r="E1277">
            <v>7572436000</v>
          </cell>
          <cell r="F1277">
            <v>6648771000</v>
          </cell>
          <cell r="G1277">
            <v>592863000</v>
          </cell>
          <cell r="H1277">
            <v>0</v>
          </cell>
          <cell r="I1277">
            <v>34848000</v>
          </cell>
          <cell r="L1277">
            <v>923665000</v>
          </cell>
        </row>
        <row r="1278">
          <cell r="B1278" t="str">
            <v>PX</v>
          </cell>
          <cell r="C1278" t="str">
            <v>Year 1</v>
          </cell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  <cell r="L1278">
            <v>4828000000</v>
          </cell>
        </row>
        <row r="1279">
          <cell r="B1279" t="str">
            <v>PX</v>
          </cell>
          <cell r="C1279" t="str">
            <v>Year 2</v>
          </cell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  <cell r="L1279">
            <v>5181000000</v>
          </cell>
        </row>
        <row r="1280">
          <cell r="B1280" t="str">
            <v>PX</v>
          </cell>
          <cell r="C1280" t="str">
            <v>Year 3</v>
          </cell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  <cell r="L1280">
            <v>5311000000</v>
          </cell>
        </row>
        <row r="1281">
          <cell r="B1281" t="str">
            <v>PX</v>
          </cell>
          <cell r="C1281" t="str">
            <v>Year 4</v>
          </cell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  <cell r="L1281">
            <v>4816000000</v>
          </cell>
        </row>
        <row r="1282">
          <cell r="B1282" t="str">
            <v>QCOM</v>
          </cell>
          <cell r="C1282" t="str">
            <v>Year 1</v>
          </cell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>
            <v>0</v>
          </cell>
          <cell r="L1282">
            <v>15046000000</v>
          </cell>
        </row>
        <row r="1283">
          <cell r="B1283" t="str">
            <v>QCOM</v>
          </cell>
          <cell r="C1283" t="str">
            <v>Year 2</v>
          </cell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>
            <v>0</v>
          </cell>
          <cell r="L1283">
            <v>15801000000</v>
          </cell>
        </row>
        <row r="1284">
          <cell r="B1284" t="str">
            <v>QCOM</v>
          </cell>
          <cell r="C1284" t="str">
            <v>Year 3</v>
          </cell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>
            <v>0</v>
          </cell>
          <cell r="L1284">
            <v>14903000000</v>
          </cell>
        </row>
        <row r="1285">
          <cell r="B1285" t="str">
            <v>QCOM</v>
          </cell>
          <cell r="C1285" t="str">
            <v>Year 4</v>
          </cell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>
            <v>0</v>
          </cell>
          <cell r="L1285">
            <v>13805000000</v>
          </cell>
        </row>
        <row r="1286">
          <cell r="B1286" t="str">
            <v>QRVO</v>
          </cell>
          <cell r="C1286" t="str">
            <v>Year 1</v>
          </cell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>
            <v>0</v>
          </cell>
          <cell r="L1286">
            <v>404927000</v>
          </cell>
        </row>
        <row r="1287">
          <cell r="B1287" t="str">
            <v>QRVO</v>
          </cell>
          <cell r="C1287" t="str">
            <v>Year 2</v>
          </cell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>
            <v>0</v>
          </cell>
          <cell r="L1287">
            <v>689308000</v>
          </cell>
        </row>
        <row r="1288">
          <cell r="B1288" t="str">
            <v>QRVO</v>
          </cell>
          <cell r="C1288" t="str">
            <v>Year 3</v>
          </cell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>
            <v>0</v>
          </cell>
          <cell r="L1288">
            <v>1049553000</v>
          </cell>
        </row>
        <row r="1289">
          <cell r="B1289" t="str">
            <v>R</v>
          </cell>
          <cell r="C1289" t="str">
            <v>Year 1</v>
          </cell>
          <cell r="E1289">
            <v>6419285000</v>
          </cell>
          <cell r="F1289">
            <v>5099484000</v>
          </cell>
          <cell r="G1289">
            <v>922340000</v>
          </cell>
          <cell r="H1289">
            <v>0</v>
          </cell>
          <cell r="I1289">
            <v>0</v>
          </cell>
          <cell r="L1289">
            <v>1319801000</v>
          </cell>
        </row>
        <row r="1290">
          <cell r="B1290" t="str">
            <v>R</v>
          </cell>
          <cell r="C1290" t="str">
            <v>Year 2</v>
          </cell>
          <cell r="E1290">
            <v>6638774000</v>
          </cell>
          <cell r="F1290">
            <v>5253040000</v>
          </cell>
          <cell r="G1290">
            <v>1030014000</v>
          </cell>
          <cell r="H1290">
            <v>0</v>
          </cell>
          <cell r="I1290">
            <v>0</v>
          </cell>
          <cell r="L1290">
            <v>1385734000</v>
          </cell>
        </row>
        <row r="1291">
          <cell r="B1291" t="str">
            <v>R</v>
          </cell>
          <cell r="C1291" t="str">
            <v>Year 3</v>
          </cell>
          <cell r="E1291">
            <v>6571893000</v>
          </cell>
          <cell r="F1291">
            <v>5086449000</v>
          </cell>
          <cell r="G1291">
            <v>961579000</v>
          </cell>
          <cell r="H1291">
            <v>0</v>
          </cell>
          <cell r="I1291">
            <v>0</v>
          </cell>
          <cell r="L1291">
            <v>1485444000</v>
          </cell>
        </row>
        <row r="1292">
          <cell r="B1292" t="str">
            <v>R</v>
          </cell>
          <cell r="C1292" t="str">
            <v>Year 4</v>
          </cell>
          <cell r="E1292">
            <v>6786984000</v>
          </cell>
          <cell r="F1292">
            <v>5285568000</v>
          </cell>
          <cell r="G1292">
            <v>956158000</v>
          </cell>
          <cell r="H1292">
            <v>0</v>
          </cell>
          <cell r="I1292">
            <v>0</v>
          </cell>
          <cell r="L1292">
            <v>1501416000</v>
          </cell>
        </row>
        <row r="1293">
          <cell r="B1293" t="str">
            <v>RCL</v>
          </cell>
          <cell r="C1293" t="str">
            <v>Year 1</v>
          </cell>
          <cell r="E1293">
            <v>7688024000</v>
          </cell>
          <cell r="F1293">
            <v>5157434000</v>
          </cell>
          <cell r="G1293">
            <v>1011543000</v>
          </cell>
          <cell r="H1293">
            <v>0</v>
          </cell>
          <cell r="I1293">
            <v>730493000</v>
          </cell>
          <cell r="L1293">
            <v>2530590000</v>
          </cell>
        </row>
        <row r="1294">
          <cell r="B1294" t="str">
            <v>RCL</v>
          </cell>
          <cell r="C1294" t="str">
            <v>Year 2</v>
          </cell>
          <cell r="E1294">
            <v>7959894000</v>
          </cell>
          <cell r="F1294">
            <v>5305270000</v>
          </cell>
          <cell r="G1294">
            <v>1044819000</v>
          </cell>
          <cell r="H1294">
            <v>0</v>
          </cell>
          <cell r="I1294">
            <v>754711000</v>
          </cell>
          <cell r="L1294">
            <v>2654624000</v>
          </cell>
        </row>
        <row r="1295">
          <cell r="B1295" t="str">
            <v>RCL</v>
          </cell>
          <cell r="C1295" t="str">
            <v>Year 3</v>
          </cell>
          <cell r="E1295">
            <v>8073855000</v>
          </cell>
          <cell r="F1295">
            <v>5306281000</v>
          </cell>
          <cell r="G1295">
            <v>1048952000</v>
          </cell>
          <cell r="H1295">
            <v>0</v>
          </cell>
          <cell r="I1295">
            <v>772445000</v>
          </cell>
          <cell r="L1295">
            <v>2767574000</v>
          </cell>
        </row>
        <row r="1296">
          <cell r="B1296" t="str">
            <v>RCL</v>
          </cell>
          <cell r="C1296" t="str">
            <v>Year 4</v>
          </cell>
          <cell r="E1296">
            <v>8299074000</v>
          </cell>
          <cell r="F1296">
            <v>5099393000</v>
          </cell>
          <cell r="G1296">
            <v>1086504000</v>
          </cell>
          <cell r="H1296">
            <v>0</v>
          </cell>
          <cell r="I1296">
            <v>827008000</v>
          </cell>
          <cell r="L1296">
            <v>3199681000</v>
          </cell>
        </row>
        <row r="1297">
          <cell r="B1297" t="str">
            <v>REGN</v>
          </cell>
          <cell r="C1297" t="str">
            <v>Year 1</v>
          </cell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>
            <v>0</v>
          </cell>
          <cell r="L1297">
            <v>1949390000</v>
          </cell>
        </row>
        <row r="1298">
          <cell r="B1298" t="str">
            <v>REGN</v>
          </cell>
          <cell r="C1298" t="str">
            <v>Year 2</v>
          </cell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>
            <v>0</v>
          </cell>
          <cell r="L1298">
            <v>2614539000</v>
          </cell>
        </row>
        <row r="1299">
          <cell r="B1299" t="str">
            <v>REGN</v>
          </cell>
          <cell r="C1299" t="str">
            <v>Year 3</v>
          </cell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>
            <v>0</v>
          </cell>
          <cell r="L1299">
            <v>3711019000</v>
          </cell>
        </row>
        <row r="1300">
          <cell r="B1300" t="str">
            <v>REGN</v>
          </cell>
          <cell r="C1300" t="str">
            <v>Year 4</v>
          </cell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>
            <v>0</v>
          </cell>
          <cell r="L1300">
            <v>4560733000</v>
          </cell>
        </row>
        <row r="1301">
          <cell r="B1301" t="str">
            <v>RHI</v>
          </cell>
          <cell r="C1301" t="str">
            <v>Year 1</v>
          </cell>
          <cell r="E1301">
            <v>4245895000</v>
          </cell>
          <cell r="F1301">
            <v>2522803000</v>
          </cell>
          <cell r="G1301">
            <v>1324815000</v>
          </cell>
          <cell r="H1301">
            <v>0</v>
          </cell>
          <cell r="I1301">
            <v>1700000</v>
          </cell>
          <cell r="L1301">
            <v>1723092000</v>
          </cell>
        </row>
        <row r="1302">
          <cell r="B1302" t="str">
            <v>RHI</v>
          </cell>
          <cell r="C1302" t="str">
            <v>Year 2</v>
          </cell>
          <cell r="E1302">
            <v>4695014000</v>
          </cell>
          <cell r="F1302">
            <v>2772098000</v>
          </cell>
          <cell r="G1302">
            <v>1425734000</v>
          </cell>
          <cell r="H1302">
            <v>0</v>
          </cell>
          <cell r="I1302">
            <v>557000</v>
          </cell>
          <cell r="L1302">
            <v>1922916000</v>
          </cell>
        </row>
        <row r="1303">
          <cell r="B1303" t="str">
            <v>RHI</v>
          </cell>
          <cell r="C1303" t="str">
            <v>Year 3</v>
          </cell>
          <cell r="E1303">
            <v>5094933000</v>
          </cell>
          <cell r="F1303">
            <v>2980462000</v>
          </cell>
          <cell r="G1303">
            <v>1533799000</v>
          </cell>
          <cell r="H1303">
            <v>0</v>
          </cell>
          <cell r="I1303">
            <v>192000</v>
          </cell>
          <cell r="L1303">
            <v>2114471000</v>
          </cell>
        </row>
        <row r="1304">
          <cell r="B1304" t="str">
            <v>RHI</v>
          </cell>
          <cell r="C1304" t="str">
            <v>Year 4</v>
          </cell>
          <cell r="E1304">
            <v>5250399000</v>
          </cell>
          <cell r="F1304">
            <v>3089723000</v>
          </cell>
          <cell r="G1304">
            <v>1606217000</v>
          </cell>
          <cell r="H1304">
            <v>0</v>
          </cell>
          <cell r="I1304">
            <v>1237000</v>
          </cell>
          <cell r="L1304">
            <v>2160676000</v>
          </cell>
        </row>
        <row r="1305">
          <cell r="B1305" t="str">
            <v>RHT</v>
          </cell>
          <cell r="C1305" t="str">
            <v>Year 1</v>
          </cell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>
            <v>0</v>
          </cell>
          <cell r="L1305">
            <v>1128217000</v>
          </cell>
        </row>
        <row r="1306">
          <cell r="B1306" t="str">
            <v>RHT</v>
          </cell>
          <cell r="C1306" t="str">
            <v>Year 2</v>
          </cell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>
            <v>0</v>
          </cell>
          <cell r="L1306">
            <v>1302015000</v>
          </cell>
        </row>
        <row r="1307">
          <cell r="B1307" t="str">
            <v>RHT</v>
          </cell>
          <cell r="C1307" t="str">
            <v>Year 3</v>
          </cell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>
            <v>0</v>
          </cell>
          <cell r="L1307">
            <v>1516290000</v>
          </cell>
        </row>
        <row r="1308">
          <cell r="B1308" t="str">
            <v>RHT</v>
          </cell>
          <cell r="C1308" t="str">
            <v>Year 4</v>
          </cell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>
            <v>0</v>
          </cell>
          <cell r="L1308">
            <v>1742601000</v>
          </cell>
        </row>
        <row r="1309">
          <cell r="B1309" t="str">
            <v>RL</v>
          </cell>
          <cell r="C1309" t="str">
            <v>Year 1</v>
          </cell>
          <cell r="E1309">
            <v>6945000000</v>
          </cell>
          <cell r="F1309">
            <v>2789000000</v>
          </cell>
          <cell r="G1309">
            <v>2971000000</v>
          </cell>
          <cell r="H1309">
            <v>0</v>
          </cell>
          <cell r="I1309">
            <v>27000000</v>
          </cell>
          <cell r="L1309">
            <v>4156000000</v>
          </cell>
        </row>
        <row r="1310">
          <cell r="B1310" t="str">
            <v>RL</v>
          </cell>
          <cell r="C1310" t="str">
            <v>Year 2</v>
          </cell>
          <cell r="E1310">
            <v>7450000000</v>
          </cell>
          <cell r="F1310">
            <v>3140000000</v>
          </cell>
          <cell r="G1310">
            <v>3142000000</v>
          </cell>
          <cell r="H1310">
            <v>0</v>
          </cell>
          <cell r="I1310">
            <v>35000000</v>
          </cell>
          <cell r="L1310">
            <v>4310000000</v>
          </cell>
        </row>
        <row r="1311">
          <cell r="B1311" t="str">
            <v>RL</v>
          </cell>
          <cell r="C1311" t="str">
            <v>Year 3</v>
          </cell>
          <cell r="E1311">
            <v>7620000000</v>
          </cell>
          <cell r="F1311">
            <v>3242000000</v>
          </cell>
          <cell r="G1311">
            <v>3301000000</v>
          </cell>
          <cell r="H1311">
            <v>0</v>
          </cell>
          <cell r="I1311">
            <v>25000000</v>
          </cell>
          <cell r="L1311">
            <v>4378000000</v>
          </cell>
        </row>
        <row r="1312">
          <cell r="B1312" t="str">
            <v>RL</v>
          </cell>
          <cell r="C1312" t="str">
            <v>Year 4</v>
          </cell>
          <cell r="E1312">
            <v>7405000000</v>
          </cell>
          <cell r="F1312">
            <v>3218000000</v>
          </cell>
          <cell r="G1312">
            <v>3389000000</v>
          </cell>
          <cell r="H1312">
            <v>0</v>
          </cell>
          <cell r="I1312">
            <v>24000000</v>
          </cell>
          <cell r="L1312">
            <v>4187000000</v>
          </cell>
        </row>
        <row r="1313">
          <cell r="B1313" t="str">
            <v>ROK</v>
          </cell>
          <cell r="C1313" t="str">
            <v>Year 1</v>
          </cell>
          <cell r="E1313">
            <v>6351900000</v>
          </cell>
          <cell r="F1313">
            <v>3778100000</v>
          </cell>
          <cell r="G1313">
            <v>1537700000</v>
          </cell>
          <cell r="H1313">
            <v>0</v>
          </cell>
          <cell r="I1313">
            <v>0</v>
          </cell>
          <cell r="L1313">
            <v>2573800000</v>
          </cell>
        </row>
        <row r="1314">
          <cell r="B1314" t="str">
            <v>ROK</v>
          </cell>
          <cell r="C1314" t="str">
            <v>Year 2</v>
          </cell>
          <cell r="E1314">
            <v>6623500000</v>
          </cell>
          <cell r="F1314">
            <v>3869600000</v>
          </cell>
          <cell r="G1314">
            <v>1570100000</v>
          </cell>
          <cell r="H1314">
            <v>0</v>
          </cell>
          <cell r="I1314">
            <v>0</v>
          </cell>
          <cell r="L1314">
            <v>2753900000</v>
          </cell>
        </row>
        <row r="1315">
          <cell r="B1315" t="str">
            <v>ROK</v>
          </cell>
          <cell r="C1315" t="str">
            <v>Year 3</v>
          </cell>
          <cell r="E1315">
            <v>6307900000</v>
          </cell>
          <cell r="F1315">
            <v>3604800000</v>
          </cell>
          <cell r="G1315">
            <v>1506400000</v>
          </cell>
          <cell r="H1315">
            <v>0</v>
          </cell>
          <cell r="I1315">
            <v>0</v>
          </cell>
          <cell r="L1315">
            <v>2703100000</v>
          </cell>
        </row>
        <row r="1316">
          <cell r="B1316" t="str">
            <v>ROK</v>
          </cell>
          <cell r="C1316" t="str">
            <v>Year 4</v>
          </cell>
          <cell r="E1316">
            <v>5879500000</v>
          </cell>
          <cell r="F1316">
            <v>3404000000</v>
          </cell>
          <cell r="G1316">
            <v>1467400000</v>
          </cell>
          <cell r="H1316">
            <v>0</v>
          </cell>
          <cell r="I1316">
            <v>0</v>
          </cell>
          <cell r="L1316">
            <v>2475500000</v>
          </cell>
        </row>
        <row r="1317">
          <cell r="B1317" t="str">
            <v>ROP</v>
          </cell>
          <cell r="C1317" t="str">
            <v>Year 1</v>
          </cell>
          <cell r="E1317">
            <v>2993489000</v>
          </cell>
          <cell r="F1317">
            <v>1321772000</v>
          </cell>
          <cell r="G1317">
            <v>914130000</v>
          </cell>
          <cell r="H1317">
            <v>0</v>
          </cell>
          <cell r="I1317">
            <v>0</v>
          </cell>
          <cell r="L1317">
            <v>1671717000</v>
          </cell>
        </row>
        <row r="1318">
          <cell r="B1318" t="str">
            <v>ROP</v>
          </cell>
          <cell r="C1318" t="str">
            <v>Year 2</v>
          </cell>
          <cell r="E1318">
            <v>3238128000</v>
          </cell>
          <cell r="F1318">
            <v>1355200000</v>
          </cell>
          <cell r="G1318">
            <v>1040567000</v>
          </cell>
          <cell r="H1318">
            <v>0</v>
          </cell>
          <cell r="I1318">
            <v>0</v>
          </cell>
          <cell r="L1318">
            <v>1882928000</v>
          </cell>
        </row>
        <row r="1319">
          <cell r="B1319" t="str">
            <v>ROP</v>
          </cell>
          <cell r="C1319" t="str">
            <v>Year 3</v>
          </cell>
          <cell r="E1319">
            <v>3549494000</v>
          </cell>
          <cell r="F1319">
            <v>1447595000</v>
          </cell>
          <cell r="G1319">
            <v>1102426000</v>
          </cell>
          <cell r="H1319">
            <v>0</v>
          </cell>
          <cell r="I1319">
            <v>0</v>
          </cell>
          <cell r="L1319">
            <v>2101899000</v>
          </cell>
        </row>
        <row r="1320">
          <cell r="B1320" t="str">
            <v>ROP</v>
          </cell>
          <cell r="C1320" t="str">
            <v>Year 4</v>
          </cell>
          <cell r="E1320">
            <v>3582395000</v>
          </cell>
          <cell r="F1320">
            <v>1417749000</v>
          </cell>
          <cell r="G1320">
            <v>1136728000</v>
          </cell>
          <cell r="H1320">
            <v>0</v>
          </cell>
          <cell r="I1320">
            <v>0</v>
          </cell>
          <cell r="L1320">
            <v>2164646000</v>
          </cell>
        </row>
        <row r="1321">
          <cell r="B1321" t="str">
            <v>ROST</v>
          </cell>
          <cell r="C1321" t="str">
            <v>Year 1</v>
          </cell>
          <cell r="E1321">
            <v>9721065000</v>
          </cell>
          <cell r="F1321">
            <v>7011428000</v>
          </cell>
          <cell r="G1321">
            <v>1437886000</v>
          </cell>
          <cell r="H1321">
            <v>0</v>
          </cell>
          <cell r="I1321">
            <v>0</v>
          </cell>
          <cell r="L1321">
            <v>2709637000</v>
          </cell>
        </row>
        <row r="1322">
          <cell r="B1322" t="str">
            <v>ROST</v>
          </cell>
          <cell r="C1322" t="str">
            <v>Year 2</v>
          </cell>
          <cell r="E1322">
            <v>10230353000</v>
          </cell>
          <cell r="F1322">
            <v>7360924000</v>
          </cell>
          <cell r="G1322">
            <v>1526366000</v>
          </cell>
          <cell r="H1322">
            <v>0</v>
          </cell>
          <cell r="I1322">
            <v>0</v>
          </cell>
          <cell r="L1322">
            <v>2869429000</v>
          </cell>
        </row>
        <row r="1323">
          <cell r="B1323" t="str">
            <v>ROST</v>
          </cell>
          <cell r="C1323" t="str">
            <v>Year 3</v>
          </cell>
          <cell r="E1323">
            <v>11041677000</v>
          </cell>
          <cell r="F1323">
            <v>7937956000</v>
          </cell>
          <cell r="G1323">
            <v>1615371000</v>
          </cell>
          <cell r="H1323">
            <v>0</v>
          </cell>
          <cell r="I1323">
            <v>0</v>
          </cell>
          <cell r="L1323">
            <v>3103721000</v>
          </cell>
        </row>
        <row r="1324">
          <cell r="B1324" t="str">
            <v>ROST</v>
          </cell>
          <cell r="C1324" t="str">
            <v>Year 4</v>
          </cell>
          <cell r="E1324">
            <v>11939999000</v>
          </cell>
          <cell r="F1324">
            <v>8576873000</v>
          </cell>
          <cell r="G1324">
            <v>1738755000</v>
          </cell>
          <cell r="H1324">
            <v>0</v>
          </cell>
          <cell r="I1324">
            <v>0</v>
          </cell>
          <cell r="L1324">
            <v>3363126000</v>
          </cell>
        </row>
        <row r="1325">
          <cell r="B1325" t="str">
            <v>RRC</v>
          </cell>
          <cell r="C1325" t="str">
            <v>Year 1</v>
          </cell>
          <cell r="E1325">
            <v>1367135000</v>
          </cell>
          <cell r="F1325">
            <v>328784000</v>
          </cell>
          <cell r="G1325">
            <v>248136000</v>
          </cell>
          <cell r="H1325">
            <v>0</v>
          </cell>
          <cell r="I1325">
            <v>445228000</v>
          </cell>
          <cell r="L1325">
            <v>1038351000</v>
          </cell>
        </row>
        <row r="1326">
          <cell r="B1326" t="str">
            <v>RRC</v>
          </cell>
          <cell r="C1326" t="str">
            <v>Year 2</v>
          </cell>
          <cell r="E1326">
            <v>1832253000</v>
          </cell>
          <cell r="F1326">
            <v>516119000</v>
          </cell>
          <cell r="G1326">
            <v>391707000</v>
          </cell>
          <cell r="H1326">
            <v>0</v>
          </cell>
          <cell r="I1326">
            <v>492397000</v>
          </cell>
          <cell r="L1326">
            <v>1316134000</v>
          </cell>
        </row>
        <row r="1327">
          <cell r="B1327" t="str">
            <v>RRC</v>
          </cell>
          <cell r="C1327" t="str">
            <v>Year 3</v>
          </cell>
          <cell r="E1327">
            <v>2042537000</v>
          </cell>
          <cell r="F1327">
            <v>605752000</v>
          </cell>
          <cell r="G1327">
            <v>191802000</v>
          </cell>
          <cell r="H1327">
            <v>0</v>
          </cell>
          <cell r="I1327">
            <v>551032000</v>
          </cell>
          <cell r="L1327">
            <v>1436785000</v>
          </cell>
        </row>
        <row r="1328">
          <cell r="B1328" t="str">
            <v>RRC</v>
          </cell>
          <cell r="C1328" t="str">
            <v>Year 4</v>
          </cell>
          <cell r="E1328">
            <v>1181704000</v>
          </cell>
          <cell r="F1328">
            <v>648968000</v>
          </cell>
          <cell r="G1328">
            <v>165318000</v>
          </cell>
          <cell r="H1328">
            <v>0</v>
          </cell>
          <cell r="I1328">
            <v>581155000</v>
          </cell>
          <cell r="L1328">
            <v>532736000</v>
          </cell>
        </row>
        <row r="1329">
          <cell r="B1329" t="str">
            <v>RSG</v>
          </cell>
          <cell r="C1329" t="str">
            <v>Year 1</v>
          </cell>
          <cell r="E1329">
            <v>8417200000</v>
          </cell>
          <cell r="F1329">
            <v>5234700000</v>
          </cell>
          <cell r="G1329">
            <v>1088100000</v>
          </cell>
          <cell r="H1329">
            <v>0</v>
          </cell>
          <cell r="I1329">
            <v>877400000</v>
          </cell>
          <cell r="L1329">
            <v>3182500000</v>
          </cell>
        </row>
        <row r="1330">
          <cell r="B1330" t="str">
            <v>RSG</v>
          </cell>
          <cell r="C1330" t="str">
            <v>Year 2</v>
          </cell>
          <cell r="E1330">
            <v>8803300000</v>
          </cell>
          <cell r="F1330">
            <v>5643100000</v>
          </cell>
          <cell r="G1330">
            <v>998400000</v>
          </cell>
          <cell r="H1330">
            <v>0</v>
          </cell>
          <cell r="I1330">
            <v>906900000</v>
          </cell>
          <cell r="L1330">
            <v>3160200000</v>
          </cell>
        </row>
        <row r="1331">
          <cell r="B1331" t="str">
            <v>RSG</v>
          </cell>
          <cell r="C1331" t="str">
            <v>Year 3</v>
          </cell>
          <cell r="E1331">
            <v>9115000000</v>
          </cell>
          <cell r="F1331">
            <v>5518600000</v>
          </cell>
          <cell r="G1331">
            <v>1067000000</v>
          </cell>
          <cell r="H1331">
            <v>0</v>
          </cell>
          <cell r="I1331">
            <v>970600000</v>
          </cell>
          <cell r="L1331">
            <v>3596400000</v>
          </cell>
        </row>
        <row r="1332">
          <cell r="B1332" t="str">
            <v>RSG</v>
          </cell>
          <cell r="C1332" t="str">
            <v>Year 4</v>
          </cell>
          <cell r="E1332">
            <v>9387700000</v>
          </cell>
          <cell r="F1332">
            <v>5764000000</v>
          </cell>
          <cell r="G1332">
            <v>1054500000</v>
          </cell>
          <cell r="H1332">
            <v>0</v>
          </cell>
          <cell r="I1332">
            <v>991100000</v>
          </cell>
          <cell r="L1332">
            <v>3623700000</v>
          </cell>
        </row>
        <row r="1333">
          <cell r="B1333" t="str">
            <v>SBUX</v>
          </cell>
          <cell r="C1333" t="str">
            <v>Year 1</v>
          </cell>
          <cell r="E1333">
            <v>14866800000</v>
          </cell>
          <cell r="F1333">
            <v>6382300000</v>
          </cell>
          <cell r="G1333">
            <v>5655800000</v>
          </cell>
          <cell r="H1333">
            <v>0</v>
          </cell>
          <cell r="I1333">
            <v>621400000</v>
          </cell>
          <cell r="L1333">
            <v>8484500000</v>
          </cell>
        </row>
        <row r="1334">
          <cell r="B1334" t="str">
            <v>SBUX</v>
          </cell>
          <cell r="C1334" t="str">
            <v>Year 2</v>
          </cell>
          <cell r="E1334">
            <v>16447800000</v>
          </cell>
          <cell r="F1334">
            <v>6858800000</v>
          </cell>
          <cell r="G1334">
            <v>6086800000</v>
          </cell>
          <cell r="H1334">
            <v>0</v>
          </cell>
          <cell r="I1334">
            <v>709600000</v>
          </cell>
          <cell r="L1334">
            <v>9589000000</v>
          </cell>
        </row>
        <row r="1335">
          <cell r="B1335" t="str">
            <v>SBUX</v>
          </cell>
          <cell r="C1335" t="str">
            <v>Year 3</v>
          </cell>
          <cell r="E1335">
            <v>19162700000</v>
          </cell>
          <cell r="F1335">
            <v>7787500000</v>
          </cell>
          <cell r="G1335">
            <v>7130200000</v>
          </cell>
          <cell r="H1335">
            <v>0</v>
          </cell>
          <cell r="I1335">
            <v>893900000</v>
          </cell>
          <cell r="L1335">
            <v>11375200000</v>
          </cell>
        </row>
        <row r="1336">
          <cell r="B1336" t="str">
            <v>SBUX</v>
          </cell>
          <cell r="C1336" t="str">
            <v>Year 4</v>
          </cell>
          <cell r="E1336">
            <v>21315900000</v>
          </cell>
          <cell r="F1336">
            <v>8511100000</v>
          </cell>
          <cell r="G1336">
            <v>7970300000</v>
          </cell>
          <cell r="H1336">
            <v>0</v>
          </cell>
          <cell r="I1336">
            <v>980800000</v>
          </cell>
          <cell r="L1336">
            <v>12804800000</v>
          </cell>
        </row>
        <row r="1337">
          <cell r="B1337" t="str">
            <v>SCG</v>
          </cell>
          <cell r="C1337" t="str">
            <v>Year 1</v>
          </cell>
          <cell r="E1337">
            <v>4176000000</v>
          </cell>
          <cell r="F1337">
            <v>2754000000</v>
          </cell>
          <cell r="G1337">
            <v>207000000</v>
          </cell>
          <cell r="H1337">
            <v>0</v>
          </cell>
          <cell r="I1337">
            <v>356000000</v>
          </cell>
          <cell r="L1337">
            <v>1422000000</v>
          </cell>
        </row>
        <row r="1338">
          <cell r="B1338" t="str">
            <v>SCG</v>
          </cell>
          <cell r="C1338" t="str">
            <v>Year 2</v>
          </cell>
          <cell r="E1338">
            <v>4495000000</v>
          </cell>
          <cell r="F1338">
            <v>2987000000</v>
          </cell>
          <cell r="G1338">
            <v>220000000</v>
          </cell>
          <cell r="H1338">
            <v>0</v>
          </cell>
          <cell r="I1338">
            <v>378000000</v>
          </cell>
          <cell r="L1338">
            <v>1508000000</v>
          </cell>
        </row>
        <row r="1339">
          <cell r="B1339" t="str">
            <v>SCG</v>
          </cell>
          <cell r="C1339" t="str">
            <v>Year 3</v>
          </cell>
          <cell r="E1339">
            <v>4951000000</v>
          </cell>
          <cell r="F1339">
            <v>3331000000</v>
          </cell>
          <cell r="G1339">
            <v>229000000</v>
          </cell>
          <cell r="H1339">
            <v>0</v>
          </cell>
          <cell r="I1339">
            <v>384000000</v>
          </cell>
          <cell r="L1339">
            <v>1620000000</v>
          </cell>
        </row>
        <row r="1340">
          <cell r="B1340" t="str">
            <v>SCG</v>
          </cell>
          <cell r="C1340" t="str">
            <v>Year 4</v>
          </cell>
          <cell r="E1340">
            <v>4380000000</v>
          </cell>
          <cell r="F1340">
            <v>2714000000</v>
          </cell>
          <cell r="G1340">
            <v>234000000</v>
          </cell>
          <cell r="H1340">
            <v>0</v>
          </cell>
          <cell r="I1340">
            <v>358000000</v>
          </cell>
          <cell r="L1340">
            <v>1666000000</v>
          </cell>
        </row>
        <row r="1341">
          <cell r="B1341" t="str">
            <v>SE</v>
          </cell>
          <cell r="C1341" t="str">
            <v>Year 1</v>
          </cell>
          <cell r="E1341">
            <v>5075000000</v>
          </cell>
          <cell r="F1341">
            <v>2417000000</v>
          </cell>
          <cell r="G1341">
            <v>337000000</v>
          </cell>
          <cell r="H1341">
            <v>0</v>
          </cell>
          <cell r="I1341">
            <v>746000000</v>
          </cell>
          <cell r="L1341">
            <v>2658000000</v>
          </cell>
        </row>
        <row r="1342">
          <cell r="B1342" t="str">
            <v>SE</v>
          </cell>
          <cell r="C1342" t="str">
            <v>Year 2</v>
          </cell>
          <cell r="E1342">
            <v>5518000000</v>
          </cell>
          <cell r="F1342">
            <v>2707000000</v>
          </cell>
          <cell r="G1342">
            <v>373000000</v>
          </cell>
          <cell r="H1342">
            <v>0</v>
          </cell>
          <cell r="I1342">
            <v>772000000</v>
          </cell>
          <cell r="L1342">
            <v>2811000000</v>
          </cell>
        </row>
        <row r="1343">
          <cell r="B1343" t="str">
            <v>SE</v>
          </cell>
          <cell r="C1343" t="str">
            <v>Year 3</v>
          </cell>
          <cell r="E1343">
            <v>5903000000</v>
          </cell>
          <cell r="F1343">
            <v>2790000000</v>
          </cell>
          <cell r="G1343">
            <v>393000000</v>
          </cell>
          <cell r="H1343">
            <v>0</v>
          </cell>
          <cell r="I1343">
            <v>796000000</v>
          </cell>
          <cell r="L1343">
            <v>3113000000</v>
          </cell>
        </row>
        <row r="1344">
          <cell r="B1344" t="str">
            <v>SE</v>
          </cell>
          <cell r="C1344" t="str">
            <v>Year 4</v>
          </cell>
          <cell r="E1344">
            <v>5234000000</v>
          </cell>
          <cell r="F1344">
            <v>2335000000</v>
          </cell>
          <cell r="G1344">
            <v>353000000</v>
          </cell>
          <cell r="H1344">
            <v>0</v>
          </cell>
          <cell r="I1344">
            <v>764000000</v>
          </cell>
          <cell r="L1344">
            <v>2899000000</v>
          </cell>
        </row>
        <row r="1345">
          <cell r="B1345" t="str">
            <v>SEE</v>
          </cell>
          <cell r="C1345" t="str">
            <v>Year 1</v>
          </cell>
          <cell r="E1345">
            <v>7690800000</v>
          </cell>
          <cell r="F1345">
            <v>5100900000</v>
          </cell>
          <cell r="G1345">
            <v>1788300000</v>
          </cell>
          <cell r="H1345">
            <v>0</v>
          </cell>
          <cell r="I1345">
            <v>123200000</v>
          </cell>
          <cell r="L1345">
            <v>2589900000</v>
          </cell>
        </row>
        <row r="1346">
          <cell r="B1346" t="str">
            <v>SEE</v>
          </cell>
          <cell r="C1346" t="str">
            <v>Year 2</v>
          </cell>
          <cell r="E1346">
            <v>7750500000</v>
          </cell>
          <cell r="F1346">
            <v>5062900000</v>
          </cell>
          <cell r="G1346">
            <v>1849400000</v>
          </cell>
          <cell r="H1346">
            <v>0</v>
          </cell>
          <cell r="I1346">
            <v>118900000</v>
          </cell>
          <cell r="L1346">
            <v>2687600000</v>
          </cell>
        </row>
        <row r="1347">
          <cell r="B1347" t="str">
            <v>SEE</v>
          </cell>
          <cell r="C1347" t="str">
            <v>Year 3</v>
          </cell>
          <cell r="E1347">
            <v>7031500000</v>
          </cell>
          <cell r="F1347">
            <v>4444900000</v>
          </cell>
          <cell r="G1347">
            <v>1656200000</v>
          </cell>
          <cell r="H1347">
            <v>0</v>
          </cell>
          <cell r="I1347">
            <v>88700000</v>
          </cell>
          <cell r="L1347">
            <v>2586600000</v>
          </cell>
        </row>
        <row r="1348">
          <cell r="B1348" t="str">
            <v>SEE</v>
          </cell>
          <cell r="C1348" t="str">
            <v>Year 4</v>
          </cell>
          <cell r="E1348">
            <v>6778300000</v>
          </cell>
          <cell r="F1348">
            <v>4246700000</v>
          </cell>
          <cell r="G1348">
            <v>1604400000</v>
          </cell>
          <cell r="H1348">
            <v>0</v>
          </cell>
          <cell r="I1348">
            <v>94900000</v>
          </cell>
          <cell r="L1348">
            <v>2531600000</v>
          </cell>
        </row>
        <row r="1349">
          <cell r="B1349" t="str">
            <v>SHW</v>
          </cell>
          <cell r="C1349" t="str">
            <v>Year 1</v>
          </cell>
          <cell r="E1349">
            <v>9534462000</v>
          </cell>
          <cell r="F1349">
            <v>5328236000</v>
          </cell>
          <cell r="G1349">
            <v>3264896000</v>
          </cell>
          <cell r="H1349">
            <v>0</v>
          </cell>
          <cell r="I1349">
            <v>0</v>
          </cell>
          <cell r="L1349">
            <v>4206226000</v>
          </cell>
        </row>
        <row r="1350">
          <cell r="B1350" t="str">
            <v>SHW</v>
          </cell>
          <cell r="C1350" t="str">
            <v>Year 2</v>
          </cell>
          <cell r="E1350">
            <v>10185532000</v>
          </cell>
          <cell r="F1350">
            <v>5568966000</v>
          </cell>
          <cell r="G1350">
            <v>3470200000</v>
          </cell>
          <cell r="H1350">
            <v>0</v>
          </cell>
          <cell r="I1350">
            <v>0</v>
          </cell>
          <cell r="L1350">
            <v>4616566000</v>
          </cell>
        </row>
        <row r="1351">
          <cell r="B1351" t="str">
            <v>SHW</v>
          </cell>
          <cell r="C1351" t="str">
            <v>Year 3</v>
          </cell>
          <cell r="E1351">
            <v>11129533000</v>
          </cell>
          <cell r="F1351">
            <v>5965049000</v>
          </cell>
          <cell r="G1351">
            <v>3860448000</v>
          </cell>
          <cell r="H1351">
            <v>0</v>
          </cell>
          <cell r="I1351">
            <v>0</v>
          </cell>
          <cell r="L1351">
            <v>5164484000</v>
          </cell>
        </row>
        <row r="1352">
          <cell r="B1352" t="str">
            <v>SHW</v>
          </cell>
          <cell r="C1352" t="str">
            <v>Year 4</v>
          </cell>
          <cell r="E1352">
            <v>11339304000</v>
          </cell>
          <cell r="F1352">
            <v>5780078000</v>
          </cell>
          <cell r="G1352">
            <v>3943786000</v>
          </cell>
          <cell r="H1352">
            <v>0</v>
          </cell>
          <cell r="I1352">
            <v>0</v>
          </cell>
          <cell r="L1352">
            <v>5559226000</v>
          </cell>
        </row>
        <row r="1353">
          <cell r="B1353" t="str">
            <v>SIG</v>
          </cell>
          <cell r="C1353" t="str">
            <v>Year 1</v>
          </cell>
          <cell r="E1353">
            <v>3983400000</v>
          </cell>
          <cell r="F1353">
            <v>2446000000</v>
          </cell>
          <cell r="G1353">
            <v>976900000</v>
          </cell>
          <cell r="H1353">
            <v>0</v>
          </cell>
          <cell r="I1353">
            <v>0</v>
          </cell>
          <cell r="L1353">
            <v>1537400000</v>
          </cell>
        </row>
        <row r="1354">
          <cell r="B1354" t="str">
            <v>SIG</v>
          </cell>
          <cell r="C1354" t="str">
            <v>Year 2</v>
          </cell>
          <cell r="E1354">
            <v>4209200000</v>
          </cell>
          <cell r="F1354">
            <v>2628700000</v>
          </cell>
          <cell r="G1354">
            <v>1010000000</v>
          </cell>
          <cell r="H1354">
            <v>0</v>
          </cell>
          <cell r="I1354">
            <v>0</v>
          </cell>
          <cell r="L1354">
            <v>1580500000</v>
          </cell>
        </row>
        <row r="1355">
          <cell r="B1355" t="str">
            <v>SIG</v>
          </cell>
          <cell r="C1355" t="str">
            <v>Year 3</v>
          </cell>
          <cell r="E1355">
            <v>5736300000</v>
          </cell>
          <cell r="F1355">
            <v>3662100000</v>
          </cell>
          <cell r="G1355">
            <v>1497600000</v>
          </cell>
          <cell r="H1355">
            <v>0</v>
          </cell>
          <cell r="I1355">
            <v>0</v>
          </cell>
          <cell r="L1355">
            <v>2074200000</v>
          </cell>
        </row>
        <row r="1356">
          <cell r="B1356" t="str">
            <v>SIG</v>
          </cell>
          <cell r="C1356" t="str">
            <v>Year 4</v>
          </cell>
          <cell r="E1356">
            <v>6550200000</v>
          </cell>
          <cell r="F1356">
            <v>4109800000</v>
          </cell>
          <cell r="G1356">
            <v>1736700000</v>
          </cell>
          <cell r="H1356">
            <v>0</v>
          </cell>
          <cell r="I1356">
            <v>0</v>
          </cell>
          <cell r="L1356">
            <v>2440400000</v>
          </cell>
        </row>
        <row r="1357">
          <cell r="B1357" t="str">
            <v>SJM</v>
          </cell>
          <cell r="C1357" t="str">
            <v>Year 1</v>
          </cell>
          <cell r="E1357">
            <v>5897700000</v>
          </cell>
          <cell r="F1357">
            <v>3870100000</v>
          </cell>
          <cell r="G1357">
            <v>1020400000</v>
          </cell>
          <cell r="H1357">
            <v>0</v>
          </cell>
          <cell r="I1357">
            <v>96800000</v>
          </cell>
          <cell r="L1357">
            <v>2027600000</v>
          </cell>
        </row>
        <row r="1358">
          <cell r="B1358" t="str">
            <v>SJM</v>
          </cell>
          <cell r="C1358" t="str">
            <v>Year 2</v>
          </cell>
          <cell r="E1358">
            <v>5610600000</v>
          </cell>
          <cell r="F1358">
            <v>3579600000</v>
          </cell>
          <cell r="G1358">
            <v>1013100000</v>
          </cell>
          <cell r="H1358">
            <v>0</v>
          </cell>
          <cell r="I1358">
            <v>98900000</v>
          </cell>
          <cell r="L1358">
            <v>2031000000</v>
          </cell>
        </row>
        <row r="1359">
          <cell r="B1359" t="str">
            <v>SJM</v>
          </cell>
          <cell r="C1359" t="str">
            <v>Year 3</v>
          </cell>
          <cell r="E1359">
            <v>5692700000</v>
          </cell>
          <cell r="F1359">
            <v>3724000000</v>
          </cell>
          <cell r="G1359">
            <v>1085800000</v>
          </cell>
          <cell r="H1359">
            <v>0</v>
          </cell>
          <cell r="I1359">
            <v>110900000</v>
          </cell>
          <cell r="L1359">
            <v>1968700000</v>
          </cell>
        </row>
        <row r="1360">
          <cell r="B1360" t="str">
            <v>SJM</v>
          </cell>
          <cell r="C1360" t="str">
            <v>Year 4</v>
          </cell>
          <cell r="E1360">
            <v>7811200000</v>
          </cell>
          <cell r="F1360">
            <v>4843400000</v>
          </cell>
          <cell r="G1360">
            <v>1614100000</v>
          </cell>
          <cell r="H1360">
            <v>0</v>
          </cell>
          <cell r="I1360">
            <v>208400000</v>
          </cell>
          <cell r="L1360">
            <v>2967800000</v>
          </cell>
        </row>
        <row r="1361">
          <cell r="B1361" t="str">
            <v>SLG</v>
          </cell>
          <cell r="C1361" t="str">
            <v>Year 1</v>
          </cell>
          <cell r="E1361">
            <v>1290052000</v>
          </cell>
          <cell r="F1361">
            <v>470243000</v>
          </cell>
          <cell r="G1361">
            <v>120310000</v>
          </cell>
          <cell r="H1361">
            <v>0</v>
          </cell>
          <cell r="I1361">
            <v>330418000</v>
          </cell>
          <cell r="L1361">
            <v>819809000</v>
          </cell>
        </row>
        <row r="1362">
          <cell r="B1362" t="str">
            <v>SLG</v>
          </cell>
          <cell r="C1362" t="str">
            <v>Year 2</v>
          </cell>
          <cell r="E1362">
            <v>1371065000</v>
          </cell>
          <cell r="F1362">
            <v>479665000</v>
          </cell>
          <cell r="G1362">
            <v>122128000</v>
          </cell>
          <cell r="H1362">
            <v>0</v>
          </cell>
          <cell r="I1362">
            <v>340316000</v>
          </cell>
          <cell r="L1362">
            <v>891400000</v>
          </cell>
        </row>
        <row r="1363">
          <cell r="B1363" t="str">
            <v>SLG</v>
          </cell>
          <cell r="C1363" t="str">
            <v>Year 3</v>
          </cell>
          <cell r="E1363">
            <v>1519978000</v>
          </cell>
          <cell r="F1363">
            <v>500126000</v>
          </cell>
          <cell r="G1363">
            <v>133502000</v>
          </cell>
          <cell r="H1363">
            <v>0</v>
          </cell>
          <cell r="I1363">
            <v>393987000</v>
          </cell>
          <cell r="L1363">
            <v>1019852000</v>
          </cell>
        </row>
        <row r="1364">
          <cell r="B1364" t="str">
            <v>SLG</v>
          </cell>
          <cell r="C1364" t="str">
            <v>Year 4</v>
          </cell>
          <cell r="E1364">
            <v>1662829000</v>
          </cell>
          <cell r="F1364">
            <v>534326000</v>
          </cell>
          <cell r="G1364">
            <v>139137000</v>
          </cell>
          <cell r="H1364">
            <v>0</v>
          </cell>
          <cell r="I1364">
            <v>588235000</v>
          </cell>
          <cell r="L1364">
            <v>1128503000</v>
          </cell>
        </row>
        <row r="1365">
          <cell r="B1365" t="str">
            <v>SNA</v>
          </cell>
          <cell r="C1365" t="str">
            <v>Year 1</v>
          </cell>
          <cell r="E1365">
            <v>3237500000</v>
          </cell>
          <cell r="F1365">
            <v>1638900000</v>
          </cell>
          <cell r="G1365">
            <v>1012400000</v>
          </cell>
          <cell r="H1365">
            <v>0</v>
          </cell>
          <cell r="I1365">
            <v>0</v>
          </cell>
          <cell r="L1365">
            <v>1598600000</v>
          </cell>
        </row>
        <row r="1366">
          <cell r="B1366" t="str">
            <v>SNA</v>
          </cell>
          <cell r="C1366" t="str">
            <v>Year 2</v>
          </cell>
          <cell r="E1366">
            <v>3492600000</v>
          </cell>
          <cell r="F1366">
            <v>1759200000</v>
          </cell>
          <cell r="G1366">
            <v>1048700000</v>
          </cell>
          <cell r="H1366">
            <v>0</v>
          </cell>
          <cell r="I1366">
            <v>0</v>
          </cell>
          <cell r="L1366">
            <v>1733400000</v>
          </cell>
        </row>
        <row r="1367">
          <cell r="B1367" t="str">
            <v>SNA</v>
          </cell>
          <cell r="C1367" t="str">
            <v>Year 3</v>
          </cell>
          <cell r="E1367">
            <v>3593100000</v>
          </cell>
          <cell r="F1367">
            <v>1774600000</v>
          </cell>
          <cell r="G1367">
            <v>1053700000</v>
          </cell>
          <cell r="H1367">
            <v>0</v>
          </cell>
          <cell r="I1367">
            <v>0</v>
          </cell>
          <cell r="L1367">
            <v>1818500000</v>
          </cell>
        </row>
        <row r="1368">
          <cell r="B1368" t="str">
            <v>SNA</v>
          </cell>
          <cell r="C1368" t="str">
            <v>Year 4</v>
          </cell>
          <cell r="E1368">
            <v>3711800000</v>
          </cell>
          <cell r="F1368">
            <v>1803500000</v>
          </cell>
          <cell r="G1368">
            <v>1054100000</v>
          </cell>
          <cell r="H1368">
            <v>0</v>
          </cell>
          <cell r="I1368">
            <v>0</v>
          </cell>
          <cell r="L1368">
            <v>1908300000</v>
          </cell>
        </row>
        <row r="1369">
          <cell r="B1369" t="str">
            <v>SNI</v>
          </cell>
          <cell r="C1369" t="str">
            <v>Year 1</v>
          </cell>
          <cell r="E1369">
            <v>2307182000</v>
          </cell>
          <cell r="F1369">
            <v>610836000</v>
          </cell>
          <cell r="G1369">
            <v>655473000</v>
          </cell>
          <cell r="H1369">
            <v>0</v>
          </cell>
          <cell r="I1369">
            <v>107591000</v>
          </cell>
          <cell r="L1369">
            <v>1696346000</v>
          </cell>
        </row>
        <row r="1370">
          <cell r="B1370" t="str">
            <v>SNI</v>
          </cell>
          <cell r="C1370" t="str">
            <v>Year 2</v>
          </cell>
          <cell r="E1370">
            <v>2530809000</v>
          </cell>
          <cell r="F1370">
            <v>699294000</v>
          </cell>
          <cell r="G1370">
            <v>729055000</v>
          </cell>
          <cell r="H1370">
            <v>0</v>
          </cell>
          <cell r="I1370">
            <v>117580000</v>
          </cell>
          <cell r="L1370">
            <v>1831515000</v>
          </cell>
        </row>
        <row r="1371">
          <cell r="B1371" t="str">
            <v>SNI</v>
          </cell>
          <cell r="C1371" t="str">
            <v>Year 3</v>
          </cell>
          <cell r="E1371">
            <v>2665456000</v>
          </cell>
          <cell r="F1371">
            <v>778896000</v>
          </cell>
          <cell r="G1371">
            <v>764799000</v>
          </cell>
          <cell r="H1371">
            <v>0</v>
          </cell>
          <cell r="I1371">
            <v>128582000</v>
          </cell>
          <cell r="L1371">
            <v>1886560000</v>
          </cell>
        </row>
        <row r="1372">
          <cell r="B1372" t="str">
            <v>SNI</v>
          </cell>
          <cell r="C1372" t="str">
            <v>Year 4</v>
          </cell>
          <cell r="E1372">
            <v>3018227000</v>
          </cell>
          <cell r="F1372">
            <v>987357000</v>
          </cell>
          <cell r="G1372">
            <v>785179000</v>
          </cell>
          <cell r="H1372">
            <v>0</v>
          </cell>
          <cell r="I1372">
            <v>137596000</v>
          </cell>
          <cell r="L1372">
            <v>2030870000</v>
          </cell>
        </row>
        <row r="1373">
          <cell r="B1373" t="str">
            <v>SO</v>
          </cell>
          <cell r="C1373" t="str">
            <v>Year 1</v>
          </cell>
          <cell r="E1373">
            <v>16537000000</v>
          </cell>
          <cell r="F1373">
            <v>9373000000</v>
          </cell>
          <cell r="G1373">
            <v>914000000</v>
          </cell>
          <cell r="H1373">
            <v>0</v>
          </cell>
          <cell r="I1373">
            <v>1787000000</v>
          </cell>
          <cell r="L1373">
            <v>7164000000</v>
          </cell>
        </row>
        <row r="1374">
          <cell r="B1374" t="str">
            <v>SO</v>
          </cell>
          <cell r="C1374" t="str">
            <v>Year 2</v>
          </cell>
          <cell r="E1374">
            <v>17087000000</v>
          </cell>
          <cell r="F1374">
            <v>9817000000</v>
          </cell>
          <cell r="G1374">
            <v>934000000</v>
          </cell>
          <cell r="H1374">
            <v>0</v>
          </cell>
          <cell r="I1374">
            <v>1901000000</v>
          </cell>
          <cell r="L1374">
            <v>7270000000</v>
          </cell>
        </row>
        <row r="1375">
          <cell r="B1375" t="str">
            <v>SO</v>
          </cell>
          <cell r="C1375" t="str">
            <v>Year 3</v>
          </cell>
          <cell r="E1375">
            <v>18467000000</v>
          </cell>
          <cell r="F1375">
            <v>11031000000</v>
          </cell>
          <cell r="G1375">
            <v>981000000</v>
          </cell>
          <cell r="H1375">
            <v>0</v>
          </cell>
          <cell r="I1375">
            <v>1945000000</v>
          </cell>
          <cell r="L1375">
            <v>7436000000</v>
          </cell>
        </row>
        <row r="1376">
          <cell r="B1376" t="str">
            <v>SO</v>
          </cell>
          <cell r="C1376" t="str">
            <v>Year 4</v>
          </cell>
          <cell r="E1376">
            <v>17489000000</v>
          </cell>
          <cell r="F1376">
            <v>9811000000</v>
          </cell>
          <cell r="G1376">
            <v>997000000</v>
          </cell>
          <cell r="H1376">
            <v>0</v>
          </cell>
          <cell r="I1376">
            <v>2034000000</v>
          </cell>
          <cell r="L1376">
            <v>7678000000</v>
          </cell>
        </row>
        <row r="1377">
          <cell r="B1377" t="str">
            <v>SPG</v>
          </cell>
          <cell r="C1377" t="str">
            <v>Year 1</v>
          </cell>
          <cell r="E1377">
            <v>4256157000</v>
          </cell>
          <cell r="F1377">
            <v>800380000</v>
          </cell>
          <cell r="G1377">
            <v>376687000</v>
          </cell>
          <cell r="H1377">
            <v>0</v>
          </cell>
          <cell r="I1377">
            <v>1068382000</v>
          </cell>
          <cell r="L1377">
            <v>3455777000</v>
          </cell>
        </row>
        <row r="1378">
          <cell r="B1378" t="str">
            <v>SPG</v>
          </cell>
          <cell r="C1378" t="str">
            <v>Year 2</v>
          </cell>
          <cell r="E1378">
            <v>4543849000</v>
          </cell>
          <cell r="F1378">
            <v>837946000</v>
          </cell>
          <cell r="G1378">
            <v>402369000</v>
          </cell>
          <cell r="H1378">
            <v>0</v>
          </cell>
          <cell r="I1378">
            <v>1107700000</v>
          </cell>
          <cell r="L1378">
            <v>3705903000</v>
          </cell>
        </row>
        <row r="1379">
          <cell r="B1379" t="str">
            <v>SPG</v>
          </cell>
          <cell r="C1379" t="str">
            <v>Year 3</v>
          </cell>
          <cell r="E1379">
            <v>4870818000</v>
          </cell>
          <cell r="F1379">
            <v>882803000</v>
          </cell>
          <cell r="G1379">
            <v>446845000</v>
          </cell>
          <cell r="H1379">
            <v>0</v>
          </cell>
          <cell r="I1379">
            <v>1143827000</v>
          </cell>
          <cell r="L1379">
            <v>3988015000</v>
          </cell>
        </row>
        <row r="1380">
          <cell r="B1380" t="str">
            <v>SPG</v>
          </cell>
          <cell r="C1380" t="str">
            <v>Year 4</v>
          </cell>
          <cell r="E1380">
            <v>5266103000</v>
          </cell>
          <cell r="F1380">
            <v>960192000</v>
          </cell>
          <cell r="G1380">
            <v>452835000</v>
          </cell>
          <cell r="H1380">
            <v>0</v>
          </cell>
          <cell r="I1380">
            <v>1177568000</v>
          </cell>
          <cell r="L1380">
            <v>4305911000</v>
          </cell>
        </row>
        <row r="1381">
          <cell r="B1381" t="str">
            <v>SPLS</v>
          </cell>
          <cell r="C1381" t="str">
            <v>Year 1</v>
          </cell>
          <cell r="E1381">
            <v>24380510000</v>
          </cell>
          <cell r="F1381">
            <v>17889249000</v>
          </cell>
          <cell r="G1381">
            <v>4884284000</v>
          </cell>
          <cell r="H1381">
            <v>0</v>
          </cell>
          <cell r="I1381">
            <v>78900000</v>
          </cell>
          <cell r="L1381">
            <v>6491261000</v>
          </cell>
        </row>
        <row r="1382">
          <cell r="B1382" t="str">
            <v>SPLS</v>
          </cell>
          <cell r="C1382" t="str">
            <v>Year 2</v>
          </cell>
          <cell r="E1382">
            <v>23114000000</v>
          </cell>
          <cell r="F1382">
            <v>17082000000</v>
          </cell>
          <cell r="G1382">
            <v>4735000000</v>
          </cell>
          <cell r="H1382">
            <v>0</v>
          </cell>
          <cell r="I1382">
            <v>55000000</v>
          </cell>
          <cell r="L1382">
            <v>6032000000</v>
          </cell>
        </row>
        <row r="1383">
          <cell r="B1383" t="str">
            <v>SPLS</v>
          </cell>
          <cell r="C1383" t="str">
            <v>Year 3</v>
          </cell>
          <cell r="E1383">
            <v>22492000000</v>
          </cell>
          <cell r="F1383">
            <v>16691000000</v>
          </cell>
          <cell r="G1383">
            <v>4816000000</v>
          </cell>
          <cell r="H1383">
            <v>0</v>
          </cell>
          <cell r="I1383">
            <v>62000000</v>
          </cell>
          <cell r="L1383">
            <v>5801000000</v>
          </cell>
        </row>
        <row r="1384">
          <cell r="B1384" t="str">
            <v>SPLS</v>
          </cell>
          <cell r="C1384" t="str">
            <v>Year 4</v>
          </cell>
          <cell r="E1384">
            <v>21059000000</v>
          </cell>
          <cell r="F1384">
            <v>15545000000</v>
          </cell>
          <cell r="G1384">
            <v>4600000000</v>
          </cell>
          <cell r="H1384">
            <v>0</v>
          </cell>
          <cell r="I1384">
            <v>67000000</v>
          </cell>
          <cell r="L1384">
            <v>5514000000</v>
          </cell>
        </row>
        <row r="1385">
          <cell r="B1385" t="str">
            <v>SRCL</v>
          </cell>
          <cell r="C1385" t="str">
            <v>Year 1</v>
          </cell>
          <cell r="E1385">
            <v>1913149000</v>
          </cell>
          <cell r="F1385">
            <v>1055844000</v>
          </cell>
          <cell r="G1385">
            <v>356817000</v>
          </cell>
          <cell r="H1385">
            <v>0</v>
          </cell>
          <cell r="I1385">
            <v>31652000</v>
          </cell>
          <cell r="L1385">
            <v>857305000</v>
          </cell>
        </row>
        <row r="1386">
          <cell r="B1386" t="str">
            <v>SRCL</v>
          </cell>
          <cell r="C1386" t="str">
            <v>Year 2</v>
          </cell>
          <cell r="E1386">
            <v>2142807000</v>
          </cell>
          <cell r="F1386">
            <v>1178173000</v>
          </cell>
          <cell r="G1386">
            <v>390610000</v>
          </cell>
          <cell r="H1386">
            <v>0</v>
          </cell>
          <cell r="I1386">
            <v>38405000</v>
          </cell>
          <cell r="L1386">
            <v>964634000</v>
          </cell>
        </row>
        <row r="1387">
          <cell r="B1387" t="str">
            <v>SRCL</v>
          </cell>
          <cell r="C1387" t="str">
            <v>Year 3</v>
          </cell>
          <cell r="E1387">
            <v>2555601000</v>
          </cell>
          <cell r="F1387">
            <v>1461190000</v>
          </cell>
          <cell r="G1387">
            <v>489937000</v>
          </cell>
          <cell r="H1387">
            <v>0</v>
          </cell>
          <cell r="I1387">
            <v>48138000</v>
          </cell>
          <cell r="L1387">
            <v>1094411000</v>
          </cell>
        </row>
        <row r="1388">
          <cell r="B1388" t="str">
            <v>SRCL</v>
          </cell>
          <cell r="C1388" t="str">
            <v>Year 4</v>
          </cell>
          <cell r="E1388">
            <v>2985908000</v>
          </cell>
          <cell r="F1388">
            <v>1719723000</v>
          </cell>
          <cell r="G1388">
            <v>712803000</v>
          </cell>
          <cell r="H1388">
            <v>0</v>
          </cell>
          <cell r="I1388">
            <v>65770000</v>
          </cell>
          <cell r="L1388">
            <v>1266185000</v>
          </cell>
        </row>
        <row r="1389">
          <cell r="B1389" t="str">
            <v>SRE</v>
          </cell>
          <cell r="C1389" t="str">
            <v>Year 1</v>
          </cell>
          <cell r="E1389">
            <v>9647000000</v>
          </cell>
          <cell r="F1389">
            <v>6646000000</v>
          </cell>
          <cell r="G1389">
            <v>359000000</v>
          </cell>
          <cell r="H1389">
            <v>0</v>
          </cell>
          <cell r="I1389">
            <v>1090000000</v>
          </cell>
          <cell r="L1389">
            <v>3001000000</v>
          </cell>
        </row>
        <row r="1390">
          <cell r="B1390" t="str">
            <v>SRE</v>
          </cell>
          <cell r="C1390" t="str">
            <v>Year 2</v>
          </cell>
          <cell r="E1390">
            <v>10557000000</v>
          </cell>
          <cell r="F1390">
            <v>7186000000</v>
          </cell>
          <cell r="G1390">
            <v>574000000</v>
          </cell>
          <cell r="H1390">
            <v>0</v>
          </cell>
          <cell r="I1390">
            <v>1113000000</v>
          </cell>
          <cell r="L1390">
            <v>3371000000</v>
          </cell>
        </row>
        <row r="1391">
          <cell r="B1391" t="str">
            <v>SRE</v>
          </cell>
          <cell r="C1391" t="str">
            <v>Year 3</v>
          </cell>
          <cell r="E1391">
            <v>11035000000</v>
          </cell>
          <cell r="F1391">
            <v>7689000000</v>
          </cell>
          <cell r="G1391">
            <v>414000000</v>
          </cell>
          <cell r="H1391">
            <v>0</v>
          </cell>
          <cell r="I1391">
            <v>1156000000</v>
          </cell>
          <cell r="L1391">
            <v>3346000000</v>
          </cell>
        </row>
        <row r="1392">
          <cell r="B1392" t="str">
            <v>SRE</v>
          </cell>
          <cell r="C1392" t="str">
            <v>Year 4</v>
          </cell>
          <cell r="E1392">
            <v>10231000000</v>
          </cell>
          <cell r="F1392">
            <v>6648000000</v>
          </cell>
          <cell r="G1392">
            <v>397000000</v>
          </cell>
          <cell r="H1392">
            <v>0</v>
          </cell>
          <cell r="I1392">
            <v>1250000000</v>
          </cell>
          <cell r="L1392">
            <v>3583000000</v>
          </cell>
        </row>
        <row r="1393">
          <cell r="B1393" t="str">
            <v>STI</v>
          </cell>
          <cell r="C1393" t="str">
            <v>Year 1</v>
          </cell>
          <cell r="E1393">
            <v>11240000000</v>
          </cell>
          <cell r="F1393">
            <v>429000000</v>
          </cell>
          <cell r="G1393">
            <v>6073000000</v>
          </cell>
          <cell r="H1393">
            <v>0</v>
          </cell>
          <cell r="I1393">
            <v>1441000000</v>
          </cell>
          <cell r="L1393">
            <v>10811000000</v>
          </cell>
        </row>
        <row r="1394">
          <cell r="B1394" t="str">
            <v>STI</v>
          </cell>
          <cell r="C1394" t="str">
            <v>Year 2</v>
          </cell>
          <cell r="E1394">
            <v>8602000000</v>
          </cell>
          <cell r="F1394">
            <v>291000000</v>
          </cell>
          <cell r="G1394">
            <v>5808000000</v>
          </cell>
          <cell r="H1394">
            <v>0</v>
          </cell>
          <cell r="I1394">
            <v>576000000</v>
          </cell>
          <cell r="L1394">
            <v>8311000000</v>
          </cell>
        </row>
        <row r="1395">
          <cell r="B1395" t="str">
            <v>STI</v>
          </cell>
          <cell r="C1395" t="str">
            <v>Year 3</v>
          </cell>
          <cell r="E1395">
            <v>8707000000</v>
          </cell>
          <cell r="F1395">
            <v>235000000</v>
          </cell>
          <cell r="G1395">
            <v>5518000000</v>
          </cell>
          <cell r="H1395">
            <v>0</v>
          </cell>
          <cell r="I1395">
            <v>367000000</v>
          </cell>
          <cell r="L1395">
            <v>8472000000</v>
          </cell>
        </row>
        <row r="1396">
          <cell r="B1396" t="str">
            <v>STI</v>
          </cell>
          <cell r="C1396" t="str">
            <v>Year 4</v>
          </cell>
          <cell r="E1396">
            <v>8533000000</v>
          </cell>
          <cell r="F1396">
            <v>219000000</v>
          </cell>
          <cell r="G1396">
            <v>5120000000</v>
          </cell>
          <cell r="H1396">
            <v>0</v>
          </cell>
          <cell r="I1396">
            <v>205000000</v>
          </cell>
          <cell r="L1396">
            <v>8314000000</v>
          </cell>
        </row>
        <row r="1397">
          <cell r="B1397" t="str">
            <v>STX</v>
          </cell>
          <cell r="C1397" t="str">
            <v>Year 1</v>
          </cell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  <cell r="L1397">
            <v>3940000000</v>
          </cell>
        </row>
        <row r="1398">
          <cell r="B1398" t="str">
            <v>STX</v>
          </cell>
          <cell r="C1398" t="str">
            <v>Year 2</v>
          </cell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  <cell r="L1398">
            <v>3846000000</v>
          </cell>
        </row>
        <row r="1399">
          <cell r="B1399" t="str">
            <v>STX</v>
          </cell>
          <cell r="C1399" t="str">
            <v>Year 3</v>
          </cell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  <cell r="L1399">
            <v>3809000000</v>
          </cell>
        </row>
        <row r="1400">
          <cell r="B1400" t="str">
            <v>STX</v>
          </cell>
          <cell r="C1400" t="str">
            <v>Year 4</v>
          </cell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  <cell r="L1400">
            <v>2615000000</v>
          </cell>
        </row>
        <row r="1401">
          <cell r="B1401" t="str">
            <v>STZ</v>
          </cell>
          <cell r="C1401" t="str">
            <v>Year 1</v>
          </cell>
          <cell r="E1401">
            <v>2796100000</v>
          </cell>
          <cell r="F1401">
            <v>1687800000</v>
          </cell>
          <cell r="G1401">
            <v>585400000</v>
          </cell>
          <cell r="H1401">
            <v>0</v>
          </cell>
          <cell r="I1401">
            <v>0</v>
          </cell>
          <cell r="L1401">
            <v>1108300000</v>
          </cell>
        </row>
        <row r="1402">
          <cell r="B1402" t="str">
            <v>STZ</v>
          </cell>
          <cell r="C1402" t="str">
            <v>Year 2</v>
          </cell>
          <cell r="E1402">
            <v>4867700000</v>
          </cell>
          <cell r="F1402">
            <v>2876000000</v>
          </cell>
          <cell r="G1402">
            <v>895100000</v>
          </cell>
          <cell r="H1402">
            <v>0</v>
          </cell>
          <cell r="I1402">
            <v>0</v>
          </cell>
          <cell r="L1402">
            <v>1991700000</v>
          </cell>
        </row>
        <row r="1403">
          <cell r="B1403" t="str">
            <v>STZ</v>
          </cell>
          <cell r="C1403" t="str">
            <v>Year 3</v>
          </cell>
          <cell r="E1403">
            <v>6028000000</v>
          </cell>
          <cell r="F1403">
            <v>3449400000</v>
          </cell>
          <cell r="G1403">
            <v>1078400000</v>
          </cell>
          <cell r="H1403">
            <v>0</v>
          </cell>
          <cell r="I1403">
            <v>0</v>
          </cell>
          <cell r="L1403">
            <v>2578600000</v>
          </cell>
        </row>
        <row r="1404">
          <cell r="B1404" t="str">
            <v>STZ</v>
          </cell>
          <cell r="C1404" t="str">
            <v>Year 4</v>
          </cell>
          <cell r="E1404">
            <v>6548400000</v>
          </cell>
          <cell r="F1404">
            <v>3606100000</v>
          </cell>
          <cell r="G1404">
            <v>1177200000</v>
          </cell>
          <cell r="H1404">
            <v>0</v>
          </cell>
          <cell r="I1404">
            <v>0</v>
          </cell>
          <cell r="L1404">
            <v>2942300000</v>
          </cell>
        </row>
        <row r="1405">
          <cell r="B1405" t="str">
            <v>SWK</v>
          </cell>
          <cell r="C1405" t="str">
            <v>Year 1</v>
          </cell>
          <cell r="E1405">
            <v>10889500000</v>
          </cell>
          <cell r="F1405">
            <v>6985800000</v>
          </cell>
          <cell r="G1405">
            <v>2960300000</v>
          </cell>
          <cell r="H1405">
            <v>0</v>
          </cell>
          <cell r="I1405">
            <v>0</v>
          </cell>
          <cell r="L1405">
            <v>3903700000</v>
          </cell>
        </row>
        <row r="1406">
          <cell r="B1406" t="str">
            <v>SWK</v>
          </cell>
          <cell r="C1406" t="str">
            <v>Year 2</v>
          </cell>
          <cell r="E1406">
            <v>11338600000</v>
          </cell>
          <cell r="F1406">
            <v>7235900000</v>
          </cell>
          <cell r="G1406">
            <v>2814600000</v>
          </cell>
          <cell r="H1406">
            <v>0</v>
          </cell>
          <cell r="I1406">
            <v>0</v>
          </cell>
          <cell r="L1406">
            <v>4102700000</v>
          </cell>
        </row>
        <row r="1407">
          <cell r="B1407" t="str">
            <v>SWK</v>
          </cell>
          <cell r="C1407" t="str">
            <v>Year 3</v>
          </cell>
          <cell r="E1407">
            <v>11171800000</v>
          </cell>
          <cell r="F1407">
            <v>7099800000</v>
          </cell>
          <cell r="G1407">
            <v>2681100000</v>
          </cell>
          <cell r="H1407">
            <v>0</v>
          </cell>
          <cell r="I1407">
            <v>0</v>
          </cell>
          <cell r="L1407">
            <v>4072000000</v>
          </cell>
        </row>
        <row r="1408">
          <cell r="B1408" t="str">
            <v>SWK</v>
          </cell>
          <cell r="C1408" t="str">
            <v>Year 4</v>
          </cell>
          <cell r="E1408">
            <v>11406900000</v>
          </cell>
          <cell r="F1408">
            <v>7139700000</v>
          </cell>
          <cell r="G1408">
            <v>2798900000</v>
          </cell>
          <cell r="H1408">
            <v>0</v>
          </cell>
          <cell r="I1408">
            <v>0</v>
          </cell>
          <cell r="L1408">
            <v>4267200000</v>
          </cell>
        </row>
        <row r="1409">
          <cell r="B1409" t="str">
            <v>SWKS</v>
          </cell>
          <cell r="C1409" t="str">
            <v>Year 1</v>
          </cell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  <cell r="L1409">
            <v>766600000</v>
          </cell>
        </row>
        <row r="1410">
          <cell r="B1410" t="str">
            <v>SWKS</v>
          </cell>
          <cell r="C1410" t="str">
            <v>Year 2</v>
          </cell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  <cell r="L1410">
            <v>1022700000</v>
          </cell>
        </row>
        <row r="1411">
          <cell r="B1411" t="str">
            <v>SWKS</v>
          </cell>
          <cell r="C1411" t="str">
            <v>Year 3</v>
          </cell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  <cell r="L1411">
            <v>1554500000</v>
          </cell>
        </row>
        <row r="1412">
          <cell r="B1412" t="str">
            <v>SWKS</v>
          </cell>
          <cell r="C1412" t="str">
            <v>Year 4</v>
          </cell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  <cell r="L1412">
            <v>1665200000</v>
          </cell>
        </row>
        <row r="1413">
          <cell r="B1413" t="str">
            <v>SWN</v>
          </cell>
          <cell r="C1413" t="str">
            <v>Year 1</v>
          </cell>
          <cell r="E1413">
            <v>2730000000</v>
          </cell>
          <cell r="F1413">
            <v>245000000</v>
          </cell>
          <cell r="G1413">
            <v>835000000</v>
          </cell>
          <cell r="H1413">
            <v>0</v>
          </cell>
          <cell r="I1413">
            <v>811000000</v>
          </cell>
          <cell r="L1413">
            <v>2485000000</v>
          </cell>
        </row>
        <row r="1414">
          <cell r="B1414" t="str">
            <v>SWN</v>
          </cell>
          <cell r="C1414" t="str">
            <v>Year 2</v>
          </cell>
          <cell r="E1414">
            <v>3371000000</v>
          </cell>
          <cell r="F1414">
            <v>328000000</v>
          </cell>
          <cell r="G1414">
            <v>1052000000</v>
          </cell>
          <cell r="H1414">
            <v>0</v>
          </cell>
          <cell r="I1414">
            <v>787000000</v>
          </cell>
          <cell r="L1414">
            <v>3043000000</v>
          </cell>
        </row>
        <row r="1415">
          <cell r="B1415" t="str">
            <v>SWN</v>
          </cell>
          <cell r="C1415" t="str">
            <v>Year 3</v>
          </cell>
          <cell r="E1415">
            <v>4038000000</v>
          </cell>
          <cell r="F1415">
            <v>427000000</v>
          </cell>
          <cell r="G1415">
            <v>1296000000</v>
          </cell>
          <cell r="H1415">
            <v>0</v>
          </cell>
          <cell r="I1415">
            <v>942000000</v>
          </cell>
          <cell r="L1415">
            <v>3611000000</v>
          </cell>
        </row>
        <row r="1416">
          <cell r="B1416" t="str">
            <v>SWN</v>
          </cell>
          <cell r="C1416" t="str">
            <v>Year 4</v>
          </cell>
          <cell r="E1416">
            <v>3133000000</v>
          </cell>
          <cell r="F1416">
            <v>689000000</v>
          </cell>
          <cell r="G1416">
            <v>1208000000</v>
          </cell>
          <cell r="H1416">
            <v>0</v>
          </cell>
          <cell r="I1416">
            <v>1091000000</v>
          </cell>
          <cell r="L1416">
            <v>2444000000</v>
          </cell>
        </row>
        <row r="1417">
          <cell r="B1417" t="str">
            <v>SYF</v>
          </cell>
          <cell r="C1417" t="str">
            <v>Year 1</v>
          </cell>
          <cell r="E1417">
            <v>10793000000</v>
          </cell>
          <cell r="F1417">
            <v>362000000</v>
          </cell>
          <cell r="G1417">
            <v>2123000000</v>
          </cell>
          <cell r="H1417">
            <v>0</v>
          </cell>
          <cell r="I1417">
            <v>4549000000</v>
          </cell>
          <cell r="L1417">
            <v>10431000000</v>
          </cell>
        </row>
        <row r="1418">
          <cell r="B1418" t="str">
            <v>SYF</v>
          </cell>
          <cell r="C1418" t="str">
            <v>Year 2</v>
          </cell>
          <cell r="E1418">
            <v>11813000000</v>
          </cell>
          <cell r="F1418">
            <v>374000000</v>
          </cell>
          <cell r="G1418">
            <v>2484000000</v>
          </cell>
          <cell r="H1418">
            <v>0</v>
          </cell>
          <cell r="I1418">
            <v>5445000000</v>
          </cell>
          <cell r="L1418">
            <v>11439000000</v>
          </cell>
        </row>
        <row r="1419">
          <cell r="B1419" t="str">
            <v>SYF</v>
          </cell>
          <cell r="C1419" t="str">
            <v>Year 3</v>
          </cell>
          <cell r="E1419">
            <v>12727000000</v>
          </cell>
          <cell r="F1419">
            <v>470000000</v>
          </cell>
          <cell r="G1419">
            <v>2927000000</v>
          </cell>
          <cell r="H1419">
            <v>0</v>
          </cell>
          <cell r="I1419">
            <v>5492000000</v>
          </cell>
          <cell r="L1419">
            <v>12257000000</v>
          </cell>
        </row>
        <row r="1420">
          <cell r="B1420" t="str">
            <v>SYF</v>
          </cell>
          <cell r="C1420" t="str">
            <v>Year 4</v>
          </cell>
          <cell r="E1420">
            <v>13620000000</v>
          </cell>
          <cell r="F1420">
            <v>607000000</v>
          </cell>
          <cell r="G1420">
            <v>3264000000</v>
          </cell>
          <cell r="H1420">
            <v>0</v>
          </cell>
          <cell r="I1420">
            <v>5690000000</v>
          </cell>
          <cell r="L1420">
            <v>13013000000</v>
          </cell>
        </row>
        <row r="1421">
          <cell r="B1421" t="str">
            <v>SYK</v>
          </cell>
          <cell r="C1421" t="str">
            <v>Year 1</v>
          </cell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  <cell r="L1421">
            <v>6019000000</v>
          </cell>
        </row>
        <row r="1422">
          <cell r="B1422" t="str">
            <v>SYK</v>
          </cell>
          <cell r="C1422" t="str">
            <v>Year 2</v>
          </cell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  <cell r="L1422">
            <v>6356000000</v>
          </cell>
        </row>
        <row r="1423">
          <cell r="B1423" t="str">
            <v>SYK</v>
          </cell>
          <cell r="C1423" t="str">
            <v>Year 3</v>
          </cell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  <cell r="L1423">
            <v>6602000000</v>
          </cell>
        </row>
        <row r="1424">
          <cell r="B1424" t="str">
            <v>SYK</v>
          </cell>
          <cell r="C1424" t="str">
            <v>Year 4</v>
          </cell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  <cell r="L1424">
            <v>7495000000</v>
          </cell>
        </row>
        <row r="1425">
          <cell r="B1425" t="str">
            <v>SYMC</v>
          </cell>
          <cell r="C1425" t="str">
            <v>Year 1</v>
          </cell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  <cell r="L1425">
            <v>5731000000</v>
          </cell>
        </row>
        <row r="1426">
          <cell r="B1426" t="str">
            <v>SYMC</v>
          </cell>
          <cell r="C1426" t="str">
            <v>Year 2</v>
          </cell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  <cell r="L1426">
            <v>3392000000</v>
          </cell>
        </row>
        <row r="1427">
          <cell r="B1427" t="str">
            <v>SYMC</v>
          </cell>
          <cell r="C1427" t="str">
            <v>Year 3</v>
          </cell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  <cell r="L1427">
            <v>3229000000</v>
          </cell>
        </row>
        <row r="1428">
          <cell r="B1428" t="str">
            <v>SYMC</v>
          </cell>
          <cell r="C1428" t="str">
            <v>Year 4</v>
          </cell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  <cell r="L1428">
            <v>2985000000</v>
          </cell>
        </row>
        <row r="1429">
          <cell r="B1429" t="str">
            <v>SYY</v>
          </cell>
          <cell r="C1429" t="str">
            <v>Year 1</v>
          </cell>
          <cell r="E1429">
            <v>44411233000</v>
          </cell>
          <cell r="F1429">
            <v>36414626000</v>
          </cell>
          <cell r="G1429">
            <v>6338129000</v>
          </cell>
          <cell r="H1429">
            <v>0</v>
          </cell>
          <cell r="I1429">
            <v>0</v>
          </cell>
          <cell r="L1429">
            <v>7996607000</v>
          </cell>
        </row>
        <row r="1430">
          <cell r="B1430" t="str">
            <v>SYY</v>
          </cell>
          <cell r="C1430" t="str">
            <v>Year 2</v>
          </cell>
          <cell r="E1430">
            <v>46516712000</v>
          </cell>
          <cell r="F1430">
            <v>38335677000</v>
          </cell>
          <cell r="G1430">
            <v>0</v>
          </cell>
          <cell r="H1430">
            <v>0</v>
          </cell>
          <cell r="I1430">
            <v>0</v>
          </cell>
          <cell r="L1430">
            <v>8181035000</v>
          </cell>
        </row>
        <row r="1431">
          <cell r="B1431" t="str">
            <v>SYY</v>
          </cell>
          <cell r="C1431" t="str">
            <v>Year 3</v>
          </cell>
          <cell r="E1431">
            <v>48680752000</v>
          </cell>
          <cell r="F1431">
            <v>40129236000</v>
          </cell>
          <cell r="G1431">
            <v>0</v>
          </cell>
          <cell r="H1431">
            <v>0</v>
          </cell>
          <cell r="I1431">
            <v>0</v>
          </cell>
          <cell r="L1431">
            <v>8551516000</v>
          </cell>
        </row>
        <row r="1432">
          <cell r="B1432" t="str">
            <v>SYY</v>
          </cell>
          <cell r="C1432" t="str">
            <v>Year 4</v>
          </cell>
          <cell r="E1432">
            <v>50366919000</v>
          </cell>
          <cell r="F1432">
            <v>41326447000</v>
          </cell>
          <cell r="G1432">
            <v>0</v>
          </cell>
          <cell r="H1432">
            <v>0</v>
          </cell>
          <cell r="I1432">
            <v>0</v>
          </cell>
          <cell r="L1432">
            <v>9040472000</v>
          </cell>
        </row>
        <row r="1433">
          <cell r="B1433" t="str">
            <v>T</v>
          </cell>
          <cell r="C1433" t="str">
            <v>Year 1</v>
          </cell>
          <cell r="E1433">
            <v>127434000000</v>
          </cell>
          <cell r="F1433">
            <v>55228000000</v>
          </cell>
          <cell r="G1433">
            <v>41066000000</v>
          </cell>
          <cell r="H1433">
            <v>0</v>
          </cell>
          <cell r="I1433">
            <v>18143000000</v>
          </cell>
          <cell r="L1433">
            <v>72206000000</v>
          </cell>
        </row>
        <row r="1434">
          <cell r="B1434" t="str">
            <v>T</v>
          </cell>
          <cell r="C1434" t="str">
            <v>Year 2</v>
          </cell>
          <cell r="E1434">
            <v>128752000000</v>
          </cell>
          <cell r="F1434">
            <v>51191000000</v>
          </cell>
          <cell r="G1434">
            <v>28414000000</v>
          </cell>
          <cell r="H1434">
            <v>0</v>
          </cell>
          <cell r="I1434">
            <v>18395000000</v>
          </cell>
          <cell r="L1434">
            <v>77561000000</v>
          </cell>
        </row>
        <row r="1435">
          <cell r="B1435" t="str">
            <v>T</v>
          </cell>
          <cell r="C1435" t="str">
            <v>Year 3</v>
          </cell>
          <cell r="E1435">
            <v>132447000000</v>
          </cell>
          <cell r="F1435">
            <v>60145000000</v>
          </cell>
          <cell r="G1435">
            <v>41817000000</v>
          </cell>
          <cell r="H1435">
            <v>0</v>
          </cell>
          <cell r="I1435">
            <v>18273000000</v>
          </cell>
          <cell r="L1435">
            <v>72302000000</v>
          </cell>
        </row>
        <row r="1436">
          <cell r="B1436" t="str">
            <v>T</v>
          </cell>
          <cell r="C1436" t="str">
            <v>Year 4</v>
          </cell>
          <cell r="E1436">
            <v>146801000000</v>
          </cell>
          <cell r="F1436">
            <v>67046000000</v>
          </cell>
          <cell r="G1436">
            <v>32954000000</v>
          </cell>
          <cell r="H1436">
            <v>0</v>
          </cell>
          <cell r="I1436">
            <v>22016000000</v>
          </cell>
          <cell r="L1436">
            <v>79755000000</v>
          </cell>
        </row>
        <row r="1437">
          <cell r="B1437" t="str">
            <v>TAP</v>
          </cell>
          <cell r="C1437" t="str">
            <v>Year 1</v>
          </cell>
          <cell r="E1437">
            <v>4206100000</v>
          </cell>
          <cell r="F1437">
            <v>2545600000</v>
          </cell>
          <cell r="G1437">
            <v>1193800000</v>
          </cell>
          <cell r="H1437">
            <v>0</v>
          </cell>
          <cell r="I1437">
            <v>0</v>
          </cell>
          <cell r="L1437">
            <v>1660500000</v>
          </cell>
        </row>
        <row r="1438">
          <cell r="B1438" t="str">
            <v>TAP</v>
          </cell>
          <cell r="C1438" t="str">
            <v>Year 2</v>
          </cell>
          <cell r="E1438">
            <v>4146300000</v>
          </cell>
          <cell r="F1438">
            <v>2493300000</v>
          </cell>
          <cell r="G1438">
            <v>1163900000</v>
          </cell>
          <cell r="H1438">
            <v>0</v>
          </cell>
          <cell r="I1438">
            <v>0</v>
          </cell>
          <cell r="L1438">
            <v>1653000000</v>
          </cell>
        </row>
        <row r="1439">
          <cell r="B1439" t="str">
            <v>TAP</v>
          </cell>
          <cell r="C1439" t="str">
            <v>Year 3</v>
          </cell>
          <cell r="E1439">
            <v>3567500000</v>
          </cell>
          <cell r="F1439">
            <v>2163500000</v>
          </cell>
          <cell r="G1439">
            <v>1051800000</v>
          </cell>
          <cell r="H1439">
            <v>0</v>
          </cell>
          <cell r="I1439">
            <v>0</v>
          </cell>
          <cell r="L1439">
            <v>1404000000</v>
          </cell>
        </row>
        <row r="1440">
          <cell r="B1440" t="str">
            <v>TAP</v>
          </cell>
          <cell r="C1440" t="str">
            <v>Year 4</v>
          </cell>
          <cell r="E1440">
            <v>4885000000</v>
          </cell>
          <cell r="F1440">
            <v>3003100000</v>
          </cell>
          <cell r="G1440">
            <v>1597300000</v>
          </cell>
          <cell r="H1440">
            <v>0</v>
          </cell>
          <cell r="I1440">
            <v>0</v>
          </cell>
          <cell r="L1440">
            <v>1881900000</v>
          </cell>
        </row>
        <row r="1441">
          <cell r="B1441" t="str">
            <v>TDC</v>
          </cell>
          <cell r="C1441" t="str">
            <v>Year 1</v>
          </cell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>
            <v>0</v>
          </cell>
          <cell r="L1441">
            <v>1491000000</v>
          </cell>
        </row>
        <row r="1442">
          <cell r="B1442" t="str">
            <v>TDC</v>
          </cell>
          <cell r="C1442" t="str">
            <v>Year 2</v>
          </cell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>
            <v>0</v>
          </cell>
          <cell r="L1442">
            <v>1473000000</v>
          </cell>
        </row>
        <row r="1443">
          <cell r="B1443" t="str">
            <v>TDC</v>
          </cell>
          <cell r="C1443" t="str">
            <v>Year 3</v>
          </cell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>
            <v>0</v>
          </cell>
          <cell r="L1443">
            <v>1479000000</v>
          </cell>
        </row>
        <row r="1444">
          <cell r="B1444" t="str">
            <v>TDC</v>
          </cell>
          <cell r="C1444" t="str">
            <v>Year 4</v>
          </cell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>
            <v>0</v>
          </cell>
          <cell r="L1444">
            <v>1276000000</v>
          </cell>
        </row>
        <row r="1445">
          <cell r="B1445" t="str">
            <v>TDG</v>
          </cell>
          <cell r="C1445" t="str">
            <v>Year 1</v>
          </cell>
          <cell r="E1445">
            <v>1924400000</v>
          </cell>
          <cell r="F1445">
            <v>874838000</v>
          </cell>
          <cell r="G1445">
            <v>254468000</v>
          </cell>
          <cell r="H1445">
            <v>0</v>
          </cell>
          <cell r="I1445">
            <v>45639000</v>
          </cell>
          <cell r="L1445">
            <v>1049562000</v>
          </cell>
        </row>
        <row r="1446">
          <cell r="B1446" t="str">
            <v>TDG</v>
          </cell>
          <cell r="C1446" t="str">
            <v>Year 2</v>
          </cell>
          <cell r="E1446">
            <v>2372906000</v>
          </cell>
          <cell r="F1446">
            <v>1105032000</v>
          </cell>
          <cell r="G1446">
            <v>276446000</v>
          </cell>
          <cell r="H1446">
            <v>0</v>
          </cell>
          <cell r="I1446">
            <v>63608000</v>
          </cell>
          <cell r="L1446">
            <v>1267874000</v>
          </cell>
        </row>
        <row r="1447">
          <cell r="B1447" t="str">
            <v>TDG</v>
          </cell>
          <cell r="C1447" t="str">
            <v>Year 3</v>
          </cell>
          <cell r="E1447">
            <v>2707115000</v>
          </cell>
          <cell r="F1447">
            <v>1257270000</v>
          </cell>
          <cell r="G1447">
            <v>321624000</v>
          </cell>
          <cell r="H1447">
            <v>0</v>
          </cell>
          <cell r="I1447">
            <v>54219000</v>
          </cell>
          <cell r="L1447">
            <v>1449845000</v>
          </cell>
        </row>
        <row r="1448">
          <cell r="B1448" t="str">
            <v>TDG</v>
          </cell>
          <cell r="C1448" t="str">
            <v>Year 4</v>
          </cell>
          <cell r="E1448">
            <v>3171411000</v>
          </cell>
          <cell r="F1448">
            <v>1443348000</v>
          </cell>
          <cell r="G1448">
            <v>382858000</v>
          </cell>
          <cell r="H1448">
            <v>0</v>
          </cell>
          <cell r="I1448">
            <v>77445000</v>
          </cell>
          <cell r="L1448">
            <v>1728063000</v>
          </cell>
        </row>
        <row r="1449">
          <cell r="B1449" t="str">
            <v>TEL</v>
          </cell>
          <cell r="C1449" t="str">
            <v>Year 1</v>
          </cell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>
            <v>0</v>
          </cell>
          <cell r="L1449">
            <v>3651000000</v>
          </cell>
        </row>
        <row r="1450">
          <cell r="B1450" t="str">
            <v>TEL</v>
          </cell>
          <cell r="C1450" t="str">
            <v>Year 2</v>
          </cell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>
            <v>0</v>
          </cell>
          <cell r="L1450">
            <v>3972000000</v>
          </cell>
        </row>
        <row r="1451">
          <cell r="B1451" t="str">
            <v>TEL</v>
          </cell>
          <cell r="C1451" t="str">
            <v>Year 3</v>
          </cell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>
            <v>0</v>
          </cell>
          <cell r="L1451">
            <v>4087000000</v>
          </cell>
        </row>
        <row r="1452">
          <cell r="B1452" t="str">
            <v>TEL</v>
          </cell>
          <cell r="C1452" t="str">
            <v>Year 4</v>
          </cell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>
            <v>0</v>
          </cell>
          <cell r="L1452">
            <v>4033000000</v>
          </cell>
        </row>
        <row r="1453">
          <cell r="B1453" t="str">
            <v>TGNA</v>
          </cell>
          <cell r="C1453" t="str">
            <v>Year 1</v>
          </cell>
          <cell r="E1453">
            <v>5353197000</v>
          </cell>
          <cell r="F1453">
            <v>2943847000</v>
          </cell>
          <cell r="G1453">
            <v>1303427000</v>
          </cell>
          <cell r="H1453">
            <v>0</v>
          </cell>
          <cell r="I1453">
            <v>194039000</v>
          </cell>
          <cell r="L1453">
            <v>2409350000</v>
          </cell>
        </row>
        <row r="1454">
          <cell r="B1454" t="str">
            <v>TGNA</v>
          </cell>
          <cell r="C1454" t="str">
            <v>Year 2</v>
          </cell>
          <cell r="E1454">
            <v>1603123000</v>
          </cell>
          <cell r="F1454">
            <v>662769000</v>
          </cell>
          <cell r="G1454">
            <v>531932000</v>
          </cell>
          <cell r="H1454">
            <v>0</v>
          </cell>
          <cell r="I1454">
            <v>74833000</v>
          </cell>
          <cell r="L1454">
            <v>940354000</v>
          </cell>
        </row>
        <row r="1455">
          <cell r="B1455" t="str">
            <v>TGNA</v>
          </cell>
          <cell r="C1455" t="str">
            <v>Year 3</v>
          </cell>
          <cell r="E1455">
            <v>2626141000</v>
          </cell>
          <cell r="F1455">
            <v>954990000</v>
          </cell>
          <cell r="G1455">
            <v>766854000</v>
          </cell>
          <cell r="H1455">
            <v>0</v>
          </cell>
          <cell r="I1455">
            <v>151837000</v>
          </cell>
          <cell r="L1455">
            <v>1671151000</v>
          </cell>
        </row>
        <row r="1456">
          <cell r="B1456" t="str">
            <v>TGNA</v>
          </cell>
          <cell r="C1456" t="str">
            <v>Year 4</v>
          </cell>
          <cell r="E1456">
            <v>3050945000</v>
          </cell>
          <cell r="F1456">
            <v>923336000</v>
          </cell>
          <cell r="G1456">
            <v>1068221000</v>
          </cell>
          <cell r="H1456">
            <v>0</v>
          </cell>
          <cell r="I1456">
            <v>205087000</v>
          </cell>
          <cell r="L1456">
            <v>2127609000</v>
          </cell>
        </row>
        <row r="1457">
          <cell r="B1457" t="str">
            <v>TGT</v>
          </cell>
          <cell r="C1457" t="str">
            <v>Year 1</v>
          </cell>
          <cell r="E1457">
            <v>73301000000</v>
          </cell>
          <cell r="F1457">
            <v>50568000000</v>
          </cell>
          <cell r="G1457">
            <v>15110000000</v>
          </cell>
          <cell r="H1457">
            <v>0</v>
          </cell>
          <cell r="I1457">
            <v>2044000000</v>
          </cell>
          <cell r="L1457">
            <v>22733000000</v>
          </cell>
        </row>
        <row r="1458">
          <cell r="B1458" t="str">
            <v>TGT</v>
          </cell>
          <cell r="C1458" t="str">
            <v>Year 2</v>
          </cell>
          <cell r="E1458">
            <v>71279000000</v>
          </cell>
          <cell r="F1458">
            <v>50039000000</v>
          </cell>
          <cell r="G1458">
            <v>14465000000</v>
          </cell>
          <cell r="H1458">
            <v>0</v>
          </cell>
          <cell r="I1458">
            <v>1996000000</v>
          </cell>
          <cell r="L1458">
            <v>21240000000</v>
          </cell>
        </row>
        <row r="1459">
          <cell r="B1459" t="str">
            <v>TGT</v>
          </cell>
          <cell r="C1459" t="str">
            <v>Year 3</v>
          </cell>
          <cell r="E1459">
            <v>72618000000</v>
          </cell>
          <cell r="F1459">
            <v>51278000000</v>
          </cell>
          <cell r="G1459">
            <v>14676000000</v>
          </cell>
          <cell r="H1459">
            <v>0</v>
          </cell>
          <cell r="I1459">
            <v>2129000000</v>
          </cell>
          <cell r="L1459">
            <v>21340000000</v>
          </cell>
        </row>
        <row r="1460">
          <cell r="B1460" t="str">
            <v>TGT</v>
          </cell>
          <cell r="C1460" t="str">
            <v>Year 4</v>
          </cell>
          <cell r="E1460">
            <v>73785000000</v>
          </cell>
          <cell r="F1460">
            <v>51997000000</v>
          </cell>
          <cell r="G1460">
            <v>14665000000</v>
          </cell>
          <cell r="H1460">
            <v>0</v>
          </cell>
          <cell r="I1460">
            <v>2213000000</v>
          </cell>
          <cell r="L1460">
            <v>21788000000</v>
          </cell>
        </row>
        <row r="1461">
          <cell r="B1461" t="str">
            <v>TIF</v>
          </cell>
          <cell r="C1461" t="str">
            <v>Year 1</v>
          </cell>
          <cell r="E1461">
            <v>3794249000</v>
          </cell>
          <cell r="F1461">
            <v>1630965000</v>
          </cell>
          <cell r="G1461">
            <v>1466067000</v>
          </cell>
          <cell r="H1461">
            <v>0</v>
          </cell>
          <cell r="I1461">
            <v>0</v>
          </cell>
          <cell r="L1461">
            <v>2163284000</v>
          </cell>
        </row>
        <row r="1462">
          <cell r="B1462" t="str">
            <v>TIF</v>
          </cell>
          <cell r="C1462" t="str">
            <v>Year 2</v>
          </cell>
          <cell r="E1462">
            <v>4031100000</v>
          </cell>
          <cell r="F1462">
            <v>1690700000</v>
          </cell>
          <cell r="G1462">
            <v>2036100000</v>
          </cell>
          <cell r="H1462">
            <v>0</v>
          </cell>
          <cell r="I1462">
            <v>0</v>
          </cell>
          <cell r="L1462">
            <v>2340400000</v>
          </cell>
        </row>
        <row r="1463">
          <cell r="B1463" t="str">
            <v>TIF</v>
          </cell>
          <cell r="C1463" t="str">
            <v>Year 3</v>
          </cell>
          <cell r="E1463">
            <v>4249900000</v>
          </cell>
          <cell r="F1463">
            <v>1712700000</v>
          </cell>
          <cell r="G1463">
            <v>1645800000</v>
          </cell>
          <cell r="H1463">
            <v>0</v>
          </cell>
          <cell r="I1463">
            <v>0</v>
          </cell>
          <cell r="L1463">
            <v>2537200000</v>
          </cell>
        </row>
        <row r="1464">
          <cell r="B1464" t="str">
            <v>TIF</v>
          </cell>
          <cell r="C1464" t="str">
            <v>Year 4</v>
          </cell>
          <cell r="E1464">
            <v>4104900000</v>
          </cell>
          <cell r="F1464">
            <v>1613600000</v>
          </cell>
          <cell r="G1464">
            <v>1731200000</v>
          </cell>
          <cell r="H1464">
            <v>0</v>
          </cell>
          <cell r="I1464">
            <v>0</v>
          </cell>
          <cell r="L1464">
            <v>2491300000</v>
          </cell>
        </row>
        <row r="1465">
          <cell r="B1465" t="str">
            <v>TJX</v>
          </cell>
          <cell r="C1465" t="str">
            <v>Year 1</v>
          </cell>
          <cell r="E1465">
            <v>25878372000</v>
          </cell>
          <cell r="F1465">
            <v>18521400000</v>
          </cell>
          <cell r="G1465">
            <v>4250446000</v>
          </cell>
          <cell r="H1465">
            <v>0</v>
          </cell>
          <cell r="I1465">
            <v>0</v>
          </cell>
          <cell r="L1465">
            <v>7356972000</v>
          </cell>
        </row>
        <row r="1466">
          <cell r="B1466" t="str">
            <v>TJX</v>
          </cell>
          <cell r="C1466" t="str">
            <v>Year 2</v>
          </cell>
          <cell r="E1466">
            <v>27422696000</v>
          </cell>
          <cell r="F1466">
            <v>19605037000</v>
          </cell>
          <cell r="G1466">
            <v>4467089000</v>
          </cell>
          <cell r="H1466">
            <v>0</v>
          </cell>
          <cell r="I1466">
            <v>0</v>
          </cell>
          <cell r="L1466">
            <v>7817659000</v>
          </cell>
        </row>
        <row r="1467">
          <cell r="B1467" t="str">
            <v>TJX</v>
          </cell>
          <cell r="C1467" t="str">
            <v>Year 3</v>
          </cell>
          <cell r="E1467">
            <v>29078407000</v>
          </cell>
          <cell r="F1467">
            <v>20776522000</v>
          </cell>
          <cell r="G1467">
            <v>4695384000</v>
          </cell>
          <cell r="H1467">
            <v>0</v>
          </cell>
          <cell r="I1467">
            <v>0</v>
          </cell>
          <cell r="L1467">
            <v>8301885000</v>
          </cell>
        </row>
        <row r="1468">
          <cell r="B1468" t="str">
            <v>TJX</v>
          </cell>
          <cell r="C1468" t="str">
            <v>Year 4</v>
          </cell>
          <cell r="E1468">
            <v>30944938000</v>
          </cell>
          <cell r="F1468">
            <v>22034523000</v>
          </cell>
          <cell r="G1468">
            <v>5205715000</v>
          </cell>
          <cell r="H1468">
            <v>0</v>
          </cell>
          <cell r="I1468">
            <v>0</v>
          </cell>
          <cell r="L1468">
            <v>8910415000</v>
          </cell>
        </row>
        <row r="1469">
          <cell r="B1469" t="str">
            <v>TMK</v>
          </cell>
          <cell r="C1469" t="str">
            <v>Year 1</v>
          </cell>
          <cell r="E1469">
            <v>3589516000</v>
          </cell>
          <cell r="F1469">
            <v>1955682000</v>
          </cell>
          <cell r="G1469">
            <v>0</v>
          </cell>
          <cell r="H1469">
            <v>0</v>
          </cell>
          <cell r="I1469">
            <v>787329000</v>
          </cell>
          <cell r="L1469">
            <v>1633834000</v>
          </cell>
        </row>
        <row r="1470">
          <cell r="B1470" t="str">
            <v>TMK</v>
          </cell>
          <cell r="C1470" t="str">
            <v>Year 2</v>
          </cell>
          <cell r="E1470">
            <v>3494253000</v>
          </cell>
          <cell r="F1470">
            <v>1838766000</v>
          </cell>
          <cell r="G1470">
            <v>0</v>
          </cell>
          <cell r="H1470">
            <v>0</v>
          </cell>
          <cell r="I1470">
            <v>819711000</v>
          </cell>
          <cell r="L1470">
            <v>1655487000</v>
          </cell>
        </row>
        <row r="1471">
          <cell r="B1471" t="str">
            <v>TMK</v>
          </cell>
          <cell r="C1471" t="str">
            <v>Year 3</v>
          </cell>
          <cell r="E1471">
            <v>3620095000</v>
          </cell>
          <cell r="F1471">
            <v>1903384000</v>
          </cell>
          <cell r="G1471">
            <v>0</v>
          </cell>
          <cell r="H1471">
            <v>0</v>
          </cell>
          <cell r="I1471">
            <v>855908000</v>
          </cell>
          <cell r="L1471">
            <v>1716711000</v>
          </cell>
        </row>
        <row r="1472">
          <cell r="B1472" t="str">
            <v>TMK</v>
          </cell>
          <cell r="C1472" t="str">
            <v>Year 4</v>
          </cell>
          <cell r="E1472">
            <v>3766065000</v>
          </cell>
          <cell r="F1472">
            <v>2016212000</v>
          </cell>
          <cell r="G1472">
            <v>0</v>
          </cell>
          <cell r="H1472">
            <v>0</v>
          </cell>
          <cell r="I1472">
            <v>907024000</v>
          </cell>
          <cell r="L1472">
            <v>1749853000</v>
          </cell>
        </row>
        <row r="1473">
          <cell r="B1473" t="str">
            <v>TMO</v>
          </cell>
          <cell r="C1473" t="str">
            <v>Year 1</v>
          </cell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>
            <v>0</v>
          </cell>
          <cell r="L1473">
            <v>5295500000</v>
          </cell>
        </row>
        <row r="1474">
          <cell r="B1474" t="str">
            <v>TMO</v>
          </cell>
          <cell r="C1474" t="str">
            <v>Year 2</v>
          </cell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>
            <v>0</v>
          </cell>
          <cell r="L1474">
            <v>5529100000</v>
          </cell>
        </row>
        <row r="1475">
          <cell r="B1475" t="str">
            <v>TMO</v>
          </cell>
          <cell r="C1475" t="str">
            <v>Year 3</v>
          </cell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>
            <v>0</v>
          </cell>
          <cell r="L1475">
            <v>7492000000</v>
          </cell>
        </row>
        <row r="1476">
          <cell r="B1476" t="str">
            <v>TMO</v>
          </cell>
          <cell r="C1476" t="str">
            <v>Year 4</v>
          </cell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>
            <v>0</v>
          </cell>
          <cell r="L1476">
            <v>7755900000</v>
          </cell>
        </row>
        <row r="1477">
          <cell r="B1477" t="str">
            <v>TRIP</v>
          </cell>
          <cell r="C1477" t="str">
            <v>Year 1</v>
          </cell>
          <cell r="E1477">
            <v>763000000</v>
          </cell>
          <cell r="F1477">
            <v>12000000</v>
          </cell>
          <cell r="G1477">
            <v>429000000</v>
          </cell>
          <cell r="H1477">
            <v>0</v>
          </cell>
          <cell r="I1477">
            <v>26000000</v>
          </cell>
          <cell r="L1477">
            <v>751000000</v>
          </cell>
        </row>
        <row r="1478">
          <cell r="B1478" t="str">
            <v>TRIP</v>
          </cell>
          <cell r="C1478" t="str">
            <v>Year 2</v>
          </cell>
          <cell r="E1478">
            <v>945000000</v>
          </cell>
          <cell r="F1478">
            <v>18000000</v>
          </cell>
          <cell r="G1478">
            <v>597000000</v>
          </cell>
          <cell r="H1478">
            <v>0</v>
          </cell>
          <cell r="I1478">
            <v>36000000</v>
          </cell>
          <cell r="L1478">
            <v>927000000</v>
          </cell>
        </row>
        <row r="1479">
          <cell r="B1479" t="str">
            <v>TRIP</v>
          </cell>
          <cell r="C1479" t="str">
            <v>Year 3</v>
          </cell>
          <cell r="E1479">
            <v>1246000000</v>
          </cell>
          <cell r="F1479">
            <v>40000000</v>
          </cell>
          <cell r="G1479">
            <v>801000000</v>
          </cell>
          <cell r="H1479">
            <v>0</v>
          </cell>
          <cell r="I1479">
            <v>65000000</v>
          </cell>
          <cell r="L1479">
            <v>1206000000</v>
          </cell>
        </row>
        <row r="1480">
          <cell r="B1480" t="str">
            <v>TRIP</v>
          </cell>
          <cell r="C1480" t="str">
            <v>Year 4</v>
          </cell>
          <cell r="E1480">
            <v>1492000000</v>
          </cell>
          <cell r="F1480">
            <v>58000000</v>
          </cell>
          <cell r="G1480">
            <v>1109000000</v>
          </cell>
          <cell r="H1480">
            <v>0</v>
          </cell>
          <cell r="I1480">
            <v>93000000</v>
          </cell>
          <cell r="L1480">
            <v>1434000000</v>
          </cell>
        </row>
        <row r="1481">
          <cell r="B1481" t="str">
            <v>TRV</v>
          </cell>
          <cell r="C1481" t="str">
            <v>Year 1</v>
          </cell>
          <cell r="E1481">
            <v>26191000000</v>
          </cell>
          <cell r="F1481">
            <v>13307000000</v>
          </cell>
          <cell r="G1481">
            <v>3757000000</v>
          </cell>
          <cell r="H1481">
            <v>0</v>
          </cell>
          <cell r="I1481">
            <v>3821000000</v>
          </cell>
          <cell r="L1481">
            <v>12884000000</v>
          </cell>
        </row>
        <row r="1482">
          <cell r="B1482" t="str">
            <v>TRV</v>
          </cell>
          <cell r="C1482" t="str">
            <v>Year 2</v>
          </cell>
          <cell r="E1482">
            <v>27174000000</v>
          </cell>
          <cell r="F1482">
            <v>13870000000</v>
          </cell>
          <cell r="G1482">
            <v>3964000000</v>
          </cell>
          <cell r="H1482">
            <v>0</v>
          </cell>
          <cell r="I1482">
            <v>3882000000</v>
          </cell>
          <cell r="L1482">
            <v>13304000000</v>
          </cell>
        </row>
        <row r="1483">
          <cell r="B1483" t="str">
            <v>TRV</v>
          </cell>
          <cell r="C1483" t="str">
            <v>Year 3</v>
          </cell>
          <cell r="E1483">
            <v>26815000000</v>
          </cell>
          <cell r="F1483">
            <v>13723000000</v>
          </cell>
          <cell r="G1483">
            <v>4094000000</v>
          </cell>
          <cell r="H1483">
            <v>0</v>
          </cell>
          <cell r="I1483">
            <v>3885000000</v>
          </cell>
          <cell r="L1483">
            <v>13092000000</v>
          </cell>
        </row>
        <row r="1484">
          <cell r="B1484" t="str">
            <v>TRV</v>
          </cell>
          <cell r="C1484" t="str">
            <v>Year 4</v>
          </cell>
          <cell r="E1484">
            <v>27625000000</v>
          </cell>
          <cell r="F1484">
            <v>15070000000</v>
          </cell>
          <cell r="G1484">
            <v>4154000000</v>
          </cell>
          <cell r="H1484">
            <v>0</v>
          </cell>
          <cell r="I1484">
            <v>3985000000</v>
          </cell>
          <cell r="L1484">
            <v>12555000000</v>
          </cell>
        </row>
        <row r="1485">
          <cell r="B1485" t="str">
            <v>TSCO</v>
          </cell>
          <cell r="C1485" t="str">
            <v>Year 1</v>
          </cell>
          <cell r="E1485">
            <v>4664120000</v>
          </cell>
          <cell r="F1485">
            <v>3098066000</v>
          </cell>
          <cell r="G1485">
            <v>1040287000</v>
          </cell>
          <cell r="H1485">
            <v>0</v>
          </cell>
          <cell r="I1485">
            <v>88975000</v>
          </cell>
          <cell r="L1485">
            <v>1566054000</v>
          </cell>
        </row>
        <row r="1486">
          <cell r="B1486" t="str">
            <v>TSCO</v>
          </cell>
          <cell r="C1486" t="str">
            <v>Year 2</v>
          </cell>
          <cell r="E1486">
            <v>5164784000</v>
          </cell>
          <cell r="F1486">
            <v>3411175000</v>
          </cell>
          <cell r="G1486">
            <v>1138934000</v>
          </cell>
          <cell r="H1486">
            <v>0</v>
          </cell>
          <cell r="I1486">
            <v>100025000</v>
          </cell>
          <cell r="L1486">
            <v>1753609000</v>
          </cell>
        </row>
        <row r="1487">
          <cell r="B1487" t="str">
            <v>TSCO</v>
          </cell>
          <cell r="C1487" t="str">
            <v>Year 3</v>
          </cell>
          <cell r="E1487">
            <v>5711715000</v>
          </cell>
          <cell r="F1487">
            <v>3761300000</v>
          </cell>
          <cell r="G1487">
            <v>1246308000</v>
          </cell>
          <cell r="H1487">
            <v>0</v>
          </cell>
          <cell r="I1487">
            <v>114635000</v>
          </cell>
          <cell r="L1487">
            <v>1950415000</v>
          </cell>
        </row>
        <row r="1488">
          <cell r="B1488" t="str">
            <v>TSCO</v>
          </cell>
          <cell r="C1488" t="str">
            <v>Year 4</v>
          </cell>
          <cell r="E1488">
            <v>6226507000</v>
          </cell>
          <cell r="F1488">
            <v>4083333000</v>
          </cell>
          <cell r="G1488">
            <v>1369097000</v>
          </cell>
          <cell r="H1488">
            <v>0</v>
          </cell>
          <cell r="I1488">
            <v>123569000</v>
          </cell>
          <cell r="L1488">
            <v>2143174000</v>
          </cell>
        </row>
        <row r="1489">
          <cell r="B1489" t="str">
            <v>TSN</v>
          </cell>
          <cell r="C1489" t="str">
            <v>Year 1</v>
          </cell>
          <cell r="E1489">
            <v>34374000000</v>
          </cell>
          <cell r="F1489">
            <v>32016000000</v>
          </cell>
          <cell r="G1489">
            <v>983000000</v>
          </cell>
          <cell r="H1489">
            <v>0</v>
          </cell>
          <cell r="I1489">
            <v>0</v>
          </cell>
          <cell r="L1489">
            <v>2358000000</v>
          </cell>
        </row>
        <row r="1490">
          <cell r="B1490" t="str">
            <v>TSN</v>
          </cell>
          <cell r="C1490" t="str">
            <v>Year 2</v>
          </cell>
          <cell r="E1490">
            <v>37580000000</v>
          </cell>
          <cell r="F1490">
            <v>34895000000</v>
          </cell>
          <cell r="G1490">
            <v>1255000000</v>
          </cell>
          <cell r="H1490">
            <v>0</v>
          </cell>
          <cell r="I1490">
            <v>0</v>
          </cell>
          <cell r="L1490">
            <v>2685000000</v>
          </cell>
        </row>
        <row r="1491">
          <cell r="B1491" t="str">
            <v>TSN</v>
          </cell>
          <cell r="C1491" t="str">
            <v>Year 3</v>
          </cell>
          <cell r="E1491">
            <v>41373000000</v>
          </cell>
          <cell r="F1491">
            <v>37456000000</v>
          </cell>
          <cell r="G1491">
            <v>1748000000</v>
          </cell>
          <cell r="H1491">
            <v>0</v>
          </cell>
          <cell r="I1491">
            <v>0</v>
          </cell>
          <cell r="L1491">
            <v>3917000000</v>
          </cell>
        </row>
        <row r="1492">
          <cell r="B1492" t="str">
            <v>TSN</v>
          </cell>
          <cell r="C1492" t="str">
            <v>Year 4</v>
          </cell>
          <cell r="E1492">
            <v>36881000000</v>
          </cell>
          <cell r="F1492">
            <v>32184000000</v>
          </cell>
          <cell r="G1492">
            <v>1864000000</v>
          </cell>
          <cell r="H1492">
            <v>0</v>
          </cell>
          <cell r="I1492">
            <v>0</v>
          </cell>
          <cell r="L1492">
            <v>4697000000</v>
          </cell>
        </row>
        <row r="1493">
          <cell r="B1493" t="str">
            <v>TSO</v>
          </cell>
          <cell r="C1493" t="str">
            <v>Year 1</v>
          </cell>
          <cell r="E1493">
            <v>29809000000</v>
          </cell>
          <cell r="F1493">
            <v>26045000000</v>
          </cell>
          <cell r="G1493">
            <v>1702000000</v>
          </cell>
          <cell r="H1493">
            <v>0</v>
          </cell>
          <cell r="I1493">
            <v>418000000</v>
          </cell>
          <cell r="L1493">
            <v>3764000000</v>
          </cell>
        </row>
        <row r="1494">
          <cell r="B1494" t="str">
            <v>TSO</v>
          </cell>
          <cell r="C1494" t="str">
            <v>Year 2</v>
          </cell>
          <cell r="E1494">
            <v>37601000000</v>
          </cell>
          <cell r="F1494">
            <v>34085000000</v>
          </cell>
          <cell r="G1494">
            <v>2248000000</v>
          </cell>
          <cell r="H1494">
            <v>0</v>
          </cell>
          <cell r="I1494">
            <v>489000000</v>
          </cell>
          <cell r="L1494">
            <v>3516000000</v>
          </cell>
        </row>
        <row r="1495">
          <cell r="B1495" t="str">
            <v>TSO</v>
          </cell>
          <cell r="C1495" t="str">
            <v>Year 3</v>
          </cell>
          <cell r="E1495">
            <v>40633000000</v>
          </cell>
          <cell r="F1495">
            <v>35673000000</v>
          </cell>
          <cell r="G1495">
            <v>2762000000</v>
          </cell>
          <cell r="H1495">
            <v>0</v>
          </cell>
          <cell r="I1495">
            <v>562000000</v>
          </cell>
          <cell r="L1495">
            <v>4960000000</v>
          </cell>
        </row>
        <row r="1496">
          <cell r="B1496" t="str">
            <v>TSO</v>
          </cell>
          <cell r="C1496" t="str">
            <v>Year 4</v>
          </cell>
          <cell r="E1496">
            <v>28711000000</v>
          </cell>
          <cell r="F1496">
            <v>22466000000</v>
          </cell>
          <cell r="G1496">
            <v>2620000000</v>
          </cell>
          <cell r="H1496">
            <v>0</v>
          </cell>
          <cell r="I1496">
            <v>756000000</v>
          </cell>
          <cell r="L1496">
            <v>6245000000</v>
          </cell>
        </row>
        <row r="1497">
          <cell r="B1497" t="str">
            <v>TSS</v>
          </cell>
          <cell r="C1497" t="str">
            <v>Year 1</v>
          </cell>
          <cell r="E1497">
            <v>1793557000</v>
          </cell>
          <cell r="F1497">
            <v>1189341000</v>
          </cell>
          <cell r="G1497">
            <v>247597000</v>
          </cell>
          <cell r="H1497">
            <v>0</v>
          </cell>
          <cell r="I1497">
            <v>0</v>
          </cell>
          <cell r="L1497">
            <v>604216000</v>
          </cell>
        </row>
        <row r="1498">
          <cell r="B1498" t="str">
            <v>TSS</v>
          </cell>
          <cell r="C1498" t="str">
            <v>Year 2</v>
          </cell>
          <cell r="E1498">
            <v>2064305000</v>
          </cell>
          <cell r="F1498">
            <v>1369438000</v>
          </cell>
          <cell r="G1498">
            <v>312367000</v>
          </cell>
          <cell r="H1498">
            <v>0</v>
          </cell>
          <cell r="I1498">
            <v>0</v>
          </cell>
          <cell r="L1498">
            <v>694867000</v>
          </cell>
        </row>
        <row r="1499">
          <cell r="B1499" t="str">
            <v>TSS</v>
          </cell>
          <cell r="C1499" t="str">
            <v>Year 3</v>
          </cell>
          <cell r="E1499">
            <v>2446877000</v>
          </cell>
          <cell r="F1499">
            <v>1668892000</v>
          </cell>
          <cell r="G1499">
            <v>346345000</v>
          </cell>
          <cell r="H1499">
            <v>0</v>
          </cell>
          <cell r="I1499">
            <v>0</v>
          </cell>
          <cell r="L1499">
            <v>777985000</v>
          </cell>
        </row>
        <row r="1500">
          <cell r="B1500" t="str">
            <v>TSS</v>
          </cell>
          <cell r="C1500" t="str">
            <v>Year 4</v>
          </cell>
          <cell r="E1500">
            <v>2779541000</v>
          </cell>
          <cell r="F1500">
            <v>1855181000</v>
          </cell>
          <cell r="G1500">
            <v>390253000</v>
          </cell>
          <cell r="H1500">
            <v>0</v>
          </cell>
          <cell r="I1500">
            <v>0</v>
          </cell>
          <cell r="L1500">
            <v>924360000</v>
          </cell>
        </row>
        <row r="1501">
          <cell r="B1501" t="str">
            <v>TXN</v>
          </cell>
          <cell r="C1501" t="str">
            <v>Year 1</v>
          </cell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>
            <v>0</v>
          </cell>
          <cell r="L1501">
            <v>6368000000</v>
          </cell>
        </row>
        <row r="1502">
          <cell r="B1502" t="str">
            <v>TXN</v>
          </cell>
          <cell r="C1502" t="str">
            <v>Year 2</v>
          </cell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>
            <v>0</v>
          </cell>
          <cell r="L1502">
            <v>6364000000</v>
          </cell>
        </row>
        <row r="1503">
          <cell r="B1503" t="str">
            <v>TXN</v>
          </cell>
          <cell r="C1503" t="str">
            <v>Year 3</v>
          </cell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>
            <v>0</v>
          </cell>
          <cell r="L1503">
            <v>7427000000</v>
          </cell>
        </row>
        <row r="1504">
          <cell r="B1504" t="str">
            <v>TXN</v>
          </cell>
          <cell r="C1504" t="str">
            <v>Year 4</v>
          </cell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>
            <v>0</v>
          </cell>
          <cell r="L1504">
            <v>7560000000</v>
          </cell>
        </row>
        <row r="1505">
          <cell r="B1505" t="str">
            <v>TXT</v>
          </cell>
          <cell r="C1505" t="str">
            <v>Year 1</v>
          </cell>
          <cell r="E1505">
            <v>12237000000</v>
          </cell>
          <cell r="F1505">
            <v>10019000000</v>
          </cell>
          <cell r="G1505">
            <v>1165000000</v>
          </cell>
          <cell r="H1505">
            <v>0</v>
          </cell>
          <cell r="I1505">
            <v>0</v>
          </cell>
          <cell r="L1505">
            <v>2218000000</v>
          </cell>
        </row>
        <row r="1506">
          <cell r="B1506" t="str">
            <v>TXT</v>
          </cell>
          <cell r="C1506" t="str">
            <v>Year 2</v>
          </cell>
          <cell r="E1506">
            <v>12104000000</v>
          </cell>
          <cell r="F1506">
            <v>10131000000</v>
          </cell>
          <cell r="G1506">
            <v>1126000000</v>
          </cell>
          <cell r="H1506">
            <v>0</v>
          </cell>
          <cell r="I1506">
            <v>0</v>
          </cell>
          <cell r="L1506">
            <v>1973000000</v>
          </cell>
        </row>
        <row r="1507">
          <cell r="B1507" t="str">
            <v>TXT</v>
          </cell>
          <cell r="C1507" t="str">
            <v>Year 3</v>
          </cell>
          <cell r="E1507">
            <v>13878000000</v>
          </cell>
          <cell r="F1507">
            <v>11421000000</v>
          </cell>
          <cell r="G1507">
            <v>1361000000</v>
          </cell>
          <cell r="H1507">
            <v>0</v>
          </cell>
          <cell r="I1507">
            <v>0</v>
          </cell>
          <cell r="L1507">
            <v>2457000000</v>
          </cell>
        </row>
        <row r="1508">
          <cell r="B1508" t="str">
            <v>TXT</v>
          </cell>
          <cell r="C1508" t="str">
            <v>Year 4</v>
          </cell>
          <cell r="E1508">
            <v>13423000000</v>
          </cell>
          <cell r="F1508">
            <v>10979000000</v>
          </cell>
          <cell r="G1508">
            <v>1304000000</v>
          </cell>
          <cell r="H1508">
            <v>0</v>
          </cell>
          <cell r="I1508">
            <v>0</v>
          </cell>
          <cell r="L1508">
            <v>2444000000</v>
          </cell>
        </row>
        <row r="1509">
          <cell r="B1509" t="str">
            <v>UA</v>
          </cell>
          <cell r="C1509" t="str">
            <v>Year 1</v>
          </cell>
          <cell r="E1509">
            <v>1834921000</v>
          </cell>
          <cell r="F1509">
            <v>955624000</v>
          </cell>
          <cell r="G1509">
            <v>670602000</v>
          </cell>
          <cell r="H1509">
            <v>0</v>
          </cell>
          <cell r="I1509">
            <v>0</v>
          </cell>
          <cell r="L1509">
            <v>879297000</v>
          </cell>
        </row>
        <row r="1510">
          <cell r="B1510" t="str">
            <v>UA</v>
          </cell>
          <cell r="C1510" t="str">
            <v>Year 2</v>
          </cell>
          <cell r="E1510">
            <v>2332051000</v>
          </cell>
          <cell r="F1510">
            <v>1195381000</v>
          </cell>
          <cell r="G1510">
            <v>871572000</v>
          </cell>
          <cell r="H1510">
            <v>0</v>
          </cell>
          <cell r="I1510">
            <v>0</v>
          </cell>
          <cell r="L1510">
            <v>1136670000</v>
          </cell>
        </row>
        <row r="1511">
          <cell r="B1511" t="str">
            <v>UA</v>
          </cell>
          <cell r="C1511" t="str">
            <v>Year 3</v>
          </cell>
          <cell r="E1511">
            <v>3084370000</v>
          </cell>
          <cell r="F1511">
            <v>1572164000</v>
          </cell>
          <cell r="G1511">
            <v>1158251000</v>
          </cell>
          <cell r="H1511">
            <v>0</v>
          </cell>
          <cell r="I1511">
            <v>0</v>
          </cell>
          <cell r="L1511">
            <v>1512206000</v>
          </cell>
        </row>
        <row r="1512">
          <cell r="B1512" t="str">
            <v>UA</v>
          </cell>
          <cell r="C1512" t="str">
            <v>Year 4</v>
          </cell>
          <cell r="E1512">
            <v>3963313000</v>
          </cell>
          <cell r="F1512">
            <v>2057766000</v>
          </cell>
          <cell r="G1512">
            <v>1497000000</v>
          </cell>
          <cell r="H1512">
            <v>0</v>
          </cell>
          <cell r="I1512">
            <v>0</v>
          </cell>
          <cell r="L1512">
            <v>1905547000</v>
          </cell>
        </row>
        <row r="1513">
          <cell r="B1513" t="str">
            <v>UAA</v>
          </cell>
          <cell r="C1513" t="str">
            <v>Year 1</v>
          </cell>
          <cell r="E1513">
            <v>1834921000</v>
          </cell>
          <cell r="F1513">
            <v>955624000</v>
          </cell>
          <cell r="G1513">
            <v>670602000</v>
          </cell>
          <cell r="H1513">
            <v>0</v>
          </cell>
          <cell r="I1513">
            <v>0</v>
          </cell>
          <cell r="L1513">
            <v>879297000</v>
          </cell>
        </row>
        <row r="1514">
          <cell r="B1514" t="str">
            <v>UAA</v>
          </cell>
          <cell r="C1514" t="str">
            <v>Year 2</v>
          </cell>
          <cell r="E1514">
            <v>2332051000</v>
          </cell>
          <cell r="F1514">
            <v>1195381000</v>
          </cell>
          <cell r="G1514">
            <v>871572000</v>
          </cell>
          <cell r="H1514">
            <v>0</v>
          </cell>
          <cell r="I1514">
            <v>0</v>
          </cell>
          <cell r="L1514">
            <v>1136670000</v>
          </cell>
        </row>
        <row r="1515">
          <cell r="B1515" t="str">
            <v>UAA</v>
          </cell>
          <cell r="C1515" t="str">
            <v>Year 3</v>
          </cell>
          <cell r="E1515">
            <v>3084370000</v>
          </cell>
          <cell r="F1515">
            <v>1572164000</v>
          </cell>
          <cell r="G1515">
            <v>1158251000</v>
          </cell>
          <cell r="H1515">
            <v>0</v>
          </cell>
          <cell r="I1515">
            <v>0</v>
          </cell>
          <cell r="L1515">
            <v>1512206000</v>
          </cell>
        </row>
        <row r="1516">
          <cell r="B1516" t="str">
            <v>UAA</v>
          </cell>
          <cell r="C1516" t="str">
            <v>Year 4</v>
          </cell>
          <cell r="E1516">
            <v>3963313000</v>
          </cell>
          <cell r="F1516">
            <v>2057766000</v>
          </cell>
          <cell r="G1516">
            <v>1497000000</v>
          </cell>
          <cell r="H1516">
            <v>0</v>
          </cell>
          <cell r="I1516">
            <v>0</v>
          </cell>
          <cell r="L1516">
            <v>1905547000</v>
          </cell>
        </row>
        <row r="1517">
          <cell r="B1517" t="str">
            <v>UAL</v>
          </cell>
          <cell r="C1517" t="str">
            <v>Year 1</v>
          </cell>
          <cell r="E1517">
            <v>37152000000</v>
          </cell>
          <cell r="F1517">
            <v>17820000000</v>
          </cell>
          <cell r="G1517">
            <v>16448000000</v>
          </cell>
          <cell r="H1517">
            <v>0</v>
          </cell>
          <cell r="I1517">
            <v>1522000000</v>
          </cell>
          <cell r="L1517">
            <v>19332000000</v>
          </cell>
        </row>
        <row r="1518">
          <cell r="B1518" t="str">
            <v>UAL</v>
          </cell>
          <cell r="C1518" t="str">
            <v>Year 2</v>
          </cell>
          <cell r="E1518">
            <v>38279000000</v>
          </cell>
          <cell r="F1518">
            <v>17192000000</v>
          </cell>
          <cell r="G1518">
            <v>17629000000</v>
          </cell>
          <cell r="H1518">
            <v>0</v>
          </cell>
          <cell r="I1518">
            <v>1689000000</v>
          </cell>
          <cell r="L1518">
            <v>21087000000</v>
          </cell>
        </row>
        <row r="1519">
          <cell r="B1519" t="str">
            <v>UAL</v>
          </cell>
          <cell r="C1519" t="str">
            <v>Year 3</v>
          </cell>
          <cell r="E1519">
            <v>38901000000</v>
          </cell>
          <cell r="F1519">
            <v>16611000000</v>
          </cell>
          <cell r="G1519">
            <v>17795000000</v>
          </cell>
          <cell r="H1519">
            <v>0</v>
          </cell>
          <cell r="I1519">
            <v>1679000000</v>
          </cell>
          <cell r="L1519">
            <v>22290000000</v>
          </cell>
        </row>
        <row r="1520">
          <cell r="B1520" t="str">
            <v>UAL</v>
          </cell>
          <cell r="C1520" t="str">
            <v>Year 4</v>
          </cell>
          <cell r="E1520">
            <v>37864000000</v>
          </cell>
          <cell r="F1520">
            <v>12130000000</v>
          </cell>
          <cell r="G1520">
            <v>18423000000</v>
          </cell>
          <cell r="H1520">
            <v>0</v>
          </cell>
          <cell r="I1520">
            <v>1819000000</v>
          </cell>
          <cell r="L1520">
            <v>25734000000</v>
          </cell>
        </row>
        <row r="1521">
          <cell r="B1521" t="str">
            <v>UDR</v>
          </cell>
          <cell r="C1521" t="str">
            <v>Year 1</v>
          </cell>
          <cell r="E1521">
            <v>716612000</v>
          </cell>
          <cell r="F1521">
            <v>245316000</v>
          </cell>
          <cell r="G1521">
            <v>58005000</v>
          </cell>
          <cell r="H1521">
            <v>0</v>
          </cell>
          <cell r="I1521">
            <v>346031000</v>
          </cell>
          <cell r="L1521">
            <v>471296000</v>
          </cell>
        </row>
        <row r="1522">
          <cell r="B1522" t="str">
            <v>UDR</v>
          </cell>
          <cell r="C1522" t="str">
            <v>Year 2</v>
          </cell>
          <cell r="E1522">
            <v>758926000</v>
          </cell>
          <cell r="F1522">
            <v>258612000</v>
          </cell>
          <cell r="G1522">
            <v>37121000</v>
          </cell>
          <cell r="H1522">
            <v>0</v>
          </cell>
          <cell r="I1522">
            <v>346273000</v>
          </cell>
          <cell r="L1522">
            <v>500314000</v>
          </cell>
        </row>
        <row r="1523">
          <cell r="B1523" t="str">
            <v>UDR</v>
          </cell>
          <cell r="C1523" t="str">
            <v>Year 3</v>
          </cell>
          <cell r="E1523">
            <v>818046000</v>
          </cell>
          <cell r="F1523">
            <v>270741000</v>
          </cell>
          <cell r="G1523">
            <v>56612000</v>
          </cell>
          <cell r="H1523">
            <v>0</v>
          </cell>
          <cell r="I1523">
            <v>363929000</v>
          </cell>
          <cell r="L1523">
            <v>547305000</v>
          </cell>
        </row>
        <row r="1524">
          <cell r="B1524" t="str">
            <v>UDR</v>
          </cell>
          <cell r="C1524" t="str">
            <v>Year 4</v>
          </cell>
          <cell r="E1524">
            <v>894638000</v>
          </cell>
          <cell r="F1524">
            <v>282037000</v>
          </cell>
          <cell r="G1524">
            <v>71733000</v>
          </cell>
          <cell r="H1524">
            <v>0</v>
          </cell>
          <cell r="I1524">
            <v>381277000</v>
          </cell>
          <cell r="L1524">
            <v>612601000</v>
          </cell>
        </row>
        <row r="1525">
          <cell r="B1525" t="str">
            <v>ULTA</v>
          </cell>
          <cell r="C1525" t="str">
            <v>Year 1</v>
          </cell>
          <cell r="E1525">
            <v>2220256000</v>
          </cell>
          <cell r="F1525">
            <v>1436582000</v>
          </cell>
          <cell r="G1525">
            <v>488880000</v>
          </cell>
          <cell r="H1525">
            <v>0</v>
          </cell>
          <cell r="I1525">
            <v>0</v>
          </cell>
          <cell r="L1525">
            <v>783674000</v>
          </cell>
        </row>
        <row r="1526">
          <cell r="B1526" t="str">
            <v>ULTA</v>
          </cell>
          <cell r="C1526" t="str">
            <v>Year 2</v>
          </cell>
          <cell r="E1526">
            <v>2670573000</v>
          </cell>
          <cell r="F1526">
            <v>1729325000</v>
          </cell>
          <cell r="G1526">
            <v>596390000</v>
          </cell>
          <cell r="H1526">
            <v>0</v>
          </cell>
          <cell r="I1526">
            <v>0</v>
          </cell>
          <cell r="L1526">
            <v>941248000</v>
          </cell>
        </row>
        <row r="1527">
          <cell r="B1527" t="str">
            <v>ULTA</v>
          </cell>
          <cell r="C1527" t="str">
            <v>Year 3</v>
          </cell>
          <cell r="E1527">
            <v>3241369000</v>
          </cell>
          <cell r="F1527">
            <v>2104582000</v>
          </cell>
          <cell r="G1527">
            <v>712006000</v>
          </cell>
          <cell r="H1527">
            <v>0</v>
          </cell>
          <cell r="I1527">
            <v>0</v>
          </cell>
          <cell r="L1527">
            <v>1136787000</v>
          </cell>
        </row>
        <row r="1528">
          <cell r="B1528" t="str">
            <v>ULTA</v>
          </cell>
          <cell r="C1528" t="str">
            <v>Year 4</v>
          </cell>
          <cell r="E1528">
            <v>3924116000</v>
          </cell>
          <cell r="F1528">
            <v>2539783000</v>
          </cell>
          <cell r="G1528">
            <v>863354000</v>
          </cell>
          <cell r="H1528">
            <v>0</v>
          </cell>
          <cell r="I1528">
            <v>0</v>
          </cell>
          <cell r="L1528">
            <v>1384333000</v>
          </cell>
        </row>
        <row r="1529">
          <cell r="B1529" t="str">
            <v>UNH</v>
          </cell>
          <cell r="C1529" t="str">
            <v>Year 1</v>
          </cell>
          <cell r="E1529">
            <v>122489000000</v>
          </cell>
          <cell r="F1529">
            <v>89659000000</v>
          </cell>
          <cell r="G1529">
            <v>0</v>
          </cell>
          <cell r="H1529">
            <v>0</v>
          </cell>
          <cell r="I1529">
            <v>23207000000</v>
          </cell>
          <cell r="L1529">
            <v>32830000000</v>
          </cell>
        </row>
        <row r="1530">
          <cell r="B1530" t="str">
            <v>UNH</v>
          </cell>
          <cell r="C1530" t="str">
            <v>Year 2</v>
          </cell>
          <cell r="E1530">
            <v>130474000000</v>
          </cell>
          <cell r="F1530">
            <v>93633000000</v>
          </cell>
          <cell r="G1530">
            <v>0</v>
          </cell>
          <cell r="H1530">
            <v>0</v>
          </cell>
          <cell r="I1530">
            <v>26567000000</v>
          </cell>
          <cell r="L1530">
            <v>36841000000</v>
          </cell>
        </row>
        <row r="1531">
          <cell r="B1531" t="str">
            <v>UNH</v>
          </cell>
          <cell r="C1531" t="str">
            <v>Year 3</v>
          </cell>
          <cell r="E1531">
            <v>157107000000</v>
          </cell>
          <cell r="F1531">
            <v>103875000000</v>
          </cell>
          <cell r="G1531">
            <v>0</v>
          </cell>
          <cell r="H1531">
            <v>0</v>
          </cell>
          <cell r="I1531">
            <v>42211000000</v>
          </cell>
          <cell r="L1531">
            <v>53232000000</v>
          </cell>
        </row>
        <row r="1532">
          <cell r="B1532" t="str">
            <v>UNH</v>
          </cell>
          <cell r="C1532" t="str">
            <v>Year 4</v>
          </cell>
          <cell r="E1532">
            <v>184840000000</v>
          </cell>
          <cell r="F1532">
            <v>117038000000</v>
          </cell>
          <cell r="G1532">
            <v>0</v>
          </cell>
          <cell r="H1532">
            <v>0</v>
          </cell>
          <cell r="I1532">
            <v>54872000000</v>
          </cell>
          <cell r="L1532">
            <v>67802000000</v>
          </cell>
        </row>
        <row r="1533">
          <cell r="B1533" t="str">
            <v>UNM</v>
          </cell>
          <cell r="C1533" t="str">
            <v>Year 1</v>
          </cell>
          <cell r="E1533">
            <v>10515400000</v>
          </cell>
          <cell r="F1533">
            <v>7172100000</v>
          </cell>
          <cell r="G1533">
            <v>786800000</v>
          </cell>
          <cell r="H1533">
            <v>0</v>
          </cell>
          <cell r="I1533">
            <v>1161600000</v>
          </cell>
          <cell r="L1533">
            <v>3343300000</v>
          </cell>
        </row>
        <row r="1534">
          <cell r="B1534" t="str">
            <v>UNM</v>
          </cell>
          <cell r="C1534" t="str">
            <v>Year 2</v>
          </cell>
          <cell r="E1534">
            <v>10368600000</v>
          </cell>
          <cell r="F1534">
            <v>7038400000</v>
          </cell>
          <cell r="G1534">
            <v>790400000</v>
          </cell>
          <cell r="H1534">
            <v>0</v>
          </cell>
          <cell r="I1534">
            <v>1170400000</v>
          </cell>
          <cell r="L1534">
            <v>3330200000</v>
          </cell>
        </row>
        <row r="1535">
          <cell r="B1535" t="str">
            <v>UNM</v>
          </cell>
          <cell r="C1535" t="str">
            <v>Year 3</v>
          </cell>
          <cell r="E1535">
            <v>10524500000</v>
          </cell>
          <cell r="F1535">
            <v>7722100000</v>
          </cell>
          <cell r="G1535">
            <v>820900000</v>
          </cell>
          <cell r="H1535">
            <v>0</v>
          </cell>
          <cell r="I1535">
            <v>1272000000</v>
          </cell>
          <cell r="L1535">
            <v>2802400000</v>
          </cell>
        </row>
        <row r="1536">
          <cell r="B1536" t="str">
            <v>UNM</v>
          </cell>
          <cell r="C1536" t="str">
            <v>Year 4</v>
          </cell>
          <cell r="E1536">
            <v>10731300000</v>
          </cell>
          <cell r="F1536">
            <v>7209400000</v>
          </cell>
          <cell r="G1536">
            <v>835100000</v>
          </cell>
          <cell r="H1536">
            <v>0</v>
          </cell>
          <cell r="I1536">
            <v>1295700000</v>
          </cell>
          <cell r="L1536">
            <v>3521900000</v>
          </cell>
        </row>
        <row r="1537">
          <cell r="B1537" t="str">
            <v>UNP</v>
          </cell>
          <cell r="C1537" t="str">
            <v>Year 1</v>
          </cell>
          <cell r="E1537">
            <v>21963000000</v>
          </cell>
          <cell r="F1537">
            <v>5849000000</v>
          </cell>
          <cell r="G1537">
            <v>6891000000</v>
          </cell>
          <cell r="H1537">
            <v>0</v>
          </cell>
          <cell r="I1537">
            <v>1777000000</v>
          </cell>
          <cell r="L1537">
            <v>16114000000</v>
          </cell>
        </row>
        <row r="1538">
          <cell r="B1538" t="str">
            <v>UNP</v>
          </cell>
          <cell r="C1538" t="str">
            <v>Year 2</v>
          </cell>
          <cell r="E1538">
            <v>23988000000</v>
          </cell>
          <cell r="F1538">
            <v>6097000000</v>
          </cell>
          <cell r="G1538">
            <v>7234000000</v>
          </cell>
          <cell r="H1538">
            <v>0</v>
          </cell>
          <cell r="I1538">
            <v>1904000000</v>
          </cell>
          <cell r="L1538">
            <v>17891000000</v>
          </cell>
        </row>
        <row r="1539">
          <cell r="B1539" t="str">
            <v>UNP</v>
          </cell>
          <cell r="C1539" t="str">
            <v>Year 3</v>
          </cell>
          <cell r="E1539">
            <v>21813000000</v>
          </cell>
          <cell r="F1539">
            <v>4434000000</v>
          </cell>
          <cell r="G1539">
            <v>7315000000</v>
          </cell>
          <cell r="H1539">
            <v>0</v>
          </cell>
          <cell r="I1539">
            <v>2012000000</v>
          </cell>
          <cell r="L1539">
            <v>17379000000</v>
          </cell>
        </row>
        <row r="1540">
          <cell r="B1540" t="str">
            <v>UNP</v>
          </cell>
          <cell r="C1540" t="str">
            <v>Year 4</v>
          </cell>
          <cell r="E1540">
            <v>19941000000</v>
          </cell>
          <cell r="F1540">
            <v>3747000000</v>
          </cell>
          <cell r="G1540">
            <v>6884000000</v>
          </cell>
          <cell r="H1540">
            <v>0</v>
          </cell>
          <cell r="I1540">
            <v>2038000000</v>
          </cell>
          <cell r="L1540">
            <v>16194000000</v>
          </cell>
        </row>
        <row r="1541">
          <cell r="B1541" t="str">
            <v>UPS</v>
          </cell>
          <cell r="C1541" t="str">
            <v>Year 1</v>
          </cell>
          <cell r="E1541">
            <v>54127000000</v>
          </cell>
          <cell r="F1541">
            <v>13574000000</v>
          </cell>
          <cell r="G1541">
            <v>37352000000</v>
          </cell>
          <cell r="H1541">
            <v>0</v>
          </cell>
          <cell r="I1541">
            <v>1858000000</v>
          </cell>
          <cell r="L1541">
            <v>40553000000</v>
          </cell>
        </row>
        <row r="1542">
          <cell r="B1542" t="str">
            <v>UPS</v>
          </cell>
          <cell r="C1542" t="str">
            <v>Year 2</v>
          </cell>
          <cell r="E1542">
            <v>55438000000</v>
          </cell>
          <cell r="F1542">
            <v>13703000000</v>
          </cell>
          <cell r="G1542">
            <v>32834000000</v>
          </cell>
          <cell r="H1542">
            <v>0</v>
          </cell>
          <cell r="I1542">
            <v>1867000000</v>
          </cell>
          <cell r="L1542">
            <v>41735000000</v>
          </cell>
        </row>
        <row r="1543">
          <cell r="B1543" t="str">
            <v>UPS</v>
          </cell>
          <cell r="C1543" t="str">
            <v>Year 3</v>
          </cell>
          <cell r="E1543">
            <v>58232000000</v>
          </cell>
          <cell r="F1543">
            <v>14758000000</v>
          </cell>
          <cell r="G1543">
            <v>36583000000</v>
          </cell>
          <cell r="H1543">
            <v>0</v>
          </cell>
          <cell r="I1543">
            <v>1923000000</v>
          </cell>
          <cell r="L1543">
            <v>43474000000</v>
          </cell>
        </row>
        <row r="1544">
          <cell r="B1544" t="str">
            <v>UPS</v>
          </cell>
          <cell r="C1544" t="str">
            <v>Year 4</v>
          </cell>
          <cell r="E1544">
            <v>58363000000</v>
          </cell>
          <cell r="F1544">
            <v>12947000000</v>
          </cell>
          <cell r="G1544">
            <v>35664000000</v>
          </cell>
          <cell r="H1544">
            <v>0</v>
          </cell>
          <cell r="I1544">
            <v>2084000000</v>
          </cell>
          <cell r="L1544">
            <v>45416000000</v>
          </cell>
        </row>
        <row r="1545">
          <cell r="B1545" t="str">
            <v>URBN</v>
          </cell>
          <cell r="C1545" t="str">
            <v>Year 1</v>
          </cell>
          <cell r="E1545">
            <v>2794925000</v>
          </cell>
          <cell r="F1545">
            <v>1763394000</v>
          </cell>
          <cell r="G1545">
            <v>657246000</v>
          </cell>
          <cell r="H1545">
            <v>0</v>
          </cell>
          <cell r="I1545">
            <v>0</v>
          </cell>
          <cell r="L1545">
            <v>1031531000</v>
          </cell>
        </row>
        <row r="1546">
          <cell r="B1546" t="str">
            <v>URBN</v>
          </cell>
          <cell r="C1546" t="str">
            <v>Year 2</v>
          </cell>
          <cell r="E1546">
            <v>3086608000</v>
          </cell>
          <cell r="F1546">
            <v>1925266000</v>
          </cell>
          <cell r="G1546">
            <v>734511000</v>
          </cell>
          <cell r="H1546">
            <v>0</v>
          </cell>
          <cell r="I1546">
            <v>0</v>
          </cell>
          <cell r="L1546">
            <v>1161342000</v>
          </cell>
        </row>
        <row r="1547">
          <cell r="B1547" t="str">
            <v>URBN</v>
          </cell>
          <cell r="C1547" t="str">
            <v>Year 3</v>
          </cell>
          <cell r="E1547">
            <v>3323077000</v>
          </cell>
          <cell r="F1547">
            <v>2148147000</v>
          </cell>
          <cell r="G1547">
            <v>809545000</v>
          </cell>
          <cell r="H1547">
            <v>0</v>
          </cell>
          <cell r="I1547">
            <v>0</v>
          </cell>
          <cell r="L1547">
            <v>1174930000</v>
          </cell>
        </row>
        <row r="1548">
          <cell r="B1548" t="str">
            <v>URBN</v>
          </cell>
          <cell r="C1548" t="str">
            <v>Year 4</v>
          </cell>
          <cell r="E1548">
            <v>3445134000</v>
          </cell>
          <cell r="F1548">
            <v>2243232000</v>
          </cell>
          <cell r="G1548">
            <v>848323000</v>
          </cell>
          <cell r="H1548">
            <v>0</v>
          </cell>
          <cell r="I1548">
            <v>0</v>
          </cell>
          <cell r="L1548">
            <v>1201902000</v>
          </cell>
        </row>
        <row r="1549">
          <cell r="B1549" t="str">
            <v>USB</v>
          </cell>
          <cell r="C1549" t="str">
            <v>Year 1</v>
          </cell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>
            <v>0</v>
          </cell>
          <cell r="L1549">
            <v>847127000</v>
          </cell>
        </row>
        <row r="1550">
          <cell r="B1550" t="str">
            <v>USB</v>
          </cell>
          <cell r="C1550" t="str">
            <v>Year 2</v>
          </cell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>
            <v>0</v>
          </cell>
          <cell r="L1550">
            <v>877800000</v>
          </cell>
        </row>
        <row r="1551">
          <cell r="B1551" t="str">
            <v>USB</v>
          </cell>
          <cell r="C1551" t="str">
            <v>Year 3</v>
          </cell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>
            <v>0</v>
          </cell>
          <cell r="L1551">
            <v>808600000</v>
          </cell>
        </row>
        <row r="1552">
          <cell r="B1552" t="str">
            <v>USB</v>
          </cell>
          <cell r="C1552" t="str">
            <v>Year 4</v>
          </cell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>
            <v>0</v>
          </cell>
          <cell r="L1552">
            <v>754800000</v>
          </cell>
        </row>
        <row r="1553">
          <cell r="B1553" t="str">
            <v>UTX</v>
          </cell>
          <cell r="C1553" t="str">
            <v>Year 1</v>
          </cell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>
            <v>0</v>
          </cell>
          <cell r="L1553">
            <v>16132000000</v>
          </cell>
        </row>
        <row r="1554">
          <cell r="B1554" t="str">
            <v>UTX</v>
          </cell>
          <cell r="C1554" t="str">
            <v>Year 2</v>
          </cell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>
            <v>0</v>
          </cell>
          <cell r="L1554">
            <v>17002000000</v>
          </cell>
        </row>
        <row r="1555">
          <cell r="B1555" t="str">
            <v>UTX</v>
          </cell>
          <cell r="C1555" t="str">
            <v>Year 3</v>
          </cell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>
            <v>0</v>
          </cell>
          <cell r="L1555">
            <v>15667000000</v>
          </cell>
        </row>
        <row r="1556">
          <cell r="B1556" t="str">
            <v>UTX</v>
          </cell>
          <cell r="C1556" t="str">
            <v>Year 4</v>
          </cell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>
            <v>0</v>
          </cell>
          <cell r="L1556">
            <v>15784000000</v>
          </cell>
        </row>
        <row r="1557">
          <cell r="B1557" t="str">
            <v>V</v>
          </cell>
          <cell r="C1557" t="str">
            <v>Year 1</v>
          </cell>
          <cell r="E1557">
            <v>11778000000</v>
          </cell>
          <cell r="F1557">
            <v>1932000000</v>
          </cell>
          <cell r="G1557">
            <v>2207000000</v>
          </cell>
          <cell r="H1557">
            <v>0</v>
          </cell>
          <cell r="I1557">
            <v>397000000</v>
          </cell>
          <cell r="L1557">
            <v>9846000000</v>
          </cell>
        </row>
        <row r="1558">
          <cell r="B1558" t="str">
            <v>V</v>
          </cell>
          <cell r="C1558" t="str">
            <v>Year 2</v>
          </cell>
          <cell r="E1558">
            <v>12702000000</v>
          </cell>
          <cell r="F1558">
            <v>1875000000</v>
          </cell>
          <cell r="G1558">
            <v>2242000000</v>
          </cell>
          <cell r="H1558">
            <v>0</v>
          </cell>
          <cell r="I1558">
            <v>435000000</v>
          </cell>
          <cell r="L1558">
            <v>10827000000</v>
          </cell>
        </row>
        <row r="1559">
          <cell r="B1559" t="str">
            <v>V</v>
          </cell>
          <cell r="C1559" t="str">
            <v>Year 3</v>
          </cell>
          <cell r="E1559">
            <v>13880000000</v>
          </cell>
          <cell r="F1559">
            <v>2079000000</v>
          </cell>
          <cell r="G1559">
            <v>2229000000</v>
          </cell>
          <cell r="H1559">
            <v>0</v>
          </cell>
          <cell r="I1559">
            <v>494000000</v>
          </cell>
          <cell r="L1559">
            <v>11801000000</v>
          </cell>
        </row>
        <row r="1560">
          <cell r="B1560" t="str">
            <v>V</v>
          </cell>
          <cell r="C1560" t="str">
            <v>Year 4</v>
          </cell>
          <cell r="E1560">
            <v>15082000000</v>
          </cell>
          <cell r="F1560">
            <v>2226000000</v>
          </cell>
          <cell r="G1560">
            <v>4469000000</v>
          </cell>
          <cell r="H1560">
            <v>0</v>
          </cell>
          <cell r="I1560">
            <v>502000000</v>
          </cell>
          <cell r="L1560">
            <v>12856000000</v>
          </cell>
        </row>
        <row r="1561">
          <cell r="B1561" t="str">
            <v>VAR</v>
          </cell>
          <cell r="C1561" t="str">
            <v>Year 1</v>
          </cell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>
            <v>0</v>
          </cell>
          <cell r="L1561">
            <v>1249687000</v>
          </cell>
        </row>
        <row r="1562">
          <cell r="B1562" t="str">
            <v>VAR</v>
          </cell>
          <cell r="C1562" t="str">
            <v>Year 2</v>
          </cell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>
            <v>0</v>
          </cell>
          <cell r="L1562">
            <v>1301700000</v>
          </cell>
        </row>
        <row r="1563">
          <cell r="B1563" t="str">
            <v>VAR</v>
          </cell>
          <cell r="C1563" t="str">
            <v>Year 3</v>
          </cell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>
            <v>0</v>
          </cell>
          <cell r="L1563">
            <v>1282700000</v>
          </cell>
        </row>
        <row r="1564">
          <cell r="B1564" t="str">
            <v>VAR</v>
          </cell>
          <cell r="C1564" t="str">
            <v>Year 4</v>
          </cell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>
            <v>0</v>
          </cell>
          <cell r="L1564">
            <v>1361300000</v>
          </cell>
        </row>
        <row r="1565">
          <cell r="B1565" t="str">
            <v>VFC</v>
          </cell>
          <cell r="C1565" t="str">
            <v>Year 1</v>
          </cell>
          <cell r="E1565">
            <v>10879855000</v>
          </cell>
          <cell r="F1565">
            <v>5817880000</v>
          </cell>
          <cell r="G1565">
            <v>3596708000</v>
          </cell>
          <cell r="H1565">
            <v>0</v>
          </cell>
          <cell r="I1565">
            <v>0</v>
          </cell>
          <cell r="L1565">
            <v>5061975000</v>
          </cell>
        </row>
        <row r="1566">
          <cell r="B1566" t="str">
            <v>VFC</v>
          </cell>
          <cell r="C1566" t="str">
            <v>Year 2</v>
          </cell>
          <cell r="E1566">
            <v>11419648000</v>
          </cell>
          <cell r="F1566">
            <v>5931469000</v>
          </cell>
          <cell r="G1566">
            <v>3841032000</v>
          </cell>
          <cell r="H1566">
            <v>0</v>
          </cell>
          <cell r="I1566">
            <v>0</v>
          </cell>
          <cell r="L1566">
            <v>5488179000</v>
          </cell>
        </row>
        <row r="1567">
          <cell r="B1567" t="str">
            <v>VFC</v>
          </cell>
          <cell r="C1567" t="str">
            <v>Year 3</v>
          </cell>
          <cell r="E1567">
            <v>12282161000</v>
          </cell>
          <cell r="F1567">
            <v>6288190000</v>
          </cell>
          <cell r="G1567">
            <v>4159885000</v>
          </cell>
          <cell r="H1567">
            <v>0</v>
          </cell>
          <cell r="I1567">
            <v>0</v>
          </cell>
          <cell r="L1567">
            <v>5993971000</v>
          </cell>
        </row>
        <row r="1568">
          <cell r="B1568" t="str">
            <v>VFC</v>
          </cell>
          <cell r="C1568" t="str">
            <v>Year 4</v>
          </cell>
          <cell r="E1568">
            <v>12376744000</v>
          </cell>
          <cell r="F1568">
            <v>6393800000</v>
          </cell>
          <cell r="G1568">
            <v>4178386000</v>
          </cell>
          <cell r="H1568">
            <v>0</v>
          </cell>
          <cell r="I1568">
            <v>0</v>
          </cell>
          <cell r="L1568">
            <v>5982944000</v>
          </cell>
        </row>
        <row r="1569">
          <cell r="B1569" t="str">
            <v>VIAB</v>
          </cell>
          <cell r="C1569" t="str">
            <v>Year 1</v>
          </cell>
          <cell r="E1569">
            <v>13794000000</v>
          </cell>
          <cell r="F1569">
            <v>6799000000</v>
          </cell>
          <cell r="G1569">
            <v>2829000000</v>
          </cell>
          <cell r="H1569">
            <v>0</v>
          </cell>
          <cell r="I1569">
            <v>237000000</v>
          </cell>
          <cell r="L1569">
            <v>6995000000</v>
          </cell>
        </row>
        <row r="1570">
          <cell r="B1570" t="str">
            <v>VIAB</v>
          </cell>
          <cell r="C1570" t="str">
            <v>Year 2</v>
          </cell>
          <cell r="E1570">
            <v>13783000000</v>
          </cell>
          <cell r="F1570">
            <v>6542000000</v>
          </cell>
          <cell r="G1570">
            <v>2899000000</v>
          </cell>
          <cell r="H1570">
            <v>0</v>
          </cell>
          <cell r="I1570">
            <v>217000000</v>
          </cell>
          <cell r="L1570">
            <v>7241000000</v>
          </cell>
        </row>
        <row r="1571">
          <cell r="B1571" t="str">
            <v>VIAB</v>
          </cell>
          <cell r="C1571" t="str">
            <v>Year 3</v>
          </cell>
          <cell r="E1571">
            <v>13268000000</v>
          </cell>
          <cell r="F1571">
            <v>6868000000</v>
          </cell>
          <cell r="G1571">
            <v>2860000000</v>
          </cell>
          <cell r="H1571">
            <v>0</v>
          </cell>
          <cell r="I1571">
            <v>222000000</v>
          </cell>
          <cell r="L1571">
            <v>6400000000</v>
          </cell>
        </row>
        <row r="1572">
          <cell r="B1572" t="str">
            <v>VIAB</v>
          </cell>
          <cell r="C1572" t="str">
            <v>Year 4</v>
          </cell>
          <cell r="E1572">
            <v>12488000000</v>
          </cell>
          <cell r="F1572">
            <v>6684000000</v>
          </cell>
          <cell r="G1572">
            <v>2851000000</v>
          </cell>
          <cell r="H1572">
            <v>0</v>
          </cell>
          <cell r="I1572">
            <v>221000000</v>
          </cell>
          <cell r="L1572">
            <v>5804000000</v>
          </cell>
        </row>
        <row r="1573">
          <cell r="B1573" t="str">
            <v>VLO</v>
          </cell>
          <cell r="C1573" t="str">
            <v>Year 1</v>
          </cell>
          <cell r="E1573">
            <v>138393000000</v>
          </cell>
          <cell r="F1573">
            <v>126485000000</v>
          </cell>
          <cell r="G1573">
            <v>5229000000</v>
          </cell>
          <cell r="H1573">
            <v>0</v>
          </cell>
          <cell r="I1573">
            <v>1549000000</v>
          </cell>
          <cell r="L1573">
            <v>11908000000</v>
          </cell>
        </row>
        <row r="1574">
          <cell r="B1574" t="str">
            <v>VLO</v>
          </cell>
          <cell r="C1574" t="str">
            <v>Year 2</v>
          </cell>
          <cell r="E1574">
            <v>138074000000</v>
          </cell>
          <cell r="F1574">
            <v>127316000000</v>
          </cell>
          <cell r="G1574">
            <v>5081000000</v>
          </cell>
          <cell r="H1574">
            <v>0</v>
          </cell>
          <cell r="I1574">
            <v>1720000000</v>
          </cell>
          <cell r="L1574">
            <v>10758000000</v>
          </cell>
        </row>
        <row r="1575">
          <cell r="B1575" t="str">
            <v>VLO</v>
          </cell>
          <cell r="C1575" t="str">
            <v>Year 3</v>
          </cell>
          <cell r="E1575">
            <v>130844000000</v>
          </cell>
          <cell r="F1575">
            <v>118141000000</v>
          </cell>
          <cell r="G1575">
            <v>5111000000</v>
          </cell>
          <cell r="H1575">
            <v>0</v>
          </cell>
          <cell r="I1575">
            <v>1690000000</v>
          </cell>
          <cell r="L1575">
            <v>12703000000</v>
          </cell>
        </row>
        <row r="1576">
          <cell r="B1576" t="str">
            <v>VLO</v>
          </cell>
          <cell r="C1576" t="str">
            <v>Year 4</v>
          </cell>
          <cell r="E1576">
            <v>87804000000</v>
          </cell>
          <cell r="F1576">
            <v>74651000000</v>
          </cell>
          <cell r="G1576">
            <v>4953000000</v>
          </cell>
          <cell r="H1576">
            <v>0</v>
          </cell>
          <cell r="I1576">
            <v>1842000000</v>
          </cell>
          <cell r="L1576">
            <v>13153000000</v>
          </cell>
        </row>
        <row r="1577">
          <cell r="B1577" t="str">
            <v>VMC</v>
          </cell>
          <cell r="C1577" t="str">
            <v>Year 1</v>
          </cell>
          <cell r="E1577">
            <v>2567310000</v>
          </cell>
          <cell r="F1577">
            <v>2233284000</v>
          </cell>
          <cell r="G1577">
            <v>308143000</v>
          </cell>
          <cell r="H1577">
            <v>0</v>
          </cell>
          <cell r="I1577">
            <v>0</v>
          </cell>
          <cell r="L1577">
            <v>334026000</v>
          </cell>
        </row>
        <row r="1578">
          <cell r="B1578" t="str">
            <v>VMC</v>
          </cell>
          <cell r="C1578" t="str">
            <v>Year 2</v>
          </cell>
          <cell r="E1578">
            <v>2770709000</v>
          </cell>
          <cell r="F1578">
            <v>2343829000</v>
          </cell>
          <cell r="G1578">
            <v>274217000</v>
          </cell>
          <cell r="H1578">
            <v>0</v>
          </cell>
          <cell r="I1578">
            <v>0</v>
          </cell>
          <cell r="L1578">
            <v>426880000</v>
          </cell>
        </row>
        <row r="1579">
          <cell r="B1579" t="str">
            <v>VMC</v>
          </cell>
          <cell r="C1579" t="str">
            <v>Year 3</v>
          </cell>
          <cell r="E1579">
            <v>2994169000</v>
          </cell>
          <cell r="F1579">
            <v>2406587000</v>
          </cell>
          <cell r="G1579">
            <v>292358000</v>
          </cell>
          <cell r="H1579">
            <v>0</v>
          </cell>
          <cell r="I1579">
            <v>0</v>
          </cell>
          <cell r="L1579">
            <v>587582000</v>
          </cell>
        </row>
        <row r="1580">
          <cell r="B1580" t="str">
            <v>VMC</v>
          </cell>
          <cell r="C1580" t="str">
            <v>Year 4</v>
          </cell>
          <cell r="E1580">
            <v>3422181000</v>
          </cell>
          <cell r="F1580">
            <v>2564648000</v>
          </cell>
          <cell r="G1580">
            <v>312694000</v>
          </cell>
          <cell r="H1580">
            <v>0</v>
          </cell>
          <cell r="I1580">
            <v>0</v>
          </cell>
          <cell r="L1580">
            <v>857533000</v>
          </cell>
        </row>
        <row r="1581">
          <cell r="B1581" t="str">
            <v>VNO</v>
          </cell>
          <cell r="C1581" t="str">
            <v>Year 1</v>
          </cell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  <cell r="L1581">
            <v>1370611000</v>
          </cell>
        </row>
        <row r="1582">
          <cell r="B1582" t="str">
            <v>VNO</v>
          </cell>
          <cell r="C1582" t="str">
            <v>Year 2</v>
          </cell>
          <cell r="E1582">
            <v>2312512000</v>
          </cell>
          <cell r="F1582">
            <v>953611000</v>
          </cell>
          <cell r="G1582">
            <v>169270000</v>
          </cell>
          <cell r="H1582">
            <v>0</v>
          </cell>
          <cell r="I1582">
            <v>481303000</v>
          </cell>
          <cell r="L1582">
            <v>1358901000</v>
          </cell>
        </row>
        <row r="1583">
          <cell r="B1583" t="str">
            <v>VNO</v>
          </cell>
          <cell r="C1583" t="str">
            <v>Year 3</v>
          </cell>
          <cell r="E1583">
            <v>2502267000</v>
          </cell>
          <cell r="F1583">
            <v>1011249000</v>
          </cell>
          <cell r="G1583">
            <v>175307000</v>
          </cell>
          <cell r="H1583">
            <v>0</v>
          </cell>
          <cell r="I1583">
            <v>542952000</v>
          </cell>
          <cell r="L1583">
            <v>1491018000</v>
          </cell>
        </row>
        <row r="1584">
          <cell r="B1584" t="str">
            <v>VNO</v>
          </cell>
          <cell r="C1584" t="str">
            <v>Year 4</v>
          </cell>
          <cell r="E1584">
            <v>2506202000</v>
          </cell>
          <cell r="F1584">
            <v>1024336000</v>
          </cell>
          <cell r="G1584">
            <v>179279000</v>
          </cell>
          <cell r="H1584">
            <v>0</v>
          </cell>
          <cell r="I1584">
            <v>565059000</v>
          </cell>
          <cell r="L1584">
            <v>1481866000</v>
          </cell>
        </row>
        <row r="1585">
          <cell r="B1585" t="str">
            <v>VRSK</v>
          </cell>
          <cell r="C1585" t="str">
            <v>Year 1</v>
          </cell>
          <cell r="E1585">
            <v>1407848000</v>
          </cell>
          <cell r="F1585">
            <v>516708000</v>
          </cell>
          <cell r="G1585">
            <v>220068000</v>
          </cell>
          <cell r="H1585">
            <v>0</v>
          </cell>
          <cell r="I1585">
            <v>98844000</v>
          </cell>
          <cell r="L1585">
            <v>891140000</v>
          </cell>
        </row>
        <row r="1586">
          <cell r="B1586" t="str">
            <v>VRSK</v>
          </cell>
          <cell r="C1586" t="str">
            <v>Year 2</v>
          </cell>
          <cell r="E1586">
            <v>1595703000</v>
          </cell>
          <cell r="F1586">
            <v>622523000</v>
          </cell>
          <cell r="G1586">
            <v>228982000</v>
          </cell>
          <cell r="H1586">
            <v>0</v>
          </cell>
          <cell r="I1586">
            <v>129931000</v>
          </cell>
          <cell r="L1586">
            <v>973180000</v>
          </cell>
        </row>
        <row r="1587">
          <cell r="B1587" t="str">
            <v>VRSK</v>
          </cell>
          <cell r="C1587" t="str">
            <v>Year 3</v>
          </cell>
          <cell r="E1587">
            <v>1746726000</v>
          </cell>
          <cell r="F1587">
            <v>716598000</v>
          </cell>
          <cell r="G1587">
            <v>227306000</v>
          </cell>
          <cell r="H1587">
            <v>0</v>
          </cell>
          <cell r="I1587">
            <v>142376000</v>
          </cell>
          <cell r="L1587">
            <v>1030128000</v>
          </cell>
        </row>
        <row r="1588">
          <cell r="B1588" t="str">
            <v>VRSK</v>
          </cell>
          <cell r="C1588" t="str">
            <v>Year 4</v>
          </cell>
          <cell r="E1588">
            <v>2068010000</v>
          </cell>
          <cell r="F1588">
            <v>803274000</v>
          </cell>
          <cell r="G1588">
            <v>312690000</v>
          </cell>
          <cell r="H1588">
            <v>0</v>
          </cell>
          <cell r="I1588">
            <v>215484000</v>
          </cell>
          <cell r="L1588">
            <v>1264736000</v>
          </cell>
        </row>
        <row r="1589">
          <cell r="B1589" t="str">
            <v>VRSN</v>
          </cell>
          <cell r="C1589" t="str">
            <v>Year 1</v>
          </cell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>
            <v>0</v>
          </cell>
          <cell r="L1589">
            <v>705992000</v>
          </cell>
        </row>
        <row r="1590">
          <cell r="B1590" t="str">
            <v>VRSN</v>
          </cell>
          <cell r="C1590" t="str">
            <v>Year 2</v>
          </cell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>
            <v>0</v>
          </cell>
          <cell r="L1590">
            <v>778074000</v>
          </cell>
        </row>
        <row r="1591">
          <cell r="B1591" t="str">
            <v>VRSN</v>
          </cell>
          <cell r="C1591" t="str">
            <v>Year 3</v>
          </cell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>
            <v>0</v>
          </cell>
          <cell r="L1591">
            <v>821692000</v>
          </cell>
        </row>
        <row r="1592">
          <cell r="B1592" t="str">
            <v>VRSN</v>
          </cell>
          <cell r="C1592" t="str">
            <v>Year 4</v>
          </cell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>
            <v>0</v>
          </cell>
          <cell r="L1592">
            <v>866578000</v>
          </cell>
        </row>
        <row r="1593">
          <cell r="B1593" t="str">
            <v>VRTX</v>
          </cell>
          <cell r="C1593" t="str">
            <v>Year 1</v>
          </cell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>
            <v>0</v>
          </cell>
          <cell r="L1593">
            <v>1247157000</v>
          </cell>
        </row>
        <row r="1594">
          <cell r="B1594" t="str">
            <v>VRTX</v>
          </cell>
          <cell r="C1594" t="str">
            <v>Year 2</v>
          </cell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>
            <v>0</v>
          </cell>
          <cell r="L1594">
            <v>1081698000</v>
          </cell>
        </row>
        <row r="1595">
          <cell r="B1595" t="str">
            <v>VRTX</v>
          </cell>
          <cell r="C1595" t="str">
            <v>Year 3</v>
          </cell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>
            <v>0</v>
          </cell>
          <cell r="L1595">
            <v>519428000</v>
          </cell>
        </row>
        <row r="1596">
          <cell r="B1596" t="str">
            <v>VRTX</v>
          </cell>
          <cell r="C1596" t="str">
            <v>Year 4</v>
          </cell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>
            <v>0</v>
          </cell>
          <cell r="L1596">
            <v>907824000</v>
          </cell>
        </row>
        <row r="1597">
          <cell r="B1597" t="str">
            <v>VTR</v>
          </cell>
          <cell r="C1597" t="str">
            <v>Year 1</v>
          </cell>
          <cell r="E1597">
            <v>2514595000</v>
          </cell>
          <cell r="F1597">
            <v>1118240000</v>
          </cell>
          <cell r="G1597">
            <v>132447000</v>
          </cell>
          <cell r="H1597">
            <v>0</v>
          </cell>
          <cell r="I1597">
            <v>629908000</v>
          </cell>
          <cell r="L1597">
            <v>1396355000</v>
          </cell>
        </row>
        <row r="1598">
          <cell r="B1598" t="str">
            <v>VTR</v>
          </cell>
          <cell r="C1598" t="str">
            <v>Year 2</v>
          </cell>
          <cell r="E1598">
            <v>2772550000</v>
          </cell>
          <cell r="F1598">
            <v>1212480000</v>
          </cell>
          <cell r="G1598">
            <v>147481000</v>
          </cell>
          <cell r="H1598">
            <v>0</v>
          </cell>
          <cell r="I1598">
            <v>725216000</v>
          </cell>
          <cell r="L1598">
            <v>1560070000</v>
          </cell>
        </row>
        <row r="1599">
          <cell r="B1599" t="str">
            <v>VTR</v>
          </cell>
          <cell r="C1599" t="str">
            <v>Year 3</v>
          </cell>
          <cell r="E1599">
            <v>3285346000</v>
          </cell>
          <cell r="F1599">
            <v>1410205000</v>
          </cell>
          <cell r="G1599">
            <v>145992000</v>
          </cell>
          <cell r="H1599">
            <v>0</v>
          </cell>
          <cell r="I1599">
            <v>894057000</v>
          </cell>
          <cell r="L1599">
            <v>1875141000</v>
          </cell>
        </row>
        <row r="1600">
          <cell r="B1600" t="str">
            <v>VTR</v>
          </cell>
          <cell r="C1600" t="str">
            <v>Year 4</v>
          </cell>
          <cell r="E1600">
            <v>3442646000</v>
          </cell>
          <cell r="F1600">
            <v>1442073000</v>
          </cell>
          <cell r="G1600">
            <v>136863000</v>
          </cell>
          <cell r="H1600">
            <v>0</v>
          </cell>
          <cell r="I1600">
            <v>898924000</v>
          </cell>
          <cell r="L1600">
            <v>2000573000</v>
          </cell>
        </row>
        <row r="1601">
          <cell r="B1601" t="str">
            <v>VZ</v>
          </cell>
          <cell r="C1601" t="str">
            <v>Year 1</v>
          </cell>
          <cell r="E1601">
            <v>115846000000</v>
          </cell>
          <cell r="F1601">
            <v>46275000000</v>
          </cell>
          <cell r="G1601">
            <v>39951000000</v>
          </cell>
          <cell r="H1601">
            <v>0</v>
          </cell>
          <cell r="I1601">
            <v>16460000000</v>
          </cell>
          <cell r="L1601">
            <v>69571000000</v>
          </cell>
        </row>
        <row r="1602">
          <cell r="B1602" t="str">
            <v>VZ</v>
          </cell>
          <cell r="C1602" t="str">
            <v>Year 2</v>
          </cell>
          <cell r="E1602">
            <v>120550000000</v>
          </cell>
          <cell r="F1602">
            <v>44887000000</v>
          </cell>
          <cell r="G1602">
            <v>27089000000</v>
          </cell>
          <cell r="H1602">
            <v>0</v>
          </cell>
          <cell r="I1602">
            <v>16606000000</v>
          </cell>
          <cell r="L1602">
            <v>75663000000</v>
          </cell>
        </row>
        <row r="1603">
          <cell r="B1603" t="str">
            <v>VZ</v>
          </cell>
          <cell r="C1603" t="str">
            <v>Year 3</v>
          </cell>
          <cell r="E1603">
            <v>127079000000</v>
          </cell>
          <cell r="F1603">
            <v>49931000000</v>
          </cell>
          <cell r="G1603">
            <v>41016000000</v>
          </cell>
          <cell r="H1603">
            <v>0</v>
          </cell>
          <cell r="I1603">
            <v>16533000000</v>
          </cell>
          <cell r="L1603">
            <v>77148000000</v>
          </cell>
        </row>
        <row r="1604">
          <cell r="B1604" t="str">
            <v>VZ</v>
          </cell>
          <cell r="C1604" t="str">
            <v>Year 4</v>
          </cell>
          <cell r="E1604">
            <v>131620000000</v>
          </cell>
          <cell r="F1604">
            <v>52557000000</v>
          </cell>
          <cell r="G1604">
            <v>29986000000</v>
          </cell>
          <cell r="H1604">
            <v>0</v>
          </cell>
          <cell r="I1604">
            <v>16017000000</v>
          </cell>
          <cell r="L1604">
            <v>79063000000</v>
          </cell>
        </row>
        <row r="1605">
          <cell r="B1605" t="str">
            <v>WAT</v>
          </cell>
          <cell r="C1605" t="str">
            <v>Year 1</v>
          </cell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  <cell r="L1605">
            <v>1106027000</v>
          </cell>
        </row>
        <row r="1606">
          <cell r="B1606" t="str">
            <v>WAT</v>
          </cell>
          <cell r="C1606" t="str">
            <v>Year 2</v>
          </cell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  <cell r="L1606">
            <v>1120762000</v>
          </cell>
        </row>
        <row r="1607">
          <cell r="B1607" t="str">
            <v>WAT</v>
          </cell>
          <cell r="C1607" t="str">
            <v>Year 3</v>
          </cell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  <cell r="L1607">
            <v>1164431000</v>
          </cell>
        </row>
        <row r="1608">
          <cell r="B1608" t="str">
            <v>WAT</v>
          </cell>
          <cell r="C1608" t="str">
            <v>Year 4</v>
          </cell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  <cell r="L1608">
            <v>1199660000</v>
          </cell>
        </row>
        <row r="1609">
          <cell r="B1609" t="str">
            <v>WDC</v>
          </cell>
          <cell r="C1609" t="str">
            <v>Year 1</v>
          </cell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>
            <v>0</v>
          </cell>
          <cell r="L1609">
            <v>4363000000</v>
          </cell>
        </row>
        <row r="1610">
          <cell r="B1610" t="str">
            <v>WDC</v>
          </cell>
          <cell r="C1610" t="str">
            <v>Year 2</v>
          </cell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>
            <v>0</v>
          </cell>
          <cell r="L1610">
            <v>4360000000</v>
          </cell>
        </row>
        <row r="1611">
          <cell r="B1611" t="str">
            <v>WDC</v>
          </cell>
          <cell r="C1611" t="str">
            <v>Year 3</v>
          </cell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>
            <v>0</v>
          </cell>
          <cell r="L1611">
            <v>4221000000</v>
          </cell>
        </row>
        <row r="1612">
          <cell r="B1612" t="str">
            <v>WDC</v>
          </cell>
          <cell r="C1612" t="str">
            <v>Year 4</v>
          </cell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>
            <v>0</v>
          </cell>
          <cell r="L1612">
            <v>3435000000</v>
          </cell>
        </row>
        <row r="1613">
          <cell r="B1613" t="str">
            <v>WEC</v>
          </cell>
          <cell r="C1613" t="str">
            <v>Year 1</v>
          </cell>
          <cell r="E1613">
            <v>4246400000</v>
          </cell>
          <cell r="F1613">
            <v>2760500000</v>
          </cell>
          <cell r="G1613">
            <v>121400000</v>
          </cell>
          <cell r="H1613">
            <v>0</v>
          </cell>
          <cell r="I1613">
            <v>364200000</v>
          </cell>
          <cell r="L1613">
            <v>1485900000</v>
          </cell>
        </row>
        <row r="1614">
          <cell r="B1614" t="str">
            <v>WEC</v>
          </cell>
          <cell r="C1614" t="str">
            <v>Year 2</v>
          </cell>
          <cell r="E1614">
            <v>4519000000</v>
          </cell>
          <cell r="F1614">
            <v>2982100000</v>
          </cell>
          <cell r="G1614">
            <v>116700000</v>
          </cell>
          <cell r="H1614">
            <v>0</v>
          </cell>
          <cell r="I1614">
            <v>340100000</v>
          </cell>
          <cell r="L1614">
            <v>1536900000</v>
          </cell>
        </row>
        <row r="1615">
          <cell r="B1615" t="str">
            <v>WEC</v>
          </cell>
          <cell r="C1615" t="str">
            <v>Year 3</v>
          </cell>
          <cell r="E1615">
            <v>4997100000</v>
          </cell>
          <cell r="F1615">
            <v>3371800000</v>
          </cell>
          <cell r="G1615">
            <v>121800000</v>
          </cell>
          <cell r="H1615">
            <v>0</v>
          </cell>
          <cell r="I1615">
            <v>391400000</v>
          </cell>
          <cell r="L1615">
            <v>1625300000</v>
          </cell>
        </row>
        <row r="1616">
          <cell r="B1616" t="str">
            <v>WEC</v>
          </cell>
          <cell r="C1616" t="str">
            <v>Year 4</v>
          </cell>
          <cell r="E1616">
            <v>5926100000</v>
          </cell>
          <cell r="F1616">
            <v>3949400000</v>
          </cell>
          <cell r="G1616">
            <v>164400000</v>
          </cell>
          <cell r="H1616">
            <v>0</v>
          </cell>
          <cell r="I1616">
            <v>561800000</v>
          </cell>
          <cell r="L1616">
            <v>1976700000</v>
          </cell>
        </row>
        <row r="1617">
          <cell r="B1617" t="str">
            <v>WFC</v>
          </cell>
          <cell r="C1617" t="str">
            <v>Year 1</v>
          </cell>
          <cell r="E1617">
            <v>91247000000</v>
          </cell>
          <cell r="F1617">
            <v>1727000000</v>
          </cell>
          <cell r="G1617">
            <v>48724000000</v>
          </cell>
          <cell r="H1617">
            <v>0</v>
          </cell>
          <cell r="I1617">
            <v>8891000000</v>
          </cell>
          <cell r="L1617">
            <v>89520000000</v>
          </cell>
        </row>
        <row r="1618">
          <cell r="B1618" t="str">
            <v>WFC</v>
          </cell>
          <cell r="C1618" t="str">
            <v>Year 2</v>
          </cell>
          <cell r="E1618">
            <v>88069000000</v>
          </cell>
          <cell r="F1618">
            <v>1337000000</v>
          </cell>
          <cell r="G1618">
            <v>47338000000</v>
          </cell>
          <cell r="H1618">
            <v>0</v>
          </cell>
          <cell r="I1618">
            <v>3813000000</v>
          </cell>
          <cell r="L1618">
            <v>86732000000</v>
          </cell>
        </row>
        <row r="1619">
          <cell r="B1619" t="str">
            <v>WFC</v>
          </cell>
          <cell r="C1619" t="str">
            <v>Year 3</v>
          </cell>
          <cell r="E1619">
            <v>88372000000</v>
          </cell>
          <cell r="F1619">
            <v>1096000000</v>
          </cell>
          <cell r="G1619">
            <v>47667000000</v>
          </cell>
          <cell r="H1619">
            <v>0</v>
          </cell>
          <cell r="I1619">
            <v>2765000000</v>
          </cell>
          <cell r="L1619">
            <v>87276000000</v>
          </cell>
        </row>
        <row r="1620">
          <cell r="B1620" t="str">
            <v>WFC</v>
          </cell>
          <cell r="C1620" t="str">
            <v>Year 4</v>
          </cell>
          <cell r="E1620">
            <v>90033000000</v>
          </cell>
          <cell r="F1620">
            <v>963000000</v>
          </cell>
          <cell r="G1620">
            <v>48728000000</v>
          </cell>
          <cell r="H1620">
            <v>0</v>
          </cell>
          <cell r="I1620">
            <v>3688000000</v>
          </cell>
          <cell r="L1620">
            <v>89070000000</v>
          </cell>
        </row>
        <row r="1621">
          <cell r="B1621" t="str">
            <v>WFM</v>
          </cell>
          <cell r="C1621" t="str">
            <v>Year 1</v>
          </cell>
          <cell r="E1621">
            <v>12917000000</v>
          </cell>
          <cell r="F1621">
            <v>8288000000</v>
          </cell>
          <cell r="G1621">
            <v>3682000000</v>
          </cell>
          <cell r="H1621">
            <v>0</v>
          </cell>
          <cell r="I1621">
            <v>0</v>
          </cell>
          <cell r="L1621">
            <v>4629000000</v>
          </cell>
        </row>
        <row r="1622">
          <cell r="B1622" t="str">
            <v>WFM</v>
          </cell>
          <cell r="C1622" t="str">
            <v>Year 2</v>
          </cell>
          <cell r="E1622">
            <v>14194000000</v>
          </cell>
          <cell r="F1622">
            <v>9150000000</v>
          </cell>
          <cell r="G1622">
            <v>4032000000</v>
          </cell>
          <cell r="H1622">
            <v>0</v>
          </cell>
          <cell r="I1622">
            <v>0</v>
          </cell>
          <cell r="L1622">
            <v>5044000000</v>
          </cell>
        </row>
        <row r="1623">
          <cell r="B1623" t="str">
            <v>WFM</v>
          </cell>
          <cell r="C1623" t="str">
            <v>Year 3</v>
          </cell>
          <cell r="E1623">
            <v>15389000000</v>
          </cell>
          <cell r="F1623">
            <v>9973000000</v>
          </cell>
          <cell r="G1623">
            <v>4472000000</v>
          </cell>
          <cell r="H1623">
            <v>0</v>
          </cell>
          <cell r="I1623">
            <v>0</v>
          </cell>
          <cell r="L1623">
            <v>5416000000</v>
          </cell>
        </row>
        <row r="1624">
          <cell r="B1624" t="str">
            <v>WFM</v>
          </cell>
          <cell r="C1624" t="str">
            <v>Year 4</v>
          </cell>
          <cell r="E1624">
            <v>15724000000</v>
          </cell>
          <cell r="F1624">
            <v>10313000000</v>
          </cell>
          <cell r="G1624">
            <v>4477000000</v>
          </cell>
          <cell r="H1624">
            <v>0</v>
          </cell>
          <cell r="I1624">
            <v>0</v>
          </cell>
          <cell r="L1624">
            <v>5411000000</v>
          </cell>
        </row>
        <row r="1625">
          <cell r="B1625" t="str">
            <v>WHR</v>
          </cell>
          <cell r="C1625" t="str">
            <v>Year 1</v>
          </cell>
          <cell r="E1625">
            <v>18769000000</v>
          </cell>
          <cell r="F1625">
            <v>15471000000</v>
          </cell>
          <cell r="G1625">
            <v>1828000000</v>
          </cell>
          <cell r="H1625">
            <v>0</v>
          </cell>
          <cell r="I1625">
            <v>25000000</v>
          </cell>
          <cell r="L1625">
            <v>3298000000</v>
          </cell>
        </row>
        <row r="1626">
          <cell r="B1626" t="str">
            <v>WHR</v>
          </cell>
          <cell r="C1626" t="str">
            <v>Year 2</v>
          </cell>
          <cell r="E1626">
            <v>19872000000</v>
          </cell>
          <cell r="F1626">
            <v>16477000000</v>
          </cell>
          <cell r="G1626">
            <v>2038000000</v>
          </cell>
          <cell r="H1626">
            <v>0</v>
          </cell>
          <cell r="I1626">
            <v>33000000</v>
          </cell>
          <cell r="L1626">
            <v>3395000000</v>
          </cell>
        </row>
        <row r="1627">
          <cell r="B1627" t="str">
            <v>WHR</v>
          </cell>
          <cell r="C1627" t="str">
            <v>Year 3</v>
          </cell>
          <cell r="E1627">
            <v>20891000000</v>
          </cell>
          <cell r="F1627">
            <v>17201000000</v>
          </cell>
          <cell r="G1627">
            <v>2130000000</v>
          </cell>
          <cell r="H1627">
            <v>0</v>
          </cell>
          <cell r="I1627">
            <v>74000000</v>
          </cell>
          <cell r="L1627">
            <v>3690000000</v>
          </cell>
        </row>
        <row r="1628">
          <cell r="B1628" t="str">
            <v>WHR</v>
          </cell>
          <cell r="C1628" t="str">
            <v>Year 4</v>
          </cell>
          <cell r="E1628">
            <v>20718000000</v>
          </cell>
          <cell r="F1628">
            <v>17036000000</v>
          </cell>
          <cell r="G1628">
            <v>2084000000</v>
          </cell>
          <cell r="H1628">
            <v>0</v>
          </cell>
          <cell r="I1628">
            <v>71000000</v>
          </cell>
          <cell r="L1628">
            <v>3682000000</v>
          </cell>
        </row>
        <row r="1629">
          <cell r="B1629" t="str">
            <v>WM</v>
          </cell>
          <cell r="C1629" t="str">
            <v>Year 1</v>
          </cell>
          <cell r="E1629">
            <v>13983000000</v>
          </cell>
          <cell r="F1629">
            <v>9112000000</v>
          </cell>
          <cell r="G1629">
            <v>1468000000</v>
          </cell>
          <cell r="H1629">
            <v>0</v>
          </cell>
          <cell r="I1629">
            <v>1333000000</v>
          </cell>
          <cell r="L1629">
            <v>4871000000</v>
          </cell>
        </row>
        <row r="1630">
          <cell r="B1630" t="str">
            <v>WM</v>
          </cell>
          <cell r="C1630" t="str">
            <v>Year 2</v>
          </cell>
          <cell r="E1630">
            <v>13996000000</v>
          </cell>
          <cell r="F1630">
            <v>9002000000</v>
          </cell>
          <cell r="G1630">
            <v>1481000000</v>
          </cell>
          <cell r="H1630">
            <v>0</v>
          </cell>
          <cell r="I1630">
            <v>1292000000</v>
          </cell>
          <cell r="L1630">
            <v>4994000000</v>
          </cell>
        </row>
        <row r="1631">
          <cell r="B1631" t="str">
            <v>WM</v>
          </cell>
          <cell r="C1631" t="str">
            <v>Year 3</v>
          </cell>
          <cell r="E1631">
            <v>12961000000</v>
          </cell>
          <cell r="F1631">
            <v>8231000000</v>
          </cell>
          <cell r="G1631">
            <v>1343000000</v>
          </cell>
          <cell r="H1631">
            <v>0</v>
          </cell>
          <cell r="I1631">
            <v>1245000000</v>
          </cell>
          <cell r="L1631">
            <v>4730000000</v>
          </cell>
        </row>
        <row r="1632">
          <cell r="B1632" t="str">
            <v>WM</v>
          </cell>
          <cell r="C1632" t="str">
            <v>Year 4</v>
          </cell>
          <cell r="E1632">
            <v>13609000000</v>
          </cell>
          <cell r="F1632">
            <v>8486000000</v>
          </cell>
          <cell r="G1632">
            <v>1410000000</v>
          </cell>
          <cell r="H1632">
            <v>0</v>
          </cell>
          <cell r="I1632">
            <v>1301000000</v>
          </cell>
          <cell r="L1632">
            <v>5123000000</v>
          </cell>
        </row>
        <row r="1633">
          <cell r="B1633" t="str">
            <v>WMB</v>
          </cell>
          <cell r="C1633" t="str">
            <v>Year 1</v>
          </cell>
          <cell r="E1633">
            <v>7486000000</v>
          </cell>
          <cell r="F1633">
            <v>4523000000</v>
          </cell>
          <cell r="G1633">
            <v>595000000</v>
          </cell>
          <cell r="H1633">
            <v>0</v>
          </cell>
          <cell r="I1633">
            <v>756000000</v>
          </cell>
          <cell r="L1633">
            <v>2963000000</v>
          </cell>
        </row>
        <row r="1634">
          <cell r="B1634" t="str">
            <v>WMB</v>
          </cell>
          <cell r="C1634" t="str">
            <v>Year 2</v>
          </cell>
          <cell r="E1634">
            <v>6860000000</v>
          </cell>
          <cell r="F1634">
            <v>4124000000</v>
          </cell>
          <cell r="G1634">
            <v>546000000</v>
          </cell>
          <cell r="H1634">
            <v>0</v>
          </cell>
          <cell r="I1634">
            <v>815000000</v>
          </cell>
          <cell r="L1634">
            <v>2736000000</v>
          </cell>
        </row>
        <row r="1635">
          <cell r="B1635" t="str">
            <v>WMB</v>
          </cell>
          <cell r="C1635" t="str">
            <v>Year 3</v>
          </cell>
          <cell r="E1635">
            <v>7637000000</v>
          </cell>
          <cell r="F1635">
            <v>4508000000</v>
          </cell>
          <cell r="G1635">
            <v>384000000</v>
          </cell>
          <cell r="H1635">
            <v>0</v>
          </cell>
          <cell r="I1635">
            <v>1176000000</v>
          </cell>
          <cell r="L1635">
            <v>3129000000</v>
          </cell>
        </row>
        <row r="1636">
          <cell r="B1636" t="str">
            <v>WMB</v>
          </cell>
          <cell r="C1636" t="str">
            <v>Year 4</v>
          </cell>
          <cell r="E1636">
            <v>7360000000</v>
          </cell>
          <cell r="F1636">
            <v>3434000000</v>
          </cell>
          <cell r="G1636">
            <v>864000000</v>
          </cell>
          <cell r="H1636">
            <v>0</v>
          </cell>
          <cell r="I1636">
            <v>1738000000</v>
          </cell>
          <cell r="L1636">
            <v>3926000000</v>
          </cell>
        </row>
        <row r="1637">
          <cell r="B1637" t="str">
            <v>WMT</v>
          </cell>
          <cell r="C1637" t="str">
            <v>Year 1</v>
          </cell>
          <cell r="E1637">
            <v>468651000000</v>
          </cell>
          <cell r="F1637">
            <v>352297000000</v>
          </cell>
          <cell r="G1637">
            <v>88629000000</v>
          </cell>
          <cell r="H1637">
            <v>0</v>
          </cell>
          <cell r="I1637">
            <v>0</v>
          </cell>
          <cell r="L1637">
            <v>116354000000</v>
          </cell>
        </row>
        <row r="1638">
          <cell r="B1638" t="str">
            <v>WMT</v>
          </cell>
          <cell r="C1638" t="str">
            <v>Year 2</v>
          </cell>
          <cell r="E1638">
            <v>476294000000</v>
          </cell>
          <cell r="F1638">
            <v>358069000000</v>
          </cell>
          <cell r="G1638">
            <v>91353000000</v>
          </cell>
          <cell r="H1638">
            <v>0</v>
          </cell>
          <cell r="I1638">
            <v>0</v>
          </cell>
          <cell r="L1638">
            <v>118225000000</v>
          </cell>
        </row>
        <row r="1639">
          <cell r="B1639" t="str">
            <v>WMT</v>
          </cell>
          <cell r="C1639" t="str">
            <v>Year 3</v>
          </cell>
          <cell r="E1639">
            <v>485651000000</v>
          </cell>
          <cell r="F1639">
            <v>365086000000</v>
          </cell>
          <cell r="G1639">
            <v>93418000000</v>
          </cell>
          <cell r="H1639">
            <v>0</v>
          </cell>
          <cell r="I1639">
            <v>0</v>
          </cell>
          <cell r="L1639">
            <v>120565000000</v>
          </cell>
        </row>
        <row r="1640">
          <cell r="B1640" t="str">
            <v>WMT</v>
          </cell>
          <cell r="C1640" t="str">
            <v>Year 4</v>
          </cell>
          <cell r="E1640">
            <v>482130000000</v>
          </cell>
          <cell r="F1640">
            <v>360984000000</v>
          </cell>
          <cell r="G1640">
            <v>97041000000</v>
          </cell>
          <cell r="H1640">
            <v>0</v>
          </cell>
          <cell r="I1640">
            <v>0</v>
          </cell>
          <cell r="L1640">
            <v>121146000000</v>
          </cell>
        </row>
        <row r="1641">
          <cell r="B1641" t="str">
            <v>WRK</v>
          </cell>
          <cell r="C1641" t="str">
            <v>Year 1</v>
          </cell>
          <cell r="E1641">
            <v>9895100000</v>
          </cell>
          <cell r="F1641">
            <v>7961500000</v>
          </cell>
          <cell r="G1641">
            <v>937600000</v>
          </cell>
          <cell r="H1641">
            <v>0</v>
          </cell>
          <cell r="I1641">
            <v>86000000</v>
          </cell>
          <cell r="L1641">
            <v>1933600000</v>
          </cell>
        </row>
        <row r="1642">
          <cell r="B1642" t="str">
            <v>WRK</v>
          </cell>
          <cell r="C1642" t="str">
            <v>Year 2</v>
          </cell>
          <cell r="E1642">
            <v>11124800000</v>
          </cell>
          <cell r="F1642">
            <v>8986500000</v>
          </cell>
          <cell r="G1642">
            <v>1026100000</v>
          </cell>
          <cell r="H1642">
            <v>0</v>
          </cell>
          <cell r="I1642">
            <v>118900000</v>
          </cell>
          <cell r="L1642">
            <v>2138300000</v>
          </cell>
        </row>
        <row r="1643">
          <cell r="B1643" t="str">
            <v>WRK</v>
          </cell>
          <cell r="C1643" t="str">
            <v>Year 3</v>
          </cell>
          <cell r="E1643">
            <v>14171800000</v>
          </cell>
          <cell r="F1643">
            <v>11413200000</v>
          </cell>
          <cell r="G1643">
            <v>1750100000</v>
          </cell>
          <cell r="H1643">
            <v>0</v>
          </cell>
          <cell r="I1643">
            <v>211800000</v>
          </cell>
          <cell r="L1643">
            <v>2758600000</v>
          </cell>
        </row>
        <row r="1644">
          <cell r="B1644" t="str">
            <v>WU</v>
          </cell>
          <cell r="C1644" t="str">
            <v>Year 1</v>
          </cell>
          <cell r="E1644">
            <v>5664800000</v>
          </cell>
          <cell r="F1644">
            <v>3194200000</v>
          </cell>
          <cell r="G1644">
            <v>1140600000</v>
          </cell>
          <cell r="H1644">
            <v>0</v>
          </cell>
          <cell r="I1644">
            <v>0</v>
          </cell>
          <cell r="L1644">
            <v>2470600000</v>
          </cell>
        </row>
        <row r="1645">
          <cell r="B1645" t="str">
            <v>WU</v>
          </cell>
          <cell r="C1645" t="str">
            <v>Year 2</v>
          </cell>
          <cell r="E1645">
            <v>5542000000</v>
          </cell>
          <cell r="F1645">
            <v>3235000000</v>
          </cell>
          <cell r="G1645">
            <v>1199600000</v>
          </cell>
          <cell r="H1645">
            <v>0</v>
          </cell>
          <cell r="I1645">
            <v>0</v>
          </cell>
          <cell r="L1645">
            <v>2307000000</v>
          </cell>
        </row>
        <row r="1646">
          <cell r="B1646" t="str">
            <v>WU</v>
          </cell>
          <cell r="C1646" t="str">
            <v>Year 3</v>
          </cell>
          <cell r="E1646">
            <v>5607200000</v>
          </cell>
          <cell r="F1646">
            <v>3297400000</v>
          </cell>
          <cell r="G1646">
            <v>1169300000</v>
          </cell>
          <cell r="H1646">
            <v>0</v>
          </cell>
          <cell r="I1646">
            <v>0</v>
          </cell>
          <cell r="L1646">
            <v>2309800000</v>
          </cell>
        </row>
        <row r="1647">
          <cell r="B1647" t="str">
            <v>WU</v>
          </cell>
          <cell r="C1647" t="str">
            <v>Year 4</v>
          </cell>
          <cell r="E1647">
            <v>5483700000</v>
          </cell>
          <cell r="F1647">
            <v>3199400000</v>
          </cell>
          <cell r="G1647">
            <v>1174900000</v>
          </cell>
          <cell r="H1647">
            <v>0</v>
          </cell>
          <cell r="I1647">
            <v>0</v>
          </cell>
          <cell r="L1647">
            <v>2284300000</v>
          </cell>
        </row>
        <row r="1648">
          <cell r="B1648" t="str">
            <v>WY</v>
          </cell>
          <cell r="C1648" t="str">
            <v>Year 1</v>
          </cell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>
            <v>0</v>
          </cell>
          <cell r="L1648">
            <v>996000000</v>
          </cell>
        </row>
        <row r="1649">
          <cell r="B1649" t="str">
            <v>WY</v>
          </cell>
          <cell r="C1649" t="str">
            <v>Year 2</v>
          </cell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>
            <v>0</v>
          </cell>
          <cell r="L1649">
            <v>1538000000</v>
          </cell>
        </row>
        <row r="1650">
          <cell r="B1650" t="str">
            <v>WY</v>
          </cell>
          <cell r="C1650" t="str">
            <v>Year 3</v>
          </cell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>
            <v>0</v>
          </cell>
          <cell r="L1650">
            <v>1640000000</v>
          </cell>
        </row>
        <row r="1651">
          <cell r="B1651" t="str">
            <v>WY</v>
          </cell>
          <cell r="C1651" t="str">
            <v>Year 4</v>
          </cell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>
            <v>0</v>
          </cell>
          <cell r="L1651">
            <v>1388000000</v>
          </cell>
        </row>
        <row r="1652">
          <cell r="B1652" t="str">
            <v>WYN</v>
          </cell>
          <cell r="C1652" t="str">
            <v>Year 1</v>
          </cell>
          <cell r="E1652">
            <v>4534000000</v>
          </cell>
          <cell r="F1652">
            <v>2093000000</v>
          </cell>
          <cell r="G1652">
            <v>1389000000</v>
          </cell>
          <cell r="H1652">
            <v>0</v>
          </cell>
          <cell r="I1652">
            <v>185000000</v>
          </cell>
          <cell r="L1652">
            <v>2441000000</v>
          </cell>
        </row>
        <row r="1653">
          <cell r="B1653" t="str">
            <v>WYN</v>
          </cell>
          <cell r="C1653" t="str">
            <v>Year 2</v>
          </cell>
          <cell r="E1653">
            <v>5009000000</v>
          </cell>
          <cell r="F1653">
            <v>2394000000</v>
          </cell>
          <cell r="G1653">
            <v>1471000000</v>
          </cell>
          <cell r="H1653">
            <v>0</v>
          </cell>
          <cell r="I1653">
            <v>216000000</v>
          </cell>
          <cell r="L1653">
            <v>2615000000</v>
          </cell>
        </row>
        <row r="1654">
          <cell r="B1654" t="str">
            <v>WYN</v>
          </cell>
          <cell r="C1654" t="str">
            <v>Year 3</v>
          </cell>
          <cell r="E1654">
            <v>5281000000</v>
          </cell>
          <cell r="F1654">
            <v>2504000000</v>
          </cell>
          <cell r="G1654">
            <v>1557000000</v>
          </cell>
          <cell r="H1654">
            <v>0</v>
          </cell>
          <cell r="I1654">
            <v>233000000</v>
          </cell>
          <cell r="L1654">
            <v>2777000000</v>
          </cell>
        </row>
        <row r="1655">
          <cell r="B1655" t="str">
            <v>WYN</v>
          </cell>
          <cell r="C1655" t="str">
            <v>Year 4</v>
          </cell>
          <cell r="E1655">
            <v>5536000000</v>
          </cell>
          <cell r="F1655">
            <v>2700000000</v>
          </cell>
          <cell r="G1655">
            <v>1574000000</v>
          </cell>
          <cell r="H1655">
            <v>0</v>
          </cell>
          <cell r="I1655">
            <v>234000000</v>
          </cell>
          <cell r="L1655">
            <v>2836000000</v>
          </cell>
        </row>
        <row r="1656">
          <cell r="B1656" t="str">
            <v>WYNN</v>
          </cell>
          <cell r="C1656" t="str">
            <v>Year 1</v>
          </cell>
          <cell r="E1656">
            <v>5154284000</v>
          </cell>
          <cell r="F1656">
            <v>3251575000</v>
          </cell>
          <cell r="G1656">
            <v>481677000</v>
          </cell>
          <cell r="H1656">
            <v>0</v>
          </cell>
          <cell r="I1656">
            <v>373199000</v>
          </cell>
          <cell r="L1656">
            <v>1902709000</v>
          </cell>
        </row>
        <row r="1657">
          <cell r="B1657" t="str">
            <v>WYNN</v>
          </cell>
          <cell r="C1657" t="str">
            <v>Year 2</v>
          </cell>
          <cell r="E1657">
            <v>5620936000</v>
          </cell>
          <cell r="F1657">
            <v>3478822000</v>
          </cell>
          <cell r="G1657">
            <v>465926000</v>
          </cell>
          <cell r="H1657">
            <v>0</v>
          </cell>
          <cell r="I1657">
            <v>371051000</v>
          </cell>
          <cell r="L1657">
            <v>2142114000</v>
          </cell>
        </row>
        <row r="1658">
          <cell r="B1658" t="str">
            <v>WYNN</v>
          </cell>
          <cell r="C1658" t="str">
            <v>Year 3</v>
          </cell>
          <cell r="E1658">
            <v>5433661000</v>
          </cell>
          <cell r="F1658">
            <v>3316311000</v>
          </cell>
          <cell r="G1658">
            <v>502901000</v>
          </cell>
          <cell r="H1658">
            <v>0</v>
          </cell>
          <cell r="I1658">
            <v>314119000</v>
          </cell>
          <cell r="L1658">
            <v>2117350000</v>
          </cell>
        </row>
        <row r="1659">
          <cell r="B1659" t="str">
            <v>WYNN</v>
          </cell>
          <cell r="C1659" t="str">
            <v>Year 4</v>
          </cell>
          <cell r="E1659">
            <v>4075883000</v>
          </cell>
          <cell r="F1659">
            <v>2530374000</v>
          </cell>
          <cell r="G1659">
            <v>475328000</v>
          </cell>
          <cell r="H1659">
            <v>0</v>
          </cell>
          <cell r="I1659">
            <v>322629000</v>
          </cell>
          <cell r="L1659">
            <v>1545509000</v>
          </cell>
        </row>
        <row r="1660">
          <cell r="B1660" t="str">
            <v>XEC</v>
          </cell>
          <cell r="C1660" t="str">
            <v>Year 1</v>
          </cell>
          <cell r="E1660">
            <v>1623938000</v>
          </cell>
          <cell r="F1660">
            <v>337903000</v>
          </cell>
          <cell r="G1660">
            <v>188302000</v>
          </cell>
          <cell r="H1660">
            <v>0</v>
          </cell>
          <cell r="I1660">
            <v>513916000</v>
          </cell>
          <cell r="L1660">
            <v>1286035000</v>
          </cell>
        </row>
        <row r="1661">
          <cell r="B1661" t="str">
            <v>XEC</v>
          </cell>
          <cell r="C1661" t="str">
            <v>Year 2</v>
          </cell>
          <cell r="E1661">
            <v>1998051000</v>
          </cell>
          <cell r="F1661">
            <v>406198000</v>
          </cell>
          <cell r="G1661">
            <v>72143000</v>
          </cell>
          <cell r="H1661">
            <v>0</v>
          </cell>
          <cell r="I1661">
            <v>615874000</v>
          </cell>
          <cell r="L1661">
            <v>1591853000</v>
          </cell>
        </row>
        <row r="1662">
          <cell r="B1662" t="str">
            <v>XEC</v>
          </cell>
          <cell r="C1662" t="str">
            <v>Year 3</v>
          </cell>
          <cell r="E1662">
            <v>2424176000</v>
          </cell>
          <cell r="F1662">
            <v>572831000</v>
          </cell>
          <cell r="G1662">
            <v>225070000</v>
          </cell>
          <cell r="H1662">
            <v>0</v>
          </cell>
          <cell r="I1662">
            <v>806021000</v>
          </cell>
          <cell r="L1662">
            <v>1851345000</v>
          </cell>
        </row>
        <row r="1663">
          <cell r="B1663" t="str">
            <v>XEC</v>
          </cell>
          <cell r="C1663" t="str">
            <v>Year 4</v>
          </cell>
          <cell r="E1663">
            <v>1452619000</v>
          </cell>
          <cell r="F1663">
            <v>519874000</v>
          </cell>
          <cell r="G1663">
            <v>179867000</v>
          </cell>
          <cell r="H1663">
            <v>0</v>
          </cell>
          <cell r="I1663">
            <v>778923000</v>
          </cell>
          <cell r="L1663">
            <v>932745000</v>
          </cell>
        </row>
        <row r="1664">
          <cell r="B1664" t="str">
            <v>XEL</v>
          </cell>
          <cell r="C1664" t="str">
            <v>Year 1</v>
          </cell>
          <cell r="E1664">
            <v>10128223000</v>
          </cell>
          <cell r="F1664">
            <v>6710036000</v>
          </cell>
          <cell r="G1664">
            <v>669451000</v>
          </cell>
          <cell r="H1664">
            <v>0</v>
          </cell>
          <cell r="I1664">
            <v>926053000</v>
          </cell>
          <cell r="L1664">
            <v>3418187000</v>
          </cell>
        </row>
        <row r="1665">
          <cell r="B1665" t="str">
            <v>XEL</v>
          </cell>
          <cell r="C1665" t="str">
            <v>Year 2</v>
          </cell>
          <cell r="E1665">
            <v>10914922000</v>
          </cell>
          <cell r="F1665">
            <v>7408278000</v>
          </cell>
          <cell r="G1665">
            <v>681226000</v>
          </cell>
          <cell r="H1665">
            <v>0</v>
          </cell>
          <cell r="I1665">
            <v>977863000</v>
          </cell>
          <cell r="L1665">
            <v>3506644000</v>
          </cell>
        </row>
        <row r="1666">
          <cell r="B1666" t="str">
            <v>XEL</v>
          </cell>
          <cell r="C1666" t="str">
            <v>Year 3</v>
          </cell>
          <cell r="E1666">
            <v>11686135000</v>
          </cell>
          <cell r="F1666">
            <v>7951352000</v>
          </cell>
          <cell r="G1666">
            <v>767608000</v>
          </cell>
          <cell r="H1666">
            <v>0</v>
          </cell>
          <cell r="I1666">
            <v>1019045000</v>
          </cell>
          <cell r="L1666">
            <v>3734783000</v>
          </cell>
        </row>
        <row r="1667">
          <cell r="B1667" t="str">
            <v>XEL</v>
          </cell>
          <cell r="C1667" t="str">
            <v>Year 4</v>
          </cell>
          <cell r="E1667">
            <v>11024486000</v>
          </cell>
          <cell r="F1667">
            <v>7033633000</v>
          </cell>
          <cell r="G1667">
            <v>865817000</v>
          </cell>
          <cell r="H1667">
            <v>0</v>
          </cell>
          <cell r="I1667">
            <v>1124524000</v>
          </cell>
          <cell r="L1667">
            <v>3990853000</v>
          </cell>
        </row>
        <row r="1668">
          <cell r="B1668" t="str">
            <v>XL</v>
          </cell>
          <cell r="C1668" t="str">
            <v>Year 1</v>
          </cell>
          <cell r="E1668">
            <v>7232397000</v>
          </cell>
          <cell r="F1668">
            <v>5165169000</v>
          </cell>
          <cell r="G1668">
            <v>0</v>
          </cell>
          <cell r="H1668">
            <v>0</v>
          </cell>
          <cell r="I1668">
            <v>1173955000</v>
          </cell>
          <cell r="L1668">
            <v>2067228000</v>
          </cell>
        </row>
        <row r="1669">
          <cell r="B1669" t="str">
            <v>XL</v>
          </cell>
          <cell r="C1669" t="str">
            <v>Year 2</v>
          </cell>
          <cell r="E1669">
            <v>7541234000</v>
          </cell>
          <cell r="F1669">
            <v>5106489000</v>
          </cell>
          <cell r="G1669">
            <v>0</v>
          </cell>
          <cell r="H1669">
            <v>0</v>
          </cell>
          <cell r="I1669">
            <v>1213178000</v>
          </cell>
          <cell r="L1669">
            <v>2434745000</v>
          </cell>
        </row>
        <row r="1670">
          <cell r="B1670" t="str">
            <v>XL</v>
          </cell>
          <cell r="C1670" t="str">
            <v>Year 3</v>
          </cell>
          <cell r="E1670">
            <v>6602267000</v>
          </cell>
          <cell r="F1670">
            <v>4239474000</v>
          </cell>
          <cell r="G1670">
            <v>0</v>
          </cell>
          <cell r="H1670">
            <v>0</v>
          </cell>
          <cell r="I1670">
            <v>1341315000</v>
          </cell>
          <cell r="L1670">
            <v>2362793000</v>
          </cell>
        </row>
        <row r="1671">
          <cell r="B1671" t="str">
            <v>XL</v>
          </cell>
          <cell r="C1671" t="str">
            <v>Year 4</v>
          </cell>
          <cell r="E1671">
            <v>9308926000</v>
          </cell>
          <cell r="F1671">
            <v>6199645000</v>
          </cell>
          <cell r="G1671">
            <v>0</v>
          </cell>
          <cell r="H1671">
            <v>0</v>
          </cell>
          <cell r="I1671">
            <v>1966939000</v>
          </cell>
          <cell r="L1671">
            <v>3109281000</v>
          </cell>
        </row>
        <row r="1672">
          <cell r="B1672" t="str">
            <v>XLNX</v>
          </cell>
          <cell r="C1672" t="str">
            <v>Year 1</v>
          </cell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  <cell r="L1672">
            <v>1431446000</v>
          </cell>
        </row>
        <row r="1673">
          <cell r="B1673" t="str">
            <v>XLNX</v>
          </cell>
          <cell r="C1673" t="str">
            <v>Year 2</v>
          </cell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  <cell r="L1673">
            <v>1639278000</v>
          </cell>
        </row>
        <row r="1674">
          <cell r="B1674" t="str">
            <v>XLNX</v>
          </cell>
          <cell r="C1674" t="str">
            <v>Year 3</v>
          </cell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  <cell r="L1674">
            <v>1668521000</v>
          </cell>
        </row>
        <row r="1675">
          <cell r="B1675" t="str">
            <v>XLNX</v>
          </cell>
          <cell r="C1675" t="str">
            <v>Year 4</v>
          </cell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  <cell r="L1675">
            <v>1541974000</v>
          </cell>
        </row>
        <row r="1676">
          <cell r="B1676" t="str">
            <v>XOM</v>
          </cell>
          <cell r="C1676" t="str">
            <v>Year 1</v>
          </cell>
          <cell r="E1676">
            <v>451509000000</v>
          </cell>
          <cell r="F1676">
            <v>302056000000</v>
          </cell>
          <cell r="G1676">
            <v>81844000000</v>
          </cell>
          <cell r="H1676">
            <v>0</v>
          </cell>
          <cell r="I1676">
            <v>15888000000</v>
          </cell>
          <cell r="L1676">
            <v>149453000000</v>
          </cell>
        </row>
        <row r="1677">
          <cell r="B1677" t="str">
            <v>XOM</v>
          </cell>
          <cell r="C1677" t="str">
            <v>Year 2</v>
          </cell>
          <cell r="E1677">
            <v>420836000000</v>
          </cell>
          <cell r="F1677">
            <v>284681000000</v>
          </cell>
          <cell r="G1677">
            <v>76696000000</v>
          </cell>
          <cell r="H1677">
            <v>0</v>
          </cell>
          <cell r="I1677">
            <v>17182000000</v>
          </cell>
          <cell r="L1677">
            <v>136155000000</v>
          </cell>
        </row>
        <row r="1678">
          <cell r="B1678" t="str">
            <v>XOM</v>
          </cell>
          <cell r="C1678" t="str">
            <v>Year 3</v>
          </cell>
          <cell r="E1678">
            <v>394105000000</v>
          </cell>
          <cell r="F1678">
            <v>266831000000</v>
          </cell>
          <cell r="G1678">
            <v>74226000000</v>
          </cell>
          <cell r="H1678">
            <v>0</v>
          </cell>
          <cell r="I1678">
            <v>17297000000</v>
          </cell>
          <cell r="L1678">
            <v>127274000000</v>
          </cell>
        </row>
        <row r="1679">
          <cell r="B1679" t="str">
            <v>XOM</v>
          </cell>
          <cell r="C1679" t="str">
            <v>Year 4</v>
          </cell>
          <cell r="E1679">
            <v>259488000000</v>
          </cell>
          <cell r="F1679">
            <v>165590000000</v>
          </cell>
          <cell r="G1679">
            <v>61444000000</v>
          </cell>
          <cell r="H1679">
            <v>0</v>
          </cell>
          <cell r="I1679">
            <v>18048000000</v>
          </cell>
          <cell r="L1679">
            <v>93898000000</v>
          </cell>
        </row>
        <row r="1680">
          <cell r="B1680" t="str">
            <v>XRAY</v>
          </cell>
          <cell r="C1680" t="str">
            <v>Year 1</v>
          </cell>
          <cell r="E1680">
            <v>2928429000</v>
          </cell>
          <cell r="F1680">
            <v>1372042000</v>
          </cell>
          <cell r="G1680">
            <v>1148731000</v>
          </cell>
          <cell r="H1680">
            <v>0</v>
          </cell>
          <cell r="I1680">
            <v>0</v>
          </cell>
          <cell r="L1680">
            <v>1556387000</v>
          </cell>
        </row>
        <row r="1681">
          <cell r="B1681" t="str">
            <v>XRAY</v>
          </cell>
          <cell r="C1681" t="str">
            <v>Year 2</v>
          </cell>
          <cell r="E1681">
            <v>2950800000</v>
          </cell>
          <cell r="F1681">
            <v>1373400000</v>
          </cell>
          <cell r="G1681">
            <v>1144800000</v>
          </cell>
          <cell r="H1681">
            <v>0</v>
          </cell>
          <cell r="I1681">
            <v>0</v>
          </cell>
          <cell r="L1681">
            <v>1577400000</v>
          </cell>
        </row>
        <row r="1682">
          <cell r="B1682" t="str">
            <v>XRAY</v>
          </cell>
          <cell r="C1682" t="str">
            <v>Year 3</v>
          </cell>
          <cell r="E1682">
            <v>2922600000</v>
          </cell>
          <cell r="F1682">
            <v>1322800000</v>
          </cell>
          <cell r="G1682">
            <v>1143100000</v>
          </cell>
          <cell r="H1682">
            <v>0</v>
          </cell>
          <cell r="I1682">
            <v>0</v>
          </cell>
          <cell r="L1682">
            <v>1599800000</v>
          </cell>
        </row>
        <row r="1683">
          <cell r="B1683" t="str">
            <v>XRAY</v>
          </cell>
          <cell r="C1683" t="str">
            <v>Year 4</v>
          </cell>
          <cell r="E1683">
            <v>2674300000</v>
          </cell>
          <cell r="F1683">
            <v>1157100000</v>
          </cell>
          <cell r="G1683">
            <v>1077300000</v>
          </cell>
          <cell r="H1683">
            <v>0</v>
          </cell>
          <cell r="I1683">
            <v>0</v>
          </cell>
          <cell r="L1683">
            <v>1517200000</v>
          </cell>
        </row>
        <row r="1684">
          <cell r="B1684" t="str">
            <v>XRX</v>
          </cell>
          <cell r="C1684" t="str">
            <v>Year 1</v>
          </cell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  <cell r="L1684">
            <v>6787000000</v>
          </cell>
        </row>
        <row r="1685">
          <cell r="B1685" t="str">
            <v>XRX</v>
          </cell>
          <cell r="C1685" t="str">
            <v>Year 2</v>
          </cell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  <cell r="L1685">
            <v>6485000000</v>
          </cell>
        </row>
        <row r="1686">
          <cell r="B1686" t="str">
            <v>XRX</v>
          </cell>
          <cell r="C1686" t="str">
            <v>Year 3</v>
          </cell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  <cell r="L1686">
            <v>6246000000</v>
          </cell>
        </row>
        <row r="1687">
          <cell r="B1687" t="str">
            <v>XRX</v>
          </cell>
          <cell r="C1687" t="str">
            <v>Year 4</v>
          </cell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  <cell r="L1687">
            <v>5263000000</v>
          </cell>
        </row>
        <row r="1688">
          <cell r="B1688" t="str">
            <v>XYL</v>
          </cell>
          <cell r="C1688" t="str">
            <v>Year 1</v>
          </cell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>
            <v>0</v>
          </cell>
          <cell r="L1688">
            <v>1502000000</v>
          </cell>
        </row>
        <row r="1689">
          <cell r="B1689" t="str">
            <v>XYL</v>
          </cell>
          <cell r="C1689" t="str">
            <v>Year 2</v>
          </cell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>
            <v>0</v>
          </cell>
          <cell r="L1689">
            <v>1499000000</v>
          </cell>
        </row>
        <row r="1690">
          <cell r="B1690" t="str">
            <v>XYL</v>
          </cell>
          <cell r="C1690" t="str">
            <v>Year 3</v>
          </cell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>
            <v>0</v>
          </cell>
          <cell r="L1690">
            <v>1513000000</v>
          </cell>
        </row>
        <row r="1691">
          <cell r="B1691" t="str">
            <v>XYL</v>
          </cell>
          <cell r="C1691" t="str">
            <v>Year 4</v>
          </cell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>
            <v>0</v>
          </cell>
          <cell r="L1691">
            <v>1404000000</v>
          </cell>
        </row>
        <row r="1692">
          <cell r="B1692" t="str">
            <v>YHOO</v>
          </cell>
          <cell r="C1692" t="str">
            <v>Year 1</v>
          </cell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  <cell r="L1692">
            <v>3366000000</v>
          </cell>
        </row>
        <row r="1693">
          <cell r="B1693" t="str">
            <v>YHOO</v>
          </cell>
          <cell r="C1693" t="str">
            <v>Year 2</v>
          </cell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  <cell r="L1693">
            <v>3331000000</v>
          </cell>
        </row>
        <row r="1694">
          <cell r="B1694" t="str">
            <v>YHOO</v>
          </cell>
          <cell r="C1694" t="str">
            <v>Year 3</v>
          </cell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  <cell r="L1694">
            <v>3230758000</v>
          </cell>
        </row>
        <row r="1695">
          <cell r="B1695" t="str">
            <v>YHOO</v>
          </cell>
          <cell r="C1695" t="str">
            <v>Year 4</v>
          </cell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  <cell r="L1695">
            <v>2890553000</v>
          </cell>
        </row>
        <row r="1696">
          <cell r="B1696" t="str">
            <v>YUM</v>
          </cell>
          <cell r="C1696" t="str">
            <v>Year 1</v>
          </cell>
          <cell r="E1696">
            <v>13633000000</v>
          </cell>
          <cell r="F1696">
            <v>9852000000</v>
          </cell>
          <cell r="G1696">
            <v>1450000000</v>
          </cell>
          <cell r="H1696">
            <v>0</v>
          </cell>
          <cell r="I1696">
            <v>0</v>
          </cell>
          <cell r="L1696">
            <v>3781000000</v>
          </cell>
        </row>
        <row r="1697">
          <cell r="B1697" t="str">
            <v>YUM</v>
          </cell>
          <cell r="C1697" t="str">
            <v>Year 2</v>
          </cell>
          <cell r="E1697">
            <v>13084000000</v>
          </cell>
          <cell r="F1697">
            <v>9501000000</v>
          </cell>
          <cell r="G1697">
            <v>1454000000</v>
          </cell>
          <cell r="H1697">
            <v>0</v>
          </cell>
          <cell r="I1697">
            <v>0</v>
          </cell>
          <cell r="L1697">
            <v>3583000000</v>
          </cell>
        </row>
        <row r="1698">
          <cell r="B1698" t="str">
            <v>YUM</v>
          </cell>
          <cell r="C1698" t="str">
            <v>Year 3</v>
          </cell>
          <cell r="E1698">
            <v>13279000000</v>
          </cell>
          <cell r="F1698">
            <v>9682000000</v>
          </cell>
          <cell r="G1698">
            <v>1505000000</v>
          </cell>
          <cell r="H1698">
            <v>0</v>
          </cell>
          <cell r="I1698">
            <v>0</v>
          </cell>
          <cell r="L1698">
            <v>3597000000</v>
          </cell>
        </row>
        <row r="1699">
          <cell r="B1699" t="str">
            <v>YUM</v>
          </cell>
          <cell r="C1699" t="str">
            <v>Year 4</v>
          </cell>
          <cell r="E1699">
            <v>13105000000</v>
          </cell>
          <cell r="F1699">
            <v>9359000000</v>
          </cell>
          <cell r="G1699">
            <v>1746000000</v>
          </cell>
          <cell r="H1699">
            <v>0</v>
          </cell>
          <cell r="I1699">
            <v>0</v>
          </cell>
          <cell r="L1699">
            <v>3746000000</v>
          </cell>
        </row>
        <row r="1700">
          <cell r="B1700" t="str">
            <v>ZBH</v>
          </cell>
          <cell r="C1700" t="str">
            <v>Year 1</v>
          </cell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>
            <v>0</v>
          </cell>
          <cell r="L1700">
            <v>3346500000</v>
          </cell>
        </row>
        <row r="1701">
          <cell r="B1701" t="str">
            <v>ZBH</v>
          </cell>
          <cell r="C1701" t="str">
            <v>Year 2</v>
          </cell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  <cell r="L1701">
            <v>3356700000</v>
          </cell>
        </row>
        <row r="1702">
          <cell r="B1702" t="str">
            <v>ZBH</v>
          </cell>
          <cell r="C1702" t="str">
            <v>Year 3</v>
          </cell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  <cell r="L1702">
            <v>3430500000</v>
          </cell>
        </row>
        <row r="1703">
          <cell r="B1703" t="str">
            <v>ZBH</v>
          </cell>
          <cell r="C1703" t="str">
            <v>Year 4</v>
          </cell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  <cell r="L1703">
            <v>4197200000</v>
          </cell>
        </row>
        <row r="1704">
          <cell r="B1704" t="str">
            <v>ZION</v>
          </cell>
          <cell r="C1704" t="str">
            <v>Year 1</v>
          </cell>
          <cell r="E1704">
            <v>2458592000</v>
          </cell>
          <cell r="F1704">
            <v>80146000</v>
          </cell>
          <cell r="G1704">
            <v>1579007000</v>
          </cell>
          <cell r="H1704">
            <v>0</v>
          </cell>
          <cell r="I1704">
            <v>31237000</v>
          </cell>
          <cell r="L1704">
            <v>2378446000</v>
          </cell>
        </row>
        <row r="1705">
          <cell r="B1705" t="str">
            <v>ZION</v>
          </cell>
          <cell r="C1705" t="str">
            <v>Year 2</v>
          </cell>
          <cell r="E1705">
            <v>2278812000</v>
          </cell>
          <cell r="F1705">
            <v>58913000</v>
          </cell>
          <cell r="G1705">
            <v>1700064000</v>
          </cell>
          <cell r="H1705">
            <v>0</v>
          </cell>
          <cell r="I1705">
            <v>72761000</v>
          </cell>
          <cell r="L1705">
            <v>2219899000</v>
          </cell>
        </row>
        <row r="1706">
          <cell r="B1706" t="str">
            <v>ZION</v>
          </cell>
          <cell r="C1706" t="str">
            <v>Year 3</v>
          </cell>
          <cell r="E1706">
            <v>2361631000</v>
          </cell>
          <cell r="F1706">
            <v>49736000</v>
          </cell>
          <cell r="G1706">
            <v>1654369000</v>
          </cell>
          <cell r="H1706">
            <v>0</v>
          </cell>
          <cell r="I1706">
            <v>87159000</v>
          </cell>
          <cell r="L1706">
            <v>2311895000</v>
          </cell>
        </row>
        <row r="1707">
          <cell r="B1707" t="str">
            <v>ZION</v>
          </cell>
          <cell r="C1707" t="str">
            <v>Year 4</v>
          </cell>
          <cell r="E1707">
            <v>2210591000</v>
          </cell>
          <cell r="F1707">
            <v>49344000</v>
          </cell>
          <cell r="G1707">
            <v>1591239000</v>
          </cell>
          <cell r="H1707">
            <v>0</v>
          </cell>
          <cell r="I1707">
            <v>49282000</v>
          </cell>
          <cell r="L1707">
            <v>2161247000</v>
          </cell>
        </row>
        <row r="1708">
          <cell r="B1708" t="str">
            <v>ZTS</v>
          </cell>
          <cell r="C1708" t="str">
            <v>Year 1</v>
          </cell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  <cell r="L1708">
            <v>2892000000</v>
          </cell>
        </row>
        <row r="1709">
          <cell r="B1709" t="str">
            <v>ZTS</v>
          </cell>
          <cell r="C1709" t="str">
            <v>Year 2</v>
          </cell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  <cell r="L1709">
            <v>3068000000</v>
          </cell>
        </row>
        <row r="1710">
          <cell r="B1710" t="str">
            <v>ZTS</v>
          </cell>
          <cell r="C1710" t="str">
            <v>Year 3</v>
          </cell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  <cell r="L1710">
            <v>3027000000</v>
          </cell>
        </row>
        <row r="1711">
          <cell r="B1711" t="str">
            <v>ZTS</v>
          </cell>
          <cell r="C1711" t="str">
            <v>Year 4</v>
          </cell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  <cell r="L1711">
            <v>3222000000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lah" refreshedDate="44531.289607407409" createdVersion="7" refreshedVersion="7" minRefreshableVersion="3" recordCount="1711" xr:uid="{5EBF0795-A009-4DE3-BE84-D03C2C303190}">
  <cacheSource type="worksheet">
    <worksheetSource ref="B1:B1048576" sheet="projectdata-nyse-AbdullahAlQaht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1E1472-C3B7-4B0C-A8EF-2CB4980AE541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1"/>
  <sheetViews>
    <sheetView topLeftCell="C46" workbookViewId="0">
      <selection activeCell="L12" sqref="L12"/>
    </sheetView>
  </sheetViews>
  <sheetFormatPr defaultRowHeight="15" x14ac:dyDescent="0.25"/>
  <cols>
    <col min="4" max="4" width="23.42578125" customWidth="1"/>
    <col min="5" max="5" width="22.85546875" customWidth="1"/>
    <col min="6" max="6" width="21.7109375" customWidth="1"/>
    <col min="7" max="7" width="17" customWidth="1"/>
    <col min="8" max="8" width="17.42578125" customWidth="1"/>
    <col min="9" max="9" width="21.5703125" customWidth="1"/>
    <col min="10" max="10" width="14.5703125" customWidth="1"/>
    <col min="11" max="11" width="16.140625" customWidth="1"/>
    <col min="12" max="12" width="16.85546875" customWidth="1"/>
    <col min="13" max="13" width="16.140625" customWidth="1"/>
    <col min="14" max="14" width="17.14062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 t="s">
        <v>13</v>
      </c>
      <c r="C2" t="s">
        <v>14</v>
      </c>
      <c r="D2" s="1">
        <v>41274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t="s">
        <v>15</v>
      </c>
      <c r="K2" t="s">
        <v>16</v>
      </c>
      <c r="L2" s="2">
        <v>14356000000</v>
      </c>
      <c r="M2" s="2">
        <v>13822000000</v>
      </c>
      <c r="N2" s="2">
        <v>534000000</v>
      </c>
    </row>
    <row r="3" spans="1:14" x14ac:dyDescent="0.25">
      <c r="A3">
        <v>1</v>
      </c>
      <c r="B3" t="s">
        <v>13</v>
      </c>
      <c r="C3" t="s">
        <v>17</v>
      </c>
      <c r="D3" s="1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t="s">
        <v>15</v>
      </c>
      <c r="K3" t="s">
        <v>16</v>
      </c>
      <c r="L3" s="2">
        <v>15724000000</v>
      </c>
      <c r="M3" s="2">
        <v>13766000000</v>
      </c>
      <c r="N3" s="2">
        <v>1958000000</v>
      </c>
    </row>
    <row r="4" spans="1:14" x14ac:dyDescent="0.25">
      <c r="A4">
        <v>2</v>
      </c>
      <c r="B4" t="s">
        <v>13</v>
      </c>
      <c r="C4" t="s">
        <v>18</v>
      </c>
      <c r="D4" s="1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t="s">
        <v>15</v>
      </c>
      <c r="K4" t="s">
        <v>16</v>
      </c>
      <c r="L4" s="2">
        <v>27030000000</v>
      </c>
      <c r="M4" s="2">
        <v>21981000000</v>
      </c>
      <c r="N4" s="2">
        <v>5049000000</v>
      </c>
    </row>
    <row r="5" spans="1:14" x14ac:dyDescent="0.25">
      <c r="A5">
        <v>3</v>
      </c>
      <c r="B5" t="s">
        <v>13</v>
      </c>
      <c r="C5" t="s">
        <v>19</v>
      </c>
      <c r="D5" s="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15</v>
      </c>
      <c r="K5" t="s">
        <v>16</v>
      </c>
      <c r="L5" s="2">
        <v>29894000000</v>
      </c>
      <c r="M5" s="2">
        <v>22639000000</v>
      </c>
      <c r="N5" s="2">
        <v>7255000000</v>
      </c>
    </row>
    <row r="6" spans="1:14" x14ac:dyDescent="0.25">
      <c r="A6">
        <v>4</v>
      </c>
      <c r="B6" t="s">
        <v>20</v>
      </c>
      <c r="C6" t="s">
        <v>14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21</v>
      </c>
      <c r="K6" t="s">
        <v>22</v>
      </c>
      <c r="L6" s="2">
        <v>3098036000</v>
      </c>
      <c r="M6" s="2">
        <v>2440721000</v>
      </c>
      <c r="N6" s="2">
        <v>657315000</v>
      </c>
    </row>
    <row r="7" spans="1:14" x14ac:dyDescent="0.25">
      <c r="A7">
        <v>5</v>
      </c>
      <c r="B7" t="s">
        <v>20</v>
      </c>
      <c r="C7" t="s">
        <v>17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21</v>
      </c>
      <c r="K7" t="s">
        <v>22</v>
      </c>
      <c r="L7" s="2">
        <v>3252146000</v>
      </c>
      <c r="M7" s="2">
        <v>2591828000</v>
      </c>
      <c r="N7" s="2">
        <v>660318000</v>
      </c>
    </row>
    <row r="8" spans="1:14" x14ac:dyDescent="0.25">
      <c r="A8">
        <v>6</v>
      </c>
      <c r="B8" t="s">
        <v>20</v>
      </c>
      <c r="C8" t="s">
        <v>18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21</v>
      </c>
      <c r="K8" t="s">
        <v>22</v>
      </c>
      <c r="L8" s="2">
        <v>4453613000</v>
      </c>
      <c r="M8" s="2">
        <v>3601903000</v>
      </c>
      <c r="N8" s="2">
        <v>851710000</v>
      </c>
    </row>
    <row r="9" spans="1:14" x14ac:dyDescent="0.25">
      <c r="A9">
        <v>7</v>
      </c>
      <c r="B9" t="s">
        <v>20</v>
      </c>
      <c r="C9" t="s">
        <v>19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21</v>
      </c>
      <c r="K9" t="s">
        <v>22</v>
      </c>
      <c r="L9" s="2">
        <v>4422772000</v>
      </c>
      <c r="M9" s="2">
        <v>3596992000</v>
      </c>
      <c r="N9" s="2">
        <v>825780000</v>
      </c>
    </row>
    <row r="10" spans="1:14" x14ac:dyDescent="0.25">
      <c r="A10">
        <v>8</v>
      </c>
      <c r="B10" t="s">
        <v>23</v>
      </c>
      <c r="C10" t="s">
        <v>14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24</v>
      </c>
      <c r="K10" t="s">
        <v>25</v>
      </c>
      <c r="L10" s="2">
        <v>64304000000</v>
      </c>
      <c r="M10" s="2">
        <v>15305000000</v>
      </c>
      <c r="N10" s="2">
        <v>48999000000</v>
      </c>
    </row>
    <row r="11" spans="1:14" x14ac:dyDescent="0.25">
      <c r="A11">
        <v>9</v>
      </c>
      <c r="B11" t="s">
        <v>23</v>
      </c>
      <c r="C11" t="s">
        <v>17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24</v>
      </c>
      <c r="K11" t="s">
        <v>25</v>
      </c>
      <c r="L11" s="2">
        <v>70537000000</v>
      </c>
      <c r="M11" s="2">
        <v>18034000000</v>
      </c>
      <c r="N11" s="2">
        <v>52503000000</v>
      </c>
    </row>
    <row r="12" spans="1:14" x14ac:dyDescent="0.25">
      <c r="A12">
        <v>10</v>
      </c>
      <c r="B12" t="s">
        <v>23</v>
      </c>
      <c r="C12" t="s">
        <v>18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24</v>
      </c>
      <c r="K12" t="s">
        <v>25</v>
      </c>
      <c r="L12" s="2">
        <v>93626000000</v>
      </c>
      <c r="M12" s="2">
        <v>22396000000</v>
      </c>
      <c r="N12" s="2">
        <v>71230000000</v>
      </c>
    </row>
    <row r="13" spans="1:14" x14ac:dyDescent="0.25">
      <c r="A13">
        <v>11</v>
      </c>
      <c r="B13" t="s">
        <v>23</v>
      </c>
      <c r="C13" t="s">
        <v>19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24</v>
      </c>
      <c r="K13" t="s">
        <v>25</v>
      </c>
      <c r="L13" s="2">
        <v>84263000000</v>
      </c>
      <c r="M13" s="2">
        <v>24239000000</v>
      </c>
      <c r="N13" s="2">
        <v>60024000000</v>
      </c>
    </row>
    <row r="14" spans="1:14" x14ac:dyDescent="0.25">
      <c r="A14">
        <v>12</v>
      </c>
      <c r="B14" t="s">
        <v>26</v>
      </c>
      <c r="C14" t="s">
        <v>14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27</v>
      </c>
      <c r="K14" t="s">
        <v>28</v>
      </c>
      <c r="L14" s="2">
        <v>13872000000</v>
      </c>
      <c r="M14" s="2">
        <v>7767000000</v>
      </c>
      <c r="N14" s="2">
        <v>6105000000</v>
      </c>
    </row>
    <row r="15" spans="1:14" x14ac:dyDescent="0.25">
      <c r="A15">
        <v>13</v>
      </c>
      <c r="B15" t="s">
        <v>26</v>
      </c>
      <c r="C15" t="s">
        <v>17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27</v>
      </c>
      <c r="K15" t="s">
        <v>28</v>
      </c>
      <c r="L15" s="2">
        <v>14209000000</v>
      </c>
      <c r="M15" s="2">
        <v>8207000000</v>
      </c>
      <c r="N15" s="2">
        <v>6002000000</v>
      </c>
    </row>
    <row r="16" spans="1:14" x14ac:dyDescent="0.25">
      <c r="A16">
        <v>14</v>
      </c>
      <c r="B16" t="s">
        <v>26</v>
      </c>
      <c r="C16" t="s">
        <v>18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27</v>
      </c>
      <c r="K16" t="s">
        <v>28</v>
      </c>
      <c r="L16" s="2">
        <v>15534000000</v>
      </c>
      <c r="M16" s="2">
        <v>11771000000</v>
      </c>
      <c r="N16" s="2">
        <v>3763000000</v>
      </c>
    </row>
    <row r="17" spans="1:14" x14ac:dyDescent="0.25">
      <c r="A17">
        <v>15</v>
      </c>
      <c r="B17" t="s">
        <v>26</v>
      </c>
      <c r="C17" t="s">
        <v>19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27</v>
      </c>
      <c r="K17" t="s">
        <v>28</v>
      </c>
      <c r="L17" s="2">
        <v>18359000000</v>
      </c>
      <c r="M17" s="2">
        <v>10672000000</v>
      </c>
      <c r="N17" s="2">
        <v>7687000000</v>
      </c>
    </row>
    <row r="18" spans="1:14" x14ac:dyDescent="0.25">
      <c r="A18">
        <v>16</v>
      </c>
      <c r="B18" t="s">
        <v>29</v>
      </c>
      <c r="C18" t="s">
        <v>14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27</v>
      </c>
      <c r="K18" t="s">
        <v>30</v>
      </c>
      <c r="L18" s="2">
        <v>2507819000</v>
      </c>
      <c r="M18" s="2">
        <v>1609420000</v>
      </c>
      <c r="N18" s="2">
        <v>898399000</v>
      </c>
    </row>
    <row r="19" spans="1:14" x14ac:dyDescent="0.25">
      <c r="A19">
        <v>17</v>
      </c>
      <c r="B19" t="s">
        <v>29</v>
      </c>
      <c r="C19" t="s">
        <v>17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27</v>
      </c>
      <c r="K19" t="s">
        <v>30</v>
      </c>
      <c r="L19" s="2">
        <v>2982366000</v>
      </c>
      <c r="M19" s="2">
        <v>2200275000</v>
      </c>
      <c r="N19" s="2">
        <v>782091000</v>
      </c>
    </row>
    <row r="20" spans="1:14" x14ac:dyDescent="0.25">
      <c r="A20">
        <v>18</v>
      </c>
      <c r="B20" t="s">
        <v>29</v>
      </c>
      <c r="C20" t="s">
        <v>18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27</v>
      </c>
      <c r="K20" t="s">
        <v>30</v>
      </c>
      <c r="L20" s="2">
        <v>3529313000</v>
      </c>
      <c r="M20" s="2">
        <v>3107093000</v>
      </c>
      <c r="N20" s="2">
        <v>422220000</v>
      </c>
    </row>
    <row r="21" spans="1:14" x14ac:dyDescent="0.25">
      <c r="A21">
        <v>19</v>
      </c>
      <c r="B21" t="s">
        <v>29</v>
      </c>
      <c r="C21" t="s">
        <v>19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27</v>
      </c>
      <c r="K21" t="s">
        <v>30</v>
      </c>
      <c r="L21" s="2">
        <v>4272606000</v>
      </c>
      <c r="M21" s="2">
        <v>2746832000</v>
      </c>
      <c r="N21" s="2">
        <v>1525774000</v>
      </c>
    </row>
    <row r="22" spans="1:14" x14ac:dyDescent="0.25">
      <c r="A22">
        <v>20</v>
      </c>
      <c r="B22" t="s">
        <v>31</v>
      </c>
      <c r="C22" t="s">
        <v>14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27</v>
      </c>
      <c r="K22" t="s">
        <v>32</v>
      </c>
      <c r="L22" s="2">
        <v>10151000000</v>
      </c>
      <c r="M22" s="2">
        <v>8791000000</v>
      </c>
      <c r="N22" s="2">
        <v>1360000000</v>
      </c>
    </row>
    <row r="23" spans="1:14" x14ac:dyDescent="0.25">
      <c r="A23">
        <v>21</v>
      </c>
      <c r="B23" t="s">
        <v>31</v>
      </c>
      <c r="C23" t="s">
        <v>17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27</v>
      </c>
      <c r="K23" t="s">
        <v>32</v>
      </c>
      <c r="L23" s="2">
        <v>10464000000</v>
      </c>
      <c r="M23" s="2">
        <v>8331000000</v>
      </c>
      <c r="N23" s="2">
        <v>2133000000</v>
      </c>
    </row>
    <row r="24" spans="1:14" x14ac:dyDescent="0.25">
      <c r="A24">
        <v>22</v>
      </c>
      <c r="B24" t="s">
        <v>31</v>
      </c>
      <c r="C24" t="s">
        <v>18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27</v>
      </c>
      <c r="K24" t="s">
        <v>32</v>
      </c>
      <c r="L24" s="2">
        <v>11029000000</v>
      </c>
      <c r="M24" s="2">
        <v>8430000000</v>
      </c>
      <c r="N24" s="2">
        <v>2599000000</v>
      </c>
    </row>
    <row r="25" spans="1:14" x14ac:dyDescent="0.25">
      <c r="A25">
        <v>23</v>
      </c>
      <c r="B25" t="s">
        <v>31</v>
      </c>
      <c r="C25" t="s">
        <v>19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27</v>
      </c>
      <c r="K25" t="s">
        <v>32</v>
      </c>
      <c r="L25" s="2">
        <v>11658000000</v>
      </c>
      <c r="M25" s="2">
        <v>8791000000</v>
      </c>
      <c r="N25" s="2">
        <v>2867000000</v>
      </c>
    </row>
    <row r="26" spans="1:14" x14ac:dyDescent="0.25">
      <c r="A26">
        <v>24</v>
      </c>
      <c r="B26" t="s">
        <v>33</v>
      </c>
      <c r="C26" t="s">
        <v>14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24</v>
      </c>
      <c r="K26" t="s">
        <v>34</v>
      </c>
      <c r="L26" s="2">
        <v>3468683000</v>
      </c>
      <c r="M26" s="2">
        <v>3019463000</v>
      </c>
      <c r="N26" s="2">
        <v>449220000</v>
      </c>
    </row>
    <row r="27" spans="1:14" x14ac:dyDescent="0.25">
      <c r="A27">
        <v>25</v>
      </c>
      <c r="B27" t="s">
        <v>33</v>
      </c>
      <c r="C27" t="s">
        <v>17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24</v>
      </c>
      <c r="K27" t="s">
        <v>34</v>
      </c>
      <c r="L27" s="2">
        <v>3524985000</v>
      </c>
      <c r="M27" s="2">
        <v>3092417000</v>
      </c>
      <c r="N27" s="2">
        <v>432568000</v>
      </c>
    </row>
    <row r="28" spans="1:14" x14ac:dyDescent="0.25">
      <c r="A28">
        <v>26</v>
      </c>
      <c r="B28" t="s">
        <v>33</v>
      </c>
      <c r="C28" t="s">
        <v>18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24</v>
      </c>
      <c r="K28" t="s">
        <v>34</v>
      </c>
      <c r="L28" s="2">
        <v>4051194000</v>
      </c>
      <c r="M28" s="2">
        <v>3146540000</v>
      </c>
      <c r="N28" s="2">
        <v>904654000</v>
      </c>
    </row>
    <row r="29" spans="1:14" x14ac:dyDescent="0.25">
      <c r="A29">
        <v>27</v>
      </c>
      <c r="B29" t="s">
        <v>33</v>
      </c>
      <c r="C29" t="s">
        <v>19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24</v>
      </c>
      <c r="K29" t="s">
        <v>34</v>
      </c>
      <c r="L29" s="2">
        <v>5034522000</v>
      </c>
      <c r="M29" s="2">
        <v>3542428000</v>
      </c>
      <c r="N29" s="2">
        <v>1492094000</v>
      </c>
    </row>
    <row r="30" spans="1:14" x14ac:dyDescent="0.25">
      <c r="A30">
        <v>28</v>
      </c>
      <c r="B30" t="s">
        <v>35</v>
      </c>
      <c r="C30" t="s">
        <v>14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24</v>
      </c>
      <c r="K30" t="s">
        <v>36</v>
      </c>
      <c r="L30" s="2">
        <v>1692411000</v>
      </c>
      <c r="M30" s="2">
        <v>909488000</v>
      </c>
      <c r="N30" s="2">
        <v>782923000</v>
      </c>
    </row>
    <row r="31" spans="1:14" x14ac:dyDescent="0.25">
      <c r="A31">
        <v>29</v>
      </c>
      <c r="B31" t="s">
        <v>35</v>
      </c>
      <c r="C31" t="s">
        <v>17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24</v>
      </c>
      <c r="K31" t="s">
        <v>36</v>
      </c>
      <c r="L31" s="2">
        <v>1830188000</v>
      </c>
      <c r="M31" s="2">
        <v>1040382000</v>
      </c>
      <c r="N31" s="2">
        <v>789806000</v>
      </c>
    </row>
    <row r="32" spans="1:14" x14ac:dyDescent="0.25">
      <c r="A32">
        <v>30</v>
      </c>
      <c r="B32" t="s">
        <v>35</v>
      </c>
      <c r="C32" t="s">
        <v>18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24</v>
      </c>
      <c r="K32" t="s">
        <v>36</v>
      </c>
      <c r="L32" s="2">
        <v>2259262000</v>
      </c>
      <c r="M32" s="2">
        <v>1428421000</v>
      </c>
      <c r="N32" s="2">
        <v>830841000</v>
      </c>
    </row>
    <row r="33" spans="1:14" x14ac:dyDescent="0.25">
      <c r="A33">
        <v>31</v>
      </c>
      <c r="B33" t="s">
        <v>35</v>
      </c>
      <c r="C33" t="s">
        <v>19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24</v>
      </c>
      <c r="K33" t="s">
        <v>36</v>
      </c>
      <c r="L33" s="2">
        <v>2227173000</v>
      </c>
      <c r="M33" s="2">
        <v>1185377000</v>
      </c>
      <c r="N33" s="2">
        <v>1041796000</v>
      </c>
    </row>
    <row r="34" spans="1:14" x14ac:dyDescent="0.25">
      <c r="A34">
        <v>32</v>
      </c>
      <c r="B34" t="s">
        <v>37</v>
      </c>
      <c r="C34" t="s">
        <v>14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38</v>
      </c>
      <c r="K34" t="s">
        <v>39</v>
      </c>
      <c r="L34" s="2">
        <v>3623000000</v>
      </c>
      <c r="M34" s="2">
        <v>1665000000</v>
      </c>
      <c r="N34" s="2">
        <v>1958000000</v>
      </c>
    </row>
    <row r="35" spans="1:14" x14ac:dyDescent="0.25">
      <c r="A35">
        <v>33</v>
      </c>
      <c r="B35" t="s">
        <v>37</v>
      </c>
      <c r="C35" t="s">
        <v>17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38</v>
      </c>
      <c r="K35" t="s">
        <v>39</v>
      </c>
      <c r="L35" s="2">
        <v>3889000000</v>
      </c>
      <c r="M35" s="2">
        <v>1759000000</v>
      </c>
      <c r="N35" s="2">
        <v>2130000000</v>
      </c>
    </row>
    <row r="36" spans="1:14" x14ac:dyDescent="0.25">
      <c r="A36">
        <v>34</v>
      </c>
      <c r="B36" t="s">
        <v>37</v>
      </c>
      <c r="C36" t="s">
        <v>18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38</v>
      </c>
      <c r="K36" t="s">
        <v>39</v>
      </c>
      <c r="L36" s="2">
        <v>4768000000</v>
      </c>
      <c r="M36" s="2">
        <v>1907000000</v>
      </c>
      <c r="N36" s="2">
        <v>2861000000</v>
      </c>
    </row>
    <row r="37" spans="1:14" x14ac:dyDescent="0.25">
      <c r="A37">
        <v>35</v>
      </c>
      <c r="B37" t="s">
        <v>37</v>
      </c>
      <c r="C37" t="s">
        <v>19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38</v>
      </c>
      <c r="K37" t="s">
        <v>39</v>
      </c>
      <c r="L37" s="2">
        <v>4020000000</v>
      </c>
      <c r="M37" s="2">
        <v>2010000000</v>
      </c>
      <c r="N37" s="2">
        <v>2010000000</v>
      </c>
    </row>
    <row r="38" spans="1:14" x14ac:dyDescent="0.25">
      <c r="A38">
        <v>36</v>
      </c>
      <c r="B38" t="s">
        <v>40</v>
      </c>
      <c r="C38" t="s">
        <v>14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24</v>
      </c>
      <c r="K38" t="s">
        <v>41</v>
      </c>
      <c r="L38" s="2">
        <v>1249299000</v>
      </c>
      <c r="M38" s="2">
        <v>274935000</v>
      </c>
      <c r="N38" s="2">
        <v>974364000</v>
      </c>
    </row>
    <row r="39" spans="1:14" x14ac:dyDescent="0.25">
      <c r="A39">
        <v>37</v>
      </c>
      <c r="B39" t="s">
        <v>40</v>
      </c>
      <c r="C39" t="s">
        <v>17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24</v>
      </c>
      <c r="K39" t="s">
        <v>41</v>
      </c>
      <c r="L39" s="2">
        <v>1424146000</v>
      </c>
      <c r="M39" s="2">
        <v>325234000</v>
      </c>
      <c r="N39" s="2">
        <v>1098912000</v>
      </c>
    </row>
    <row r="40" spans="1:14" x14ac:dyDescent="0.25">
      <c r="A40">
        <v>38</v>
      </c>
      <c r="B40" t="s">
        <v>40</v>
      </c>
      <c r="C40" t="s">
        <v>18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24</v>
      </c>
      <c r="K40" t="s">
        <v>41</v>
      </c>
      <c r="L40" s="2">
        <v>1658961000</v>
      </c>
      <c r="M40" s="2">
        <v>560494000</v>
      </c>
      <c r="N40" s="2">
        <v>1098467000</v>
      </c>
    </row>
    <row r="41" spans="1:14" x14ac:dyDescent="0.25">
      <c r="A41">
        <v>39</v>
      </c>
      <c r="B41" t="s">
        <v>40</v>
      </c>
      <c r="C41" t="s">
        <v>19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24</v>
      </c>
      <c r="K41" t="s">
        <v>41</v>
      </c>
      <c r="L41" s="2">
        <v>1957046000</v>
      </c>
      <c r="M41" s="2">
        <v>695186000</v>
      </c>
      <c r="N41" s="2">
        <v>1261860000</v>
      </c>
    </row>
    <row r="42" spans="1:14" x14ac:dyDescent="0.25">
      <c r="A42">
        <v>40</v>
      </c>
      <c r="B42" t="s">
        <v>42</v>
      </c>
      <c r="C42" t="s">
        <v>14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24</v>
      </c>
      <c r="K42" t="s">
        <v>34</v>
      </c>
      <c r="L42" s="2">
        <v>2073700000</v>
      </c>
      <c r="M42" s="2">
        <v>1723900000</v>
      </c>
      <c r="N42" s="2">
        <v>349800000</v>
      </c>
    </row>
    <row r="43" spans="1:14" x14ac:dyDescent="0.25">
      <c r="A43">
        <v>41</v>
      </c>
      <c r="B43" t="s">
        <v>42</v>
      </c>
      <c r="C43" t="s">
        <v>17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24</v>
      </c>
      <c r="K43" t="s">
        <v>34</v>
      </c>
      <c r="L43" s="2">
        <v>1999600000</v>
      </c>
      <c r="M43" s="2">
        <v>1702000000</v>
      </c>
      <c r="N43" s="2">
        <v>297600000</v>
      </c>
    </row>
    <row r="44" spans="1:14" x14ac:dyDescent="0.25">
      <c r="A44">
        <v>42</v>
      </c>
      <c r="B44" t="s">
        <v>42</v>
      </c>
      <c r="C44" t="s">
        <v>18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24</v>
      </c>
      <c r="K44" t="s">
        <v>34</v>
      </c>
      <c r="L44" s="2">
        <v>2170100000</v>
      </c>
      <c r="M44" s="2">
        <v>2046300000</v>
      </c>
      <c r="N44" s="2">
        <v>123800000</v>
      </c>
    </row>
    <row r="45" spans="1:14" x14ac:dyDescent="0.25">
      <c r="A45">
        <v>43</v>
      </c>
      <c r="B45" t="s">
        <v>42</v>
      </c>
      <c r="C45" t="s">
        <v>19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24</v>
      </c>
      <c r="K45" t="s">
        <v>34</v>
      </c>
      <c r="L45" s="2">
        <v>2133400000</v>
      </c>
      <c r="M45" s="2">
        <v>2132100000</v>
      </c>
      <c r="N45" s="2">
        <v>1300000</v>
      </c>
    </row>
    <row r="46" spans="1:14" x14ac:dyDescent="0.25">
      <c r="A46">
        <v>44</v>
      </c>
      <c r="B46" t="s">
        <v>43</v>
      </c>
      <c r="C46" t="s">
        <v>14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44</v>
      </c>
      <c r="K46" t="s">
        <v>45</v>
      </c>
      <c r="L46" s="2">
        <v>2304000000</v>
      </c>
      <c r="M46" s="2">
        <v>1116000000</v>
      </c>
      <c r="N46" s="2">
        <v>1188000000</v>
      </c>
    </row>
    <row r="47" spans="1:14" x14ac:dyDescent="0.25">
      <c r="A47">
        <v>45</v>
      </c>
      <c r="B47" t="s">
        <v>43</v>
      </c>
      <c r="C47" t="s">
        <v>17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44</v>
      </c>
      <c r="K47" t="s">
        <v>45</v>
      </c>
      <c r="L47" s="2">
        <v>2348000000</v>
      </c>
      <c r="M47" s="2">
        <v>1164000000</v>
      </c>
      <c r="N47" s="2">
        <v>1184000000</v>
      </c>
    </row>
    <row r="48" spans="1:14" x14ac:dyDescent="0.25">
      <c r="A48">
        <v>46</v>
      </c>
      <c r="B48" t="s">
        <v>43</v>
      </c>
      <c r="C48" t="s">
        <v>18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44</v>
      </c>
      <c r="K48" t="s">
        <v>45</v>
      </c>
      <c r="L48" s="2">
        <v>2467000000</v>
      </c>
      <c r="M48" s="2">
        <v>1213000000</v>
      </c>
      <c r="N48" s="2">
        <v>1254000000</v>
      </c>
    </row>
    <row r="49" spans="1:14" x14ac:dyDescent="0.25">
      <c r="A49">
        <v>47</v>
      </c>
      <c r="B49" t="s">
        <v>43</v>
      </c>
      <c r="C49" t="s">
        <v>19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44</v>
      </c>
      <c r="K49" t="s">
        <v>45</v>
      </c>
      <c r="L49" s="2">
        <v>2597000000</v>
      </c>
      <c r="M49" s="2">
        <v>1338000000</v>
      </c>
      <c r="N49" s="2">
        <v>1259000000</v>
      </c>
    </row>
    <row r="50" spans="1:14" x14ac:dyDescent="0.25">
      <c r="A50">
        <v>48</v>
      </c>
      <c r="B50" t="s">
        <v>46</v>
      </c>
      <c r="C50" t="s">
        <v>14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44</v>
      </c>
      <c r="K50" t="s">
        <v>47</v>
      </c>
      <c r="L50" s="2">
        <v>8550000000</v>
      </c>
      <c r="M50" s="2">
        <v>5594000000</v>
      </c>
      <c r="N50" s="2">
        <v>2956000000</v>
      </c>
    </row>
    <row r="51" spans="1:14" x14ac:dyDescent="0.25">
      <c r="A51">
        <v>49</v>
      </c>
      <c r="B51" t="s">
        <v>46</v>
      </c>
      <c r="C51" t="s">
        <v>17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44</v>
      </c>
      <c r="K51" t="s">
        <v>47</v>
      </c>
      <c r="L51" s="2">
        <v>8091200000</v>
      </c>
      <c r="M51" s="2">
        <v>5042300000</v>
      </c>
      <c r="N51" s="2">
        <v>3048900000</v>
      </c>
    </row>
    <row r="52" spans="1:14" x14ac:dyDescent="0.25">
      <c r="A52">
        <v>50</v>
      </c>
      <c r="B52" t="s">
        <v>46</v>
      </c>
      <c r="C52" t="s">
        <v>18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44</v>
      </c>
      <c r="K52" t="s">
        <v>47</v>
      </c>
      <c r="L52" s="2">
        <v>8692900000</v>
      </c>
      <c r="M52" s="2">
        <v>5565500000</v>
      </c>
      <c r="N52" s="2">
        <v>3127400000</v>
      </c>
    </row>
    <row r="53" spans="1:14" x14ac:dyDescent="0.25">
      <c r="A53">
        <v>51</v>
      </c>
      <c r="B53" t="s">
        <v>46</v>
      </c>
      <c r="C53" t="s">
        <v>19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44</v>
      </c>
      <c r="K53" t="s">
        <v>47</v>
      </c>
      <c r="L53" s="2">
        <v>9019700000</v>
      </c>
      <c r="M53" s="2">
        <v>5686200000</v>
      </c>
      <c r="N53" s="2">
        <v>3333500000</v>
      </c>
    </row>
    <row r="54" spans="1:14" x14ac:dyDescent="0.25">
      <c r="A54">
        <v>52</v>
      </c>
      <c r="B54" t="s">
        <v>48</v>
      </c>
      <c r="C54" t="s">
        <v>14</v>
      </c>
      <c r="D54" s="1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t="s">
        <v>49</v>
      </c>
      <c r="K54" t="s">
        <v>50</v>
      </c>
      <c r="L54" s="2">
        <v>8290000000</v>
      </c>
      <c r="M54" s="2">
        <v>3727000000</v>
      </c>
      <c r="N54" s="2">
        <v>4563000000</v>
      </c>
    </row>
    <row r="55" spans="1:14" x14ac:dyDescent="0.25">
      <c r="A55">
        <v>53</v>
      </c>
      <c r="B55" t="s">
        <v>48</v>
      </c>
      <c r="C55" t="s">
        <v>17</v>
      </c>
      <c r="D55" s="1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t="s">
        <v>49</v>
      </c>
      <c r="K55" t="s">
        <v>50</v>
      </c>
      <c r="L55" s="2">
        <v>8598000000</v>
      </c>
      <c r="M55" s="2">
        <v>3489000000</v>
      </c>
      <c r="N55" s="2">
        <v>5109000000</v>
      </c>
    </row>
    <row r="56" spans="1:14" x14ac:dyDescent="0.25">
      <c r="A56">
        <v>54</v>
      </c>
      <c r="B56" t="s">
        <v>48</v>
      </c>
      <c r="C56" t="s">
        <v>18</v>
      </c>
      <c r="D56" s="1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t="s">
        <v>49</v>
      </c>
      <c r="K56" t="s">
        <v>50</v>
      </c>
      <c r="L56" s="2">
        <v>8355000000</v>
      </c>
      <c r="M56" s="2">
        <v>3547000000</v>
      </c>
      <c r="N56" s="2">
        <v>4808000000</v>
      </c>
    </row>
    <row r="57" spans="1:14" x14ac:dyDescent="0.25">
      <c r="A57">
        <v>55</v>
      </c>
      <c r="B57" t="s">
        <v>48</v>
      </c>
      <c r="C57" t="s">
        <v>19</v>
      </c>
      <c r="D57" s="1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t="s">
        <v>49</v>
      </c>
      <c r="K57" t="s">
        <v>50</v>
      </c>
      <c r="L57" s="2">
        <v>7823000000</v>
      </c>
      <c r="M57" s="2">
        <v>3672000000</v>
      </c>
      <c r="N57" s="2">
        <v>4151000000</v>
      </c>
    </row>
    <row r="58" spans="1:14" x14ac:dyDescent="0.25">
      <c r="A58">
        <v>56</v>
      </c>
      <c r="B58" t="s">
        <v>51</v>
      </c>
      <c r="C58" t="s">
        <v>14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49</v>
      </c>
      <c r="K58" t="s">
        <v>52</v>
      </c>
      <c r="L58" s="2">
        <v>33469000000</v>
      </c>
      <c r="M58" s="2">
        <v>21491000000</v>
      </c>
      <c r="N58" s="2">
        <v>11978000000</v>
      </c>
    </row>
    <row r="59" spans="1:14" x14ac:dyDescent="0.25">
      <c r="A59">
        <v>57</v>
      </c>
      <c r="B59" t="s">
        <v>51</v>
      </c>
      <c r="C59" t="s">
        <v>17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49</v>
      </c>
      <c r="K59" t="s">
        <v>52</v>
      </c>
      <c r="L59" s="2">
        <v>34214000000</v>
      </c>
      <c r="M59" s="2">
        <v>22005000000</v>
      </c>
      <c r="N59" s="2">
        <v>12209000000</v>
      </c>
    </row>
    <row r="60" spans="1:14" x14ac:dyDescent="0.25">
      <c r="A60">
        <v>58</v>
      </c>
      <c r="B60" t="s">
        <v>51</v>
      </c>
      <c r="C60" t="s">
        <v>18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49</v>
      </c>
      <c r="K60" t="s">
        <v>52</v>
      </c>
      <c r="L60" s="2">
        <v>30795000000</v>
      </c>
      <c r="M60" s="2">
        <v>18491000000</v>
      </c>
      <c r="N60" s="2">
        <v>12304000000</v>
      </c>
    </row>
    <row r="61" spans="1:14" x14ac:dyDescent="0.25">
      <c r="A61">
        <v>59</v>
      </c>
      <c r="B61" t="s">
        <v>51</v>
      </c>
      <c r="C61" t="s">
        <v>19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49</v>
      </c>
      <c r="K61" t="s">
        <v>52</v>
      </c>
      <c r="L61" s="2">
        <v>21746000000</v>
      </c>
      <c r="M61" s="2">
        <v>16417000000</v>
      </c>
      <c r="N61" s="2">
        <v>5329000000</v>
      </c>
    </row>
    <row r="62" spans="1:14" x14ac:dyDescent="0.25">
      <c r="A62">
        <v>60</v>
      </c>
      <c r="B62" t="s">
        <v>53</v>
      </c>
      <c r="C62" t="s">
        <v>14</v>
      </c>
      <c r="D62" s="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54</v>
      </c>
      <c r="K62" t="s">
        <v>55</v>
      </c>
      <c r="L62" s="2">
        <v>572156000</v>
      </c>
      <c r="M62" s="2">
        <v>386905000</v>
      </c>
      <c r="N62" s="2">
        <v>185251000</v>
      </c>
    </row>
    <row r="63" spans="1:14" x14ac:dyDescent="0.25">
      <c r="A63">
        <v>61</v>
      </c>
      <c r="B63" t="s">
        <v>53</v>
      </c>
      <c r="C63" t="s">
        <v>17</v>
      </c>
      <c r="D63" s="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54</v>
      </c>
      <c r="K63" t="s">
        <v>55</v>
      </c>
      <c r="L63" s="2">
        <v>594002000</v>
      </c>
      <c r="M63" s="2">
        <v>344983000</v>
      </c>
      <c r="N63" s="2">
        <v>249019000</v>
      </c>
    </row>
    <row r="64" spans="1:14" x14ac:dyDescent="0.25">
      <c r="A64">
        <v>62</v>
      </c>
      <c r="B64" t="s">
        <v>53</v>
      </c>
      <c r="C64" t="s">
        <v>18</v>
      </c>
      <c r="D64" s="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54</v>
      </c>
      <c r="K64" t="s">
        <v>55</v>
      </c>
      <c r="L64" s="2">
        <v>603399000</v>
      </c>
      <c r="M64" s="2">
        <v>339229000</v>
      </c>
      <c r="N64" s="2">
        <v>264170000</v>
      </c>
    </row>
    <row r="65" spans="1:14" x14ac:dyDescent="0.25">
      <c r="A65">
        <v>63</v>
      </c>
      <c r="B65" t="s">
        <v>53</v>
      </c>
      <c r="C65" t="s">
        <v>19</v>
      </c>
      <c r="D65" s="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54</v>
      </c>
      <c r="K65" t="s">
        <v>55</v>
      </c>
      <c r="L65" s="2">
        <v>616062000</v>
      </c>
      <c r="M65" s="2">
        <v>359847000</v>
      </c>
      <c r="N65" s="2">
        <v>256215000</v>
      </c>
    </row>
    <row r="66" spans="1:14" x14ac:dyDescent="0.25">
      <c r="A66">
        <v>64</v>
      </c>
      <c r="B66" t="s">
        <v>56</v>
      </c>
      <c r="C66" t="s">
        <v>14</v>
      </c>
      <c r="D66" s="1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t="s">
        <v>49</v>
      </c>
      <c r="K66" t="s">
        <v>57</v>
      </c>
      <c r="L66" s="2">
        <v>2337721000</v>
      </c>
      <c r="M66" s="2">
        <v>1470287000</v>
      </c>
      <c r="N66" s="2">
        <v>867434000</v>
      </c>
    </row>
    <row r="67" spans="1:14" x14ac:dyDescent="0.25">
      <c r="A67">
        <v>65</v>
      </c>
      <c r="B67" t="s">
        <v>56</v>
      </c>
      <c r="C67" t="s">
        <v>17</v>
      </c>
      <c r="D67" s="1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t="s">
        <v>49</v>
      </c>
      <c r="K67" t="s">
        <v>57</v>
      </c>
      <c r="L67" s="2">
        <v>2288090000</v>
      </c>
      <c r="M67" s="2">
        <v>1485558000</v>
      </c>
      <c r="N67" s="2">
        <v>802532000</v>
      </c>
    </row>
    <row r="68" spans="1:14" x14ac:dyDescent="0.25">
      <c r="A68">
        <v>66</v>
      </c>
      <c r="B68" t="s">
        <v>56</v>
      </c>
      <c r="C68" t="s">
        <v>18</v>
      </c>
      <c r="D68" s="1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t="s">
        <v>49</v>
      </c>
      <c r="K68" t="s">
        <v>57</v>
      </c>
      <c r="L68" s="2">
        <v>1658870000</v>
      </c>
      <c r="M68" s="2">
        <v>1402573000</v>
      </c>
      <c r="N68" s="2">
        <v>256297000</v>
      </c>
    </row>
    <row r="69" spans="1:14" x14ac:dyDescent="0.25">
      <c r="A69">
        <v>67</v>
      </c>
      <c r="B69" t="s">
        <v>56</v>
      </c>
      <c r="C69" t="s">
        <v>19</v>
      </c>
      <c r="D69" s="1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t="s">
        <v>49</v>
      </c>
      <c r="K69" t="s">
        <v>57</v>
      </c>
      <c r="L69" s="2">
        <v>2280552000</v>
      </c>
      <c r="M69" s="2">
        <v>1351314000</v>
      </c>
      <c r="N69" s="2">
        <v>929238000</v>
      </c>
    </row>
    <row r="70" spans="1:14" x14ac:dyDescent="0.25">
      <c r="A70">
        <v>72</v>
      </c>
      <c r="B70" t="s">
        <v>58</v>
      </c>
      <c r="C70" t="s">
        <v>14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24</v>
      </c>
      <c r="K70" t="s">
        <v>59</v>
      </c>
      <c r="L70" s="2">
        <v>844047000</v>
      </c>
      <c r="M70" s="2">
        <v>529154000</v>
      </c>
      <c r="N70" s="2">
        <v>314893000</v>
      </c>
    </row>
    <row r="71" spans="1:14" x14ac:dyDescent="0.25">
      <c r="A71">
        <v>73</v>
      </c>
      <c r="B71" t="s">
        <v>58</v>
      </c>
      <c r="C71" t="s">
        <v>17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24</v>
      </c>
      <c r="K71" t="s">
        <v>59</v>
      </c>
      <c r="L71" s="2">
        <v>1066835000</v>
      </c>
      <c r="M71" s="2">
        <v>651024000</v>
      </c>
      <c r="N71" s="2">
        <v>415811000</v>
      </c>
    </row>
    <row r="72" spans="1:14" x14ac:dyDescent="0.25">
      <c r="A72">
        <v>74</v>
      </c>
      <c r="B72" t="s">
        <v>58</v>
      </c>
      <c r="C72" t="s">
        <v>18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24</v>
      </c>
      <c r="K72" t="s">
        <v>59</v>
      </c>
      <c r="L72" s="2">
        <v>1352931000</v>
      </c>
      <c r="M72" s="2">
        <v>862223000</v>
      </c>
      <c r="N72" s="2">
        <v>490708000</v>
      </c>
    </row>
    <row r="73" spans="1:14" x14ac:dyDescent="0.25">
      <c r="A73">
        <v>75</v>
      </c>
      <c r="B73" t="s">
        <v>58</v>
      </c>
      <c r="C73" t="s">
        <v>19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24</v>
      </c>
      <c r="K73" t="s">
        <v>59</v>
      </c>
      <c r="L73" s="2">
        <v>1471828000</v>
      </c>
      <c r="M73" s="2">
        <v>1004911000</v>
      </c>
      <c r="N73" s="2">
        <v>466917000</v>
      </c>
    </row>
    <row r="74" spans="1:14" x14ac:dyDescent="0.25">
      <c r="A74">
        <v>76</v>
      </c>
      <c r="B74" t="s">
        <v>60</v>
      </c>
      <c r="C74" t="s">
        <v>14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61</v>
      </c>
      <c r="K74" t="s">
        <v>62</v>
      </c>
      <c r="L74" s="2">
        <v>898843000</v>
      </c>
      <c r="M74" s="2">
        <v>387375000</v>
      </c>
      <c r="N74" s="2">
        <v>511468000</v>
      </c>
    </row>
    <row r="75" spans="1:14" x14ac:dyDescent="0.25">
      <c r="A75">
        <v>77</v>
      </c>
      <c r="B75" t="s">
        <v>60</v>
      </c>
      <c r="C75" t="s">
        <v>17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61</v>
      </c>
      <c r="K75" t="s">
        <v>62</v>
      </c>
      <c r="L75" s="2">
        <v>850471000</v>
      </c>
      <c r="M75" s="2">
        <v>240435000</v>
      </c>
      <c r="N75" s="2">
        <v>610036000</v>
      </c>
    </row>
    <row r="76" spans="1:14" x14ac:dyDescent="0.25">
      <c r="A76">
        <v>78</v>
      </c>
      <c r="B76" t="s">
        <v>60</v>
      </c>
      <c r="C76" t="s">
        <v>18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61</v>
      </c>
      <c r="K76" t="s">
        <v>62</v>
      </c>
      <c r="L76" s="2">
        <v>770848000</v>
      </c>
      <c r="M76" s="2">
        <v>443445000</v>
      </c>
      <c r="N76" s="2">
        <v>327403000</v>
      </c>
    </row>
    <row r="77" spans="1:14" x14ac:dyDescent="0.25">
      <c r="A77">
        <v>79</v>
      </c>
      <c r="B77" t="s">
        <v>60</v>
      </c>
      <c r="C77" t="s">
        <v>19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61</v>
      </c>
      <c r="K77" t="s">
        <v>62</v>
      </c>
      <c r="L77" s="2">
        <v>1196872000</v>
      </c>
      <c r="M77" s="2">
        <v>615145000</v>
      </c>
      <c r="N77" s="2">
        <v>581727000</v>
      </c>
    </row>
    <row r="78" spans="1:14" x14ac:dyDescent="0.25">
      <c r="A78">
        <v>80</v>
      </c>
      <c r="B78" t="s">
        <v>63</v>
      </c>
      <c r="C78" t="s">
        <v>14</v>
      </c>
      <c r="D78" s="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15</v>
      </c>
      <c r="K78" t="s">
        <v>16</v>
      </c>
      <c r="L78" s="2">
        <v>2338000000</v>
      </c>
      <c r="M78" s="2">
        <v>1806000000</v>
      </c>
      <c r="N78" s="2">
        <v>532000000</v>
      </c>
    </row>
    <row r="79" spans="1:14" x14ac:dyDescent="0.25">
      <c r="A79">
        <v>81</v>
      </c>
      <c r="B79" t="s">
        <v>63</v>
      </c>
      <c r="C79" t="s">
        <v>17</v>
      </c>
      <c r="D79" s="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15</v>
      </c>
      <c r="K79" t="s">
        <v>16</v>
      </c>
      <c r="L79" s="2">
        <v>2801000000</v>
      </c>
      <c r="M79" s="2">
        <v>1963000000</v>
      </c>
      <c r="N79" s="2">
        <v>838000000</v>
      </c>
    </row>
    <row r="80" spans="1:14" x14ac:dyDescent="0.25">
      <c r="A80">
        <v>82</v>
      </c>
      <c r="B80" t="s">
        <v>63</v>
      </c>
      <c r="C80" t="s">
        <v>18</v>
      </c>
      <c r="D80" s="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15</v>
      </c>
      <c r="K80" t="s">
        <v>16</v>
      </c>
      <c r="L80" s="2">
        <v>3043000000</v>
      </c>
      <c r="M80" s="2">
        <v>2111000000</v>
      </c>
      <c r="N80" s="2">
        <v>932000000</v>
      </c>
    </row>
    <row r="81" spans="1:14" x14ac:dyDescent="0.25">
      <c r="A81">
        <v>83</v>
      </c>
      <c r="B81" t="s">
        <v>63</v>
      </c>
      <c r="C81" t="s">
        <v>19</v>
      </c>
      <c r="D81" s="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15</v>
      </c>
      <c r="K81" t="s">
        <v>16</v>
      </c>
      <c r="L81" s="2">
        <v>3663000000</v>
      </c>
      <c r="M81" s="2">
        <v>2333000000</v>
      </c>
      <c r="N81" s="2">
        <v>1330000000</v>
      </c>
    </row>
    <row r="82" spans="1:14" x14ac:dyDescent="0.25">
      <c r="A82">
        <v>84</v>
      </c>
      <c r="B82" t="s">
        <v>64</v>
      </c>
      <c r="C82" t="s">
        <v>14</v>
      </c>
      <c r="D82" s="1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t="s">
        <v>49</v>
      </c>
      <c r="K82" t="s">
        <v>52</v>
      </c>
      <c r="L82" s="2">
        <v>11697000000</v>
      </c>
      <c r="M82" s="2">
        <v>8002000000</v>
      </c>
      <c r="N82" s="2">
        <v>3695000000</v>
      </c>
    </row>
    <row r="83" spans="1:14" x14ac:dyDescent="0.25">
      <c r="A83">
        <v>85</v>
      </c>
      <c r="B83" t="s">
        <v>64</v>
      </c>
      <c r="C83" t="s">
        <v>17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49</v>
      </c>
      <c r="K83" t="s">
        <v>52</v>
      </c>
      <c r="L83" s="2">
        <v>14679000000</v>
      </c>
      <c r="M83" s="2">
        <v>9667000000</v>
      </c>
      <c r="N83" s="2">
        <v>5012000000</v>
      </c>
    </row>
    <row r="84" spans="1:14" x14ac:dyDescent="0.25">
      <c r="A84">
        <v>86</v>
      </c>
      <c r="B84" t="s">
        <v>64</v>
      </c>
      <c r="C84" t="s">
        <v>18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49</v>
      </c>
      <c r="K84" t="s">
        <v>52</v>
      </c>
      <c r="L84" s="2">
        <v>14046000000</v>
      </c>
      <c r="M84" s="2">
        <v>9395000000</v>
      </c>
      <c r="N84" s="2">
        <v>4651000000</v>
      </c>
    </row>
    <row r="85" spans="1:14" x14ac:dyDescent="0.25">
      <c r="A85">
        <v>87</v>
      </c>
      <c r="B85" t="s">
        <v>64</v>
      </c>
      <c r="C85" t="s">
        <v>19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49</v>
      </c>
      <c r="K85" t="s">
        <v>52</v>
      </c>
      <c r="L85" s="2">
        <v>12816000000</v>
      </c>
      <c r="M85" s="2">
        <v>9206000000</v>
      </c>
      <c r="N85" s="2">
        <v>3610000000</v>
      </c>
    </row>
    <row r="86" spans="1:14" x14ac:dyDescent="0.25">
      <c r="A86">
        <v>88</v>
      </c>
      <c r="B86" t="s">
        <v>65</v>
      </c>
      <c r="C86" t="s">
        <v>14</v>
      </c>
      <c r="D86" s="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15</v>
      </c>
      <c r="K86" t="s">
        <v>66</v>
      </c>
      <c r="L86" s="2">
        <v>861500000</v>
      </c>
      <c r="M86" s="2">
        <v>483100000</v>
      </c>
      <c r="N86" s="2">
        <v>378400000</v>
      </c>
    </row>
    <row r="87" spans="1:14" x14ac:dyDescent="0.25">
      <c r="A87">
        <v>89</v>
      </c>
      <c r="B87" t="s">
        <v>65</v>
      </c>
      <c r="C87" t="s">
        <v>17</v>
      </c>
      <c r="D87" s="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15</v>
      </c>
      <c r="K87" t="s">
        <v>66</v>
      </c>
      <c r="L87" s="2">
        <v>853700000</v>
      </c>
      <c r="M87" s="2">
        <v>527400000</v>
      </c>
      <c r="N87" s="2">
        <v>326300000</v>
      </c>
    </row>
    <row r="88" spans="1:14" x14ac:dyDescent="0.25">
      <c r="A88">
        <v>90</v>
      </c>
      <c r="B88" t="s">
        <v>65</v>
      </c>
      <c r="C88" t="s">
        <v>18</v>
      </c>
      <c r="D88" s="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15</v>
      </c>
      <c r="K88" t="s">
        <v>66</v>
      </c>
      <c r="L88" s="2">
        <v>869100000</v>
      </c>
      <c r="M88" s="2">
        <v>510500000</v>
      </c>
      <c r="N88" s="2">
        <v>358600000</v>
      </c>
    </row>
    <row r="89" spans="1:14" x14ac:dyDescent="0.25">
      <c r="A89">
        <v>91</v>
      </c>
      <c r="B89" t="s">
        <v>65</v>
      </c>
      <c r="C89" t="s">
        <v>19</v>
      </c>
      <c r="D89" s="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15</v>
      </c>
      <c r="K89" t="s">
        <v>66</v>
      </c>
      <c r="L89" s="2">
        <v>985300000</v>
      </c>
      <c r="M89" s="2">
        <v>559800000</v>
      </c>
      <c r="N89" s="2">
        <v>425500000</v>
      </c>
    </row>
    <row r="90" spans="1:14" x14ac:dyDescent="0.25">
      <c r="A90">
        <v>92</v>
      </c>
      <c r="B90" t="s">
        <v>67</v>
      </c>
      <c r="C90" t="s">
        <v>14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27</v>
      </c>
      <c r="K90" t="s">
        <v>68</v>
      </c>
      <c r="L90" s="2">
        <v>1373790000</v>
      </c>
      <c r="M90" s="2">
        <v>811236000</v>
      </c>
      <c r="N90" s="2">
        <v>562554000</v>
      </c>
    </row>
    <row r="91" spans="1:14" x14ac:dyDescent="0.25">
      <c r="A91">
        <v>93</v>
      </c>
      <c r="B91" t="s">
        <v>67</v>
      </c>
      <c r="C91" t="s">
        <v>17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27</v>
      </c>
      <c r="K91" t="s">
        <v>68</v>
      </c>
      <c r="L91" s="2">
        <v>2060000000</v>
      </c>
      <c r="M91" s="2">
        <v>1164000000</v>
      </c>
      <c r="N91" s="2">
        <v>896000000</v>
      </c>
    </row>
    <row r="92" spans="1:14" x14ac:dyDescent="0.25">
      <c r="A92">
        <v>94</v>
      </c>
      <c r="B92" t="s">
        <v>67</v>
      </c>
      <c r="C92" t="s">
        <v>18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27</v>
      </c>
      <c r="K92" t="s">
        <v>68</v>
      </c>
      <c r="L92" s="2">
        <v>2371000000</v>
      </c>
      <c r="M92" s="2">
        <v>1753000000</v>
      </c>
      <c r="N92" s="2">
        <v>618000000</v>
      </c>
    </row>
    <row r="93" spans="1:14" x14ac:dyDescent="0.25">
      <c r="A93">
        <v>95</v>
      </c>
      <c r="B93" t="s">
        <v>67</v>
      </c>
      <c r="C93" t="s">
        <v>19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27</v>
      </c>
      <c r="K93" t="s">
        <v>68</v>
      </c>
      <c r="L93" s="2">
        <v>2826000000</v>
      </c>
      <c r="M93" s="2">
        <v>2069000000</v>
      </c>
      <c r="N93" s="2">
        <v>757000000</v>
      </c>
    </row>
    <row r="94" spans="1:14" x14ac:dyDescent="0.25">
      <c r="A94">
        <v>96</v>
      </c>
      <c r="B94" t="s">
        <v>69</v>
      </c>
      <c r="C94" t="s">
        <v>14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24</v>
      </c>
      <c r="K94" t="s">
        <v>70</v>
      </c>
      <c r="L94" s="2">
        <v>2991000000</v>
      </c>
      <c r="M94" s="2">
        <v>2218000000</v>
      </c>
      <c r="N94" s="2">
        <v>773000000</v>
      </c>
    </row>
    <row r="95" spans="1:14" x14ac:dyDescent="0.25">
      <c r="A95">
        <v>97</v>
      </c>
      <c r="B95" t="s">
        <v>69</v>
      </c>
      <c r="C95" t="s">
        <v>17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24</v>
      </c>
      <c r="K95" t="s">
        <v>70</v>
      </c>
      <c r="L95" s="2">
        <v>3843000000</v>
      </c>
      <c r="M95" s="2">
        <v>2323000000</v>
      </c>
      <c r="N95" s="2">
        <v>1520000000</v>
      </c>
    </row>
    <row r="96" spans="1:14" x14ac:dyDescent="0.25">
      <c r="A96">
        <v>98</v>
      </c>
      <c r="B96" t="s">
        <v>69</v>
      </c>
      <c r="C96" t="s">
        <v>18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24</v>
      </c>
      <c r="K96" t="s">
        <v>70</v>
      </c>
      <c r="L96" s="2">
        <v>3952000000</v>
      </c>
      <c r="M96" s="2">
        <v>2259000000</v>
      </c>
      <c r="N96" s="2">
        <v>1693000000</v>
      </c>
    </row>
    <row r="97" spans="1:14" x14ac:dyDescent="0.25">
      <c r="A97">
        <v>99</v>
      </c>
      <c r="B97" t="s">
        <v>69</v>
      </c>
      <c r="C97" t="s">
        <v>19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24</v>
      </c>
      <c r="K97" t="s">
        <v>70</v>
      </c>
      <c r="L97" s="2">
        <v>4511000000</v>
      </c>
      <c r="M97" s="2">
        <v>2359000000</v>
      </c>
      <c r="N97" s="2">
        <v>2152000000</v>
      </c>
    </row>
    <row r="98" spans="1:14" x14ac:dyDescent="0.25">
      <c r="A98">
        <v>100</v>
      </c>
      <c r="B98" t="s">
        <v>71</v>
      </c>
      <c r="C98" t="s">
        <v>14</v>
      </c>
      <c r="D98" s="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15</v>
      </c>
      <c r="K98" t="s">
        <v>72</v>
      </c>
      <c r="L98" s="2">
        <v>1180081000</v>
      </c>
      <c r="M98" s="2">
        <v>434209000</v>
      </c>
      <c r="N98" s="2">
        <v>745872000</v>
      </c>
    </row>
    <row r="99" spans="1:14" x14ac:dyDescent="0.25">
      <c r="A99">
        <v>101</v>
      </c>
      <c r="B99" t="s">
        <v>71</v>
      </c>
      <c r="C99" t="s">
        <v>17</v>
      </c>
      <c r="D99" s="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15</v>
      </c>
      <c r="K99" t="s">
        <v>72</v>
      </c>
      <c r="L99" s="2">
        <v>1270494000</v>
      </c>
      <c r="M99" s="2">
        <v>455415000</v>
      </c>
      <c r="N99" s="2">
        <v>815079000</v>
      </c>
    </row>
    <row r="100" spans="1:14" x14ac:dyDescent="0.25">
      <c r="A100">
        <v>102</v>
      </c>
      <c r="B100" t="s">
        <v>71</v>
      </c>
      <c r="C100" t="s">
        <v>18</v>
      </c>
      <c r="D100" s="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15</v>
      </c>
      <c r="K100" t="s">
        <v>72</v>
      </c>
      <c r="L100" s="2">
        <v>1424947000</v>
      </c>
      <c r="M100" s="2">
        <v>526361000</v>
      </c>
      <c r="N100" s="2">
        <v>898586000</v>
      </c>
    </row>
    <row r="101" spans="1:14" x14ac:dyDescent="0.25">
      <c r="A101">
        <v>103</v>
      </c>
      <c r="B101" t="s">
        <v>71</v>
      </c>
      <c r="C101" t="s">
        <v>19</v>
      </c>
      <c r="D101" s="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15</v>
      </c>
      <c r="K101" t="s">
        <v>72</v>
      </c>
      <c r="L101" s="2">
        <v>1425015000</v>
      </c>
      <c r="M101" s="2">
        <v>517299000</v>
      </c>
      <c r="N101" s="2">
        <v>907716000</v>
      </c>
    </row>
    <row r="102" spans="1:14" x14ac:dyDescent="0.25">
      <c r="A102">
        <v>108</v>
      </c>
      <c r="B102" t="s">
        <v>73</v>
      </c>
      <c r="C102" t="s">
        <v>14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27</v>
      </c>
      <c r="K102" t="s">
        <v>68</v>
      </c>
      <c r="L102" s="2">
        <v>15330000000</v>
      </c>
      <c r="M102" s="2">
        <v>9463000000</v>
      </c>
      <c r="N102" s="2">
        <v>5867000000</v>
      </c>
    </row>
    <row r="103" spans="1:14" x14ac:dyDescent="0.25">
      <c r="A103">
        <v>109</v>
      </c>
      <c r="B103" t="s">
        <v>73</v>
      </c>
      <c r="C103" t="s">
        <v>17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27</v>
      </c>
      <c r="K103" t="s">
        <v>68</v>
      </c>
      <c r="L103" s="2">
        <v>15641000000</v>
      </c>
      <c r="M103" s="2">
        <v>9450000000</v>
      </c>
      <c r="N103" s="2">
        <v>6191000000</v>
      </c>
    </row>
    <row r="104" spans="1:14" x14ac:dyDescent="0.25">
      <c r="A104">
        <v>110</v>
      </c>
      <c r="B104" t="s">
        <v>73</v>
      </c>
      <c r="C104" t="s">
        <v>18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27</v>
      </c>
      <c r="K104" t="s">
        <v>68</v>
      </c>
      <c r="L104" s="2">
        <v>17435000000</v>
      </c>
      <c r="M104" s="2">
        <v>8965000000</v>
      </c>
      <c r="N104" s="2">
        <v>8470000000</v>
      </c>
    </row>
    <row r="105" spans="1:14" x14ac:dyDescent="0.25">
      <c r="A105">
        <v>111</v>
      </c>
      <c r="B105" t="s">
        <v>73</v>
      </c>
      <c r="C105" t="s">
        <v>19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27</v>
      </c>
      <c r="K105" t="s">
        <v>68</v>
      </c>
      <c r="L105" s="2">
        <v>18829000000</v>
      </c>
      <c r="M105" s="2">
        <v>9035000000</v>
      </c>
      <c r="N105" s="2">
        <v>9794000000</v>
      </c>
    </row>
    <row r="106" spans="1:14" x14ac:dyDescent="0.25">
      <c r="A106">
        <v>112</v>
      </c>
      <c r="B106" t="s">
        <v>74</v>
      </c>
      <c r="C106" t="s">
        <v>14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49</v>
      </c>
      <c r="K106" t="s">
        <v>75</v>
      </c>
      <c r="L106" s="2">
        <v>8360000000</v>
      </c>
      <c r="M106" s="2">
        <v>6804000000</v>
      </c>
      <c r="N106" s="2">
        <v>1556000000</v>
      </c>
    </row>
    <row r="107" spans="1:14" x14ac:dyDescent="0.25">
      <c r="A107">
        <v>113</v>
      </c>
      <c r="B107" t="s">
        <v>74</v>
      </c>
      <c r="C107" t="s">
        <v>17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49</v>
      </c>
      <c r="K107" t="s">
        <v>75</v>
      </c>
      <c r="L107" s="2">
        <v>9276000000</v>
      </c>
      <c r="M107" s="2">
        <v>6994000000</v>
      </c>
      <c r="N107" s="2">
        <v>2282000000</v>
      </c>
    </row>
    <row r="108" spans="1:14" x14ac:dyDescent="0.25">
      <c r="A108">
        <v>114</v>
      </c>
      <c r="B108" t="s">
        <v>74</v>
      </c>
      <c r="C108" t="s">
        <v>18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49</v>
      </c>
      <c r="K108" t="s">
        <v>75</v>
      </c>
      <c r="L108" s="2">
        <v>10314000000</v>
      </c>
      <c r="M108" s="2">
        <v>7411000000</v>
      </c>
      <c r="N108" s="2">
        <v>2903000000</v>
      </c>
    </row>
    <row r="109" spans="1:14" x14ac:dyDescent="0.25">
      <c r="A109">
        <v>115</v>
      </c>
      <c r="B109" t="s">
        <v>74</v>
      </c>
      <c r="C109" t="s">
        <v>19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49</v>
      </c>
      <c r="K109" t="s">
        <v>75</v>
      </c>
      <c r="L109" s="2">
        <v>9939000000</v>
      </c>
      <c r="M109" s="2">
        <v>7380000000</v>
      </c>
      <c r="N109" s="2">
        <v>2559000000</v>
      </c>
    </row>
    <row r="110" spans="1:14" x14ac:dyDescent="0.25">
      <c r="A110">
        <v>116</v>
      </c>
      <c r="B110" t="s">
        <v>76</v>
      </c>
      <c r="C110" t="s">
        <v>14</v>
      </c>
      <c r="D110" s="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54</v>
      </c>
      <c r="K110" t="s">
        <v>77</v>
      </c>
      <c r="L110" s="2">
        <v>2153481000</v>
      </c>
      <c r="M110" s="2">
        <v>1033762000</v>
      </c>
      <c r="N110" s="2">
        <v>1119719000</v>
      </c>
    </row>
    <row r="111" spans="1:14" x14ac:dyDescent="0.25">
      <c r="A111">
        <v>117</v>
      </c>
      <c r="B111" t="s">
        <v>76</v>
      </c>
      <c r="C111" t="s">
        <v>17</v>
      </c>
      <c r="D111" s="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54</v>
      </c>
      <c r="K111" t="s">
        <v>77</v>
      </c>
      <c r="L111" s="2">
        <v>2501534000</v>
      </c>
      <c r="M111" s="2">
        <v>1287229000</v>
      </c>
      <c r="N111" s="2">
        <v>1214305000</v>
      </c>
    </row>
    <row r="112" spans="1:14" x14ac:dyDescent="0.25">
      <c r="A112">
        <v>118</v>
      </c>
      <c r="B112" t="s">
        <v>76</v>
      </c>
      <c r="C112" t="s">
        <v>18</v>
      </c>
      <c r="D112" s="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54</v>
      </c>
      <c r="K112" t="s">
        <v>77</v>
      </c>
      <c r="L112" s="2">
        <v>3005783000</v>
      </c>
      <c r="M112" s="2">
        <v>1518861000</v>
      </c>
      <c r="N112" s="2">
        <v>1486922000</v>
      </c>
    </row>
    <row r="113" spans="1:14" x14ac:dyDescent="0.25">
      <c r="A113">
        <v>119</v>
      </c>
      <c r="B113" t="s">
        <v>76</v>
      </c>
      <c r="C113" t="s">
        <v>19</v>
      </c>
      <c r="D113" s="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54</v>
      </c>
      <c r="K113" t="s">
        <v>77</v>
      </c>
      <c r="L113" s="2">
        <v>3462648000</v>
      </c>
      <c r="M113" s="2">
        <v>1849859000</v>
      </c>
      <c r="N113" s="2">
        <v>1612789000</v>
      </c>
    </row>
    <row r="114" spans="1:14" x14ac:dyDescent="0.25">
      <c r="A114">
        <v>120</v>
      </c>
      <c r="B114" t="s">
        <v>78</v>
      </c>
      <c r="C114" t="s">
        <v>14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21</v>
      </c>
      <c r="K114" t="s">
        <v>79</v>
      </c>
      <c r="L114" s="2">
        <v>20271000000</v>
      </c>
      <c r="M114" s="2">
        <v>19526000000</v>
      </c>
      <c r="N114" s="2">
        <v>745000000</v>
      </c>
    </row>
    <row r="115" spans="1:14" x14ac:dyDescent="0.25">
      <c r="A115">
        <v>121</v>
      </c>
      <c r="B115" t="s">
        <v>78</v>
      </c>
      <c r="C115" t="s">
        <v>17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21</v>
      </c>
      <c r="K115" t="s">
        <v>79</v>
      </c>
      <c r="L115" s="2">
        <v>26236000000</v>
      </c>
      <c r="M115" s="2">
        <v>26058000000</v>
      </c>
      <c r="N115" s="2">
        <v>178000000</v>
      </c>
    </row>
    <row r="116" spans="1:14" x14ac:dyDescent="0.25">
      <c r="A116">
        <v>122</v>
      </c>
      <c r="B116" t="s">
        <v>78</v>
      </c>
      <c r="C116" t="s">
        <v>18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21</v>
      </c>
      <c r="K116" t="s">
        <v>79</v>
      </c>
      <c r="L116" s="2">
        <v>35355000000</v>
      </c>
      <c r="M116" s="2">
        <v>33122000000</v>
      </c>
      <c r="N116" s="2">
        <v>2233000000</v>
      </c>
    </row>
    <row r="117" spans="1:14" x14ac:dyDescent="0.25">
      <c r="A117">
        <v>123</v>
      </c>
      <c r="B117" t="s">
        <v>78</v>
      </c>
      <c r="C117" t="s">
        <v>19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21</v>
      </c>
      <c r="K117" t="s">
        <v>79</v>
      </c>
      <c r="L117" s="2">
        <v>47722000000</v>
      </c>
      <c r="M117" s="2">
        <v>43536000000</v>
      </c>
      <c r="N117" s="2">
        <v>4186000000</v>
      </c>
    </row>
    <row r="118" spans="1:14" x14ac:dyDescent="0.25">
      <c r="A118">
        <v>124</v>
      </c>
      <c r="B118" t="s">
        <v>80</v>
      </c>
      <c r="C118" t="s">
        <v>14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21</v>
      </c>
      <c r="K118" t="s">
        <v>81</v>
      </c>
      <c r="L118" s="2">
        <v>2759900000</v>
      </c>
      <c r="M118" s="2">
        <v>2019600000</v>
      </c>
      <c r="N118" s="2">
        <v>740300000</v>
      </c>
    </row>
    <row r="119" spans="1:14" x14ac:dyDescent="0.25">
      <c r="A119">
        <v>125</v>
      </c>
      <c r="B119" t="s">
        <v>80</v>
      </c>
      <c r="C119" t="s">
        <v>17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21</v>
      </c>
      <c r="K119" t="s">
        <v>81</v>
      </c>
      <c r="L119" s="2">
        <v>2988700000</v>
      </c>
      <c r="M119" s="2">
        <v>2167900000</v>
      </c>
      <c r="N119" s="2">
        <v>820800000</v>
      </c>
    </row>
    <row r="120" spans="1:14" x14ac:dyDescent="0.25">
      <c r="A120">
        <v>126</v>
      </c>
      <c r="B120" t="s">
        <v>80</v>
      </c>
      <c r="C120" t="s">
        <v>18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21</v>
      </c>
      <c r="K120" t="s">
        <v>81</v>
      </c>
      <c r="L120" s="2">
        <v>3261500000</v>
      </c>
      <c r="M120" s="2">
        <v>2373000000</v>
      </c>
      <c r="N120" s="2">
        <v>888500000</v>
      </c>
    </row>
    <row r="121" spans="1:14" x14ac:dyDescent="0.25">
      <c r="A121">
        <v>127</v>
      </c>
      <c r="B121" t="s">
        <v>80</v>
      </c>
      <c r="C121" t="s">
        <v>19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21</v>
      </c>
      <c r="K121" t="s">
        <v>81</v>
      </c>
      <c r="L121" s="2">
        <v>3313200000</v>
      </c>
      <c r="M121" s="2">
        <v>2423700000</v>
      </c>
      <c r="N121" s="2">
        <v>889500000</v>
      </c>
    </row>
    <row r="122" spans="1:14" x14ac:dyDescent="0.25">
      <c r="A122">
        <v>128</v>
      </c>
      <c r="B122" t="s">
        <v>82</v>
      </c>
      <c r="C122" t="s">
        <v>14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27</v>
      </c>
      <c r="K122" t="s">
        <v>83</v>
      </c>
      <c r="L122" s="2">
        <v>13283600000</v>
      </c>
      <c r="M122" s="2">
        <v>8913500000</v>
      </c>
      <c r="N122" s="2">
        <v>4370100000</v>
      </c>
    </row>
    <row r="123" spans="1:14" x14ac:dyDescent="0.25">
      <c r="A123">
        <v>129</v>
      </c>
      <c r="B123" t="s">
        <v>82</v>
      </c>
      <c r="C123" t="s">
        <v>17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27</v>
      </c>
      <c r="K123" t="s">
        <v>83</v>
      </c>
      <c r="L123" s="2">
        <v>14786400000</v>
      </c>
      <c r="M123" s="2">
        <v>10198200000</v>
      </c>
      <c r="N123" s="2">
        <v>4588200000</v>
      </c>
    </row>
    <row r="124" spans="1:14" x14ac:dyDescent="0.25">
      <c r="A124">
        <v>130</v>
      </c>
      <c r="B124" t="s">
        <v>82</v>
      </c>
      <c r="C124" t="s">
        <v>18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27</v>
      </c>
      <c r="K124" t="s">
        <v>83</v>
      </c>
      <c r="L124" s="2">
        <v>17019200000</v>
      </c>
      <c r="M124" s="2">
        <v>11969300000</v>
      </c>
      <c r="N124" s="2">
        <v>5049900000</v>
      </c>
    </row>
    <row r="125" spans="1:14" x14ac:dyDescent="0.25">
      <c r="A125">
        <v>131</v>
      </c>
      <c r="B125" t="s">
        <v>82</v>
      </c>
      <c r="C125" t="s">
        <v>19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27</v>
      </c>
      <c r="K125" t="s">
        <v>83</v>
      </c>
      <c r="L125" s="2">
        <v>18039600000</v>
      </c>
      <c r="M125" s="2">
        <v>12764900000</v>
      </c>
      <c r="N125" s="2">
        <v>5274700000</v>
      </c>
    </row>
    <row r="126" spans="1:14" x14ac:dyDescent="0.25">
      <c r="A126">
        <v>136</v>
      </c>
      <c r="B126" t="s">
        <v>84</v>
      </c>
      <c r="C126" t="s">
        <v>14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85</v>
      </c>
      <c r="K126" t="s">
        <v>86</v>
      </c>
      <c r="L126" s="2">
        <v>13349000000</v>
      </c>
      <c r="M126" s="2">
        <v>8214000000</v>
      </c>
      <c r="N126" s="2">
        <v>5135000000</v>
      </c>
    </row>
    <row r="127" spans="1:14" x14ac:dyDescent="0.25">
      <c r="A127">
        <v>137</v>
      </c>
      <c r="B127" t="s">
        <v>84</v>
      </c>
      <c r="C127" t="s">
        <v>17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85</v>
      </c>
      <c r="K127" t="s">
        <v>86</v>
      </c>
      <c r="L127" s="2">
        <v>11833000000</v>
      </c>
      <c r="M127" s="2">
        <v>7152000000</v>
      </c>
      <c r="N127" s="2">
        <v>4681000000</v>
      </c>
    </row>
    <row r="128" spans="1:14" x14ac:dyDescent="0.25">
      <c r="A128">
        <v>138</v>
      </c>
      <c r="B128" t="s">
        <v>84</v>
      </c>
      <c r="C128" t="s">
        <v>18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85</v>
      </c>
      <c r="K128" t="s">
        <v>86</v>
      </c>
      <c r="L128" s="2">
        <v>10180000000</v>
      </c>
      <c r="M128" s="2">
        <v>10815000000</v>
      </c>
      <c r="N128" s="2">
        <v>-635000000</v>
      </c>
    </row>
    <row r="129" spans="1:14" x14ac:dyDescent="0.25">
      <c r="A129">
        <v>139</v>
      </c>
      <c r="B129" t="s">
        <v>84</v>
      </c>
      <c r="C129" t="s">
        <v>19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85</v>
      </c>
      <c r="K129" t="s">
        <v>86</v>
      </c>
      <c r="L129" s="2">
        <v>4318000000</v>
      </c>
      <c r="M129" s="2">
        <v>30163000000</v>
      </c>
      <c r="N129" s="2">
        <v>-25845000000</v>
      </c>
    </row>
    <row r="130" spans="1:14" x14ac:dyDescent="0.25">
      <c r="A130">
        <v>140</v>
      </c>
      <c r="B130" t="s">
        <v>87</v>
      </c>
      <c r="C130" t="s">
        <v>14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85</v>
      </c>
      <c r="K130" t="s">
        <v>86</v>
      </c>
      <c r="L130" s="2">
        <v>11639000000</v>
      </c>
      <c r="M130" s="2">
        <v>6183000000</v>
      </c>
      <c r="N130" s="2">
        <v>5456000000</v>
      </c>
    </row>
    <row r="131" spans="1:14" x14ac:dyDescent="0.25">
      <c r="A131">
        <v>141</v>
      </c>
      <c r="B131" t="s">
        <v>87</v>
      </c>
      <c r="C131" t="s">
        <v>17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85</v>
      </c>
      <c r="K131" t="s">
        <v>86</v>
      </c>
      <c r="L131" s="2">
        <v>15153000000</v>
      </c>
      <c r="M131" s="2">
        <v>7275000000</v>
      </c>
      <c r="N131" s="2">
        <v>7878000000</v>
      </c>
    </row>
    <row r="132" spans="1:14" x14ac:dyDescent="0.25">
      <c r="A132">
        <v>142</v>
      </c>
      <c r="B132" t="s">
        <v>87</v>
      </c>
      <c r="C132" t="s">
        <v>18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85</v>
      </c>
      <c r="K132" t="s">
        <v>86</v>
      </c>
      <c r="L132" s="2">
        <v>5513000000</v>
      </c>
      <c r="M132" s="2">
        <v>6603000000</v>
      </c>
      <c r="N132" s="2">
        <v>-1090000000</v>
      </c>
    </row>
    <row r="133" spans="1:14" x14ac:dyDescent="0.25">
      <c r="A133">
        <v>143</v>
      </c>
      <c r="B133" t="s">
        <v>87</v>
      </c>
      <c r="C133" t="s">
        <v>19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85</v>
      </c>
      <c r="K133" t="s">
        <v>86</v>
      </c>
      <c r="L133" s="2">
        <v>4969000000</v>
      </c>
      <c r="M133" s="2">
        <v>6395000000</v>
      </c>
      <c r="N133" s="2">
        <v>-1426000000</v>
      </c>
    </row>
    <row r="134" spans="1:14" x14ac:dyDescent="0.25">
      <c r="A134">
        <v>144</v>
      </c>
      <c r="B134" t="s">
        <v>88</v>
      </c>
      <c r="C134" t="s">
        <v>14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61</v>
      </c>
      <c r="K134" t="s">
        <v>89</v>
      </c>
      <c r="L134" s="2">
        <v>2708300000</v>
      </c>
      <c r="M134" s="2">
        <v>1152300000</v>
      </c>
      <c r="N134" s="2">
        <v>1556000000</v>
      </c>
    </row>
    <row r="135" spans="1:14" x14ac:dyDescent="0.25">
      <c r="A135">
        <v>145</v>
      </c>
      <c r="B135" t="s">
        <v>88</v>
      </c>
      <c r="C135" t="s">
        <v>17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61</v>
      </c>
      <c r="K135" t="s">
        <v>89</v>
      </c>
      <c r="L135" s="2">
        <v>2809100000</v>
      </c>
      <c r="M135" s="2">
        <v>1147200000</v>
      </c>
      <c r="N135" s="2">
        <v>1661900000</v>
      </c>
    </row>
    <row r="136" spans="1:14" x14ac:dyDescent="0.25">
      <c r="A136">
        <v>146</v>
      </c>
      <c r="B136" t="s">
        <v>88</v>
      </c>
      <c r="C136" t="s">
        <v>18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61</v>
      </c>
      <c r="K136" t="s">
        <v>89</v>
      </c>
      <c r="L136" s="2">
        <v>2955900000</v>
      </c>
      <c r="M136" s="2">
        <v>1032400000</v>
      </c>
      <c r="N136" s="2">
        <v>1923500000</v>
      </c>
    </row>
    <row r="137" spans="1:14" x14ac:dyDescent="0.25">
      <c r="A137">
        <v>147</v>
      </c>
      <c r="B137" t="s">
        <v>88</v>
      </c>
      <c r="C137" t="s">
        <v>19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61</v>
      </c>
      <c r="K137" t="s">
        <v>89</v>
      </c>
      <c r="L137" s="2">
        <v>3121700000</v>
      </c>
      <c r="M137" s="2">
        <v>929600000</v>
      </c>
      <c r="N137" s="2">
        <v>2192100000</v>
      </c>
    </row>
    <row r="138" spans="1:14" x14ac:dyDescent="0.25">
      <c r="A138">
        <v>148</v>
      </c>
      <c r="B138" t="s">
        <v>90</v>
      </c>
      <c r="C138" t="s">
        <v>14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24</v>
      </c>
      <c r="K138" t="s">
        <v>91</v>
      </c>
      <c r="L138" s="2">
        <v>1343200000</v>
      </c>
      <c r="M138" s="2">
        <v>512900000</v>
      </c>
      <c r="N138" s="2">
        <v>830300000</v>
      </c>
    </row>
    <row r="139" spans="1:14" x14ac:dyDescent="0.25">
      <c r="A139">
        <v>149</v>
      </c>
      <c r="B139" t="s">
        <v>90</v>
      </c>
      <c r="C139" t="s">
        <v>17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24</v>
      </c>
      <c r="K139" t="s">
        <v>91</v>
      </c>
      <c r="L139" s="2">
        <v>1450800000</v>
      </c>
      <c r="M139" s="2">
        <v>548000000</v>
      </c>
      <c r="N139" s="2">
        <v>902800000</v>
      </c>
    </row>
    <row r="140" spans="1:14" x14ac:dyDescent="0.25">
      <c r="A140">
        <v>150</v>
      </c>
      <c r="B140" t="s">
        <v>90</v>
      </c>
      <c r="C140" t="s">
        <v>18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24</v>
      </c>
      <c r="K140" t="s">
        <v>91</v>
      </c>
      <c r="L140" s="2">
        <v>1693800000</v>
      </c>
      <c r="M140" s="2">
        <v>645100000</v>
      </c>
      <c r="N140" s="2">
        <v>1048700000</v>
      </c>
    </row>
    <row r="141" spans="1:14" x14ac:dyDescent="0.25">
      <c r="A141">
        <v>151</v>
      </c>
      <c r="B141" t="s">
        <v>90</v>
      </c>
      <c r="C141" t="s">
        <v>19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24</v>
      </c>
      <c r="K141" t="s">
        <v>91</v>
      </c>
      <c r="L141" s="2">
        <v>1779500000</v>
      </c>
      <c r="M141" s="2">
        <v>669100000</v>
      </c>
      <c r="N141" s="2">
        <v>1110400000</v>
      </c>
    </row>
    <row r="142" spans="1:14" x14ac:dyDescent="0.25">
      <c r="A142">
        <v>152</v>
      </c>
      <c r="B142" t="s">
        <v>92</v>
      </c>
      <c r="C142" t="s">
        <v>14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15</v>
      </c>
      <c r="K142" t="s">
        <v>93</v>
      </c>
      <c r="L142" s="2">
        <v>3299000000</v>
      </c>
      <c r="M142" s="2">
        <v>2654000000</v>
      </c>
      <c r="N142" s="2">
        <v>645000000</v>
      </c>
    </row>
    <row r="143" spans="1:14" x14ac:dyDescent="0.25">
      <c r="A143">
        <v>153</v>
      </c>
      <c r="B143" t="s">
        <v>92</v>
      </c>
      <c r="C143" t="s">
        <v>17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15</v>
      </c>
      <c r="K143" t="s">
        <v>93</v>
      </c>
      <c r="L143" s="2">
        <v>3746000000</v>
      </c>
      <c r="M143" s="2">
        <v>2621000000</v>
      </c>
      <c r="N143" s="2">
        <v>1125000000</v>
      </c>
    </row>
    <row r="144" spans="1:14" x14ac:dyDescent="0.25">
      <c r="A144">
        <v>154</v>
      </c>
      <c r="B144" t="s">
        <v>92</v>
      </c>
      <c r="C144" t="s">
        <v>18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15</v>
      </c>
      <c r="K144" t="s">
        <v>93</v>
      </c>
      <c r="L144" s="2">
        <v>4769000000</v>
      </c>
      <c r="M144" s="2">
        <v>2584000000</v>
      </c>
      <c r="N144" s="2">
        <v>2185000000</v>
      </c>
    </row>
    <row r="145" spans="1:14" x14ac:dyDescent="0.25">
      <c r="A145">
        <v>155</v>
      </c>
      <c r="B145" t="s">
        <v>92</v>
      </c>
      <c r="C145" t="s">
        <v>19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15</v>
      </c>
      <c r="K145" t="s">
        <v>93</v>
      </c>
      <c r="L145" s="2">
        <v>4465000000</v>
      </c>
      <c r="M145" s="2">
        <v>2497000000</v>
      </c>
      <c r="N145" s="2">
        <v>1968000000</v>
      </c>
    </row>
    <row r="146" spans="1:14" x14ac:dyDescent="0.25">
      <c r="A146">
        <v>156</v>
      </c>
      <c r="B146" t="s">
        <v>94</v>
      </c>
      <c r="C146" t="s">
        <v>14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24</v>
      </c>
      <c r="K146" t="s">
        <v>95</v>
      </c>
      <c r="L146" s="2">
        <v>3194000000</v>
      </c>
      <c r="M146" s="2">
        <v>1743000000</v>
      </c>
      <c r="N146" s="2">
        <v>1451000000</v>
      </c>
    </row>
    <row r="147" spans="1:14" x14ac:dyDescent="0.25">
      <c r="A147">
        <v>157</v>
      </c>
      <c r="B147" t="s">
        <v>94</v>
      </c>
      <c r="C147" t="s">
        <v>17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24</v>
      </c>
      <c r="K147" t="s">
        <v>95</v>
      </c>
      <c r="L147" s="2">
        <v>3052000000</v>
      </c>
      <c r="M147" s="2">
        <v>1680000000</v>
      </c>
      <c r="N147" s="2">
        <v>1372000000</v>
      </c>
    </row>
    <row r="148" spans="1:14" x14ac:dyDescent="0.25">
      <c r="A148">
        <v>158</v>
      </c>
      <c r="B148" t="s">
        <v>94</v>
      </c>
      <c r="C148" t="s">
        <v>18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24</v>
      </c>
      <c r="K148" t="s">
        <v>95</v>
      </c>
      <c r="L148" s="2">
        <v>2883000000</v>
      </c>
      <c r="M148" s="2">
        <v>1700000000</v>
      </c>
      <c r="N148" s="2">
        <v>1183000000</v>
      </c>
    </row>
    <row r="149" spans="1:14" x14ac:dyDescent="0.25">
      <c r="A149">
        <v>159</v>
      </c>
      <c r="B149" t="s">
        <v>94</v>
      </c>
      <c r="C149" t="s">
        <v>19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24</v>
      </c>
      <c r="K149" t="s">
        <v>95</v>
      </c>
      <c r="L149" s="2">
        <v>3079000000</v>
      </c>
      <c r="M149" s="2">
        <v>1760000000</v>
      </c>
      <c r="N149" s="2">
        <v>1319000000</v>
      </c>
    </row>
    <row r="150" spans="1:14" x14ac:dyDescent="0.25">
      <c r="A150">
        <v>164</v>
      </c>
      <c r="B150" t="s">
        <v>96</v>
      </c>
      <c r="C150" t="s">
        <v>14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24</v>
      </c>
      <c r="K150" t="s">
        <v>36</v>
      </c>
      <c r="L150" s="2">
        <v>3553000000</v>
      </c>
      <c r="M150" s="2">
        <v>1784000000</v>
      </c>
      <c r="N150" s="2">
        <v>1769000000</v>
      </c>
    </row>
    <row r="151" spans="1:14" x14ac:dyDescent="0.25">
      <c r="A151">
        <v>165</v>
      </c>
      <c r="B151" t="s">
        <v>96</v>
      </c>
      <c r="C151" t="s">
        <v>17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24</v>
      </c>
      <c r="K151" t="s">
        <v>36</v>
      </c>
      <c r="L151" s="2">
        <v>5940000000</v>
      </c>
      <c r="M151" s="2">
        <v>5353000000</v>
      </c>
      <c r="N151" s="2">
        <v>587000000</v>
      </c>
    </row>
    <row r="152" spans="1:14" x14ac:dyDescent="0.25">
      <c r="A152">
        <v>166</v>
      </c>
      <c r="B152" t="s">
        <v>97</v>
      </c>
      <c r="C152" t="s">
        <v>14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61</v>
      </c>
      <c r="K152" t="s">
        <v>98</v>
      </c>
      <c r="L152" s="2">
        <v>1528200000</v>
      </c>
      <c r="M152" s="2">
        <v>1148900000</v>
      </c>
      <c r="N152" s="2">
        <v>379300000</v>
      </c>
    </row>
    <row r="153" spans="1:14" x14ac:dyDescent="0.25">
      <c r="A153">
        <v>167</v>
      </c>
      <c r="B153" t="s">
        <v>97</v>
      </c>
      <c r="C153" t="s">
        <v>17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61</v>
      </c>
      <c r="K153" t="s">
        <v>98</v>
      </c>
      <c r="L153" s="2">
        <v>1637700000</v>
      </c>
      <c r="M153" s="2">
        <v>1174200000</v>
      </c>
      <c r="N153" s="2">
        <v>463500000</v>
      </c>
    </row>
    <row r="154" spans="1:14" x14ac:dyDescent="0.25">
      <c r="A154">
        <v>168</v>
      </c>
      <c r="B154" t="s">
        <v>97</v>
      </c>
      <c r="C154" t="s">
        <v>18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61</v>
      </c>
      <c r="K154" t="s">
        <v>98</v>
      </c>
      <c r="L154" s="2">
        <v>1651200000</v>
      </c>
      <c r="M154" s="2">
        <v>1158900000</v>
      </c>
      <c r="N154" s="2">
        <v>492300000</v>
      </c>
    </row>
    <row r="155" spans="1:14" x14ac:dyDescent="0.25">
      <c r="A155">
        <v>169</v>
      </c>
      <c r="B155" t="s">
        <v>97</v>
      </c>
      <c r="C155" t="s">
        <v>19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61</v>
      </c>
      <c r="K155" t="s">
        <v>98</v>
      </c>
      <c r="L155" s="2">
        <v>1645800000</v>
      </c>
      <c r="M155" s="2">
        <v>1108100000</v>
      </c>
      <c r="N155" s="2">
        <v>537700000</v>
      </c>
    </row>
    <row r="156" spans="1:14" x14ac:dyDescent="0.25">
      <c r="A156">
        <v>170</v>
      </c>
      <c r="B156" t="s">
        <v>99</v>
      </c>
      <c r="C156" t="s">
        <v>14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44</v>
      </c>
      <c r="K156" t="s">
        <v>100</v>
      </c>
      <c r="L156" s="2">
        <v>1524426000</v>
      </c>
      <c r="M156" s="2">
        <v>601160000</v>
      </c>
      <c r="N156" s="2">
        <v>923266000</v>
      </c>
    </row>
    <row r="157" spans="1:14" x14ac:dyDescent="0.25">
      <c r="A157">
        <v>171</v>
      </c>
      <c r="B157" t="s">
        <v>99</v>
      </c>
      <c r="C157" t="s">
        <v>17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44</v>
      </c>
      <c r="K157" t="s">
        <v>100</v>
      </c>
      <c r="L157" s="2">
        <v>1590000000</v>
      </c>
      <c r="M157" s="2">
        <v>641000000</v>
      </c>
      <c r="N157" s="2">
        <v>949000000</v>
      </c>
    </row>
    <row r="158" spans="1:14" x14ac:dyDescent="0.25">
      <c r="A158">
        <v>172</v>
      </c>
      <c r="B158" t="s">
        <v>99</v>
      </c>
      <c r="C158" t="s">
        <v>18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44</v>
      </c>
      <c r="K158" t="s">
        <v>100</v>
      </c>
      <c r="L158" s="2">
        <v>1661000000</v>
      </c>
      <c r="M158" s="2">
        <v>660000000</v>
      </c>
      <c r="N158" s="2">
        <v>1001000000</v>
      </c>
    </row>
    <row r="159" spans="1:14" x14ac:dyDescent="0.25">
      <c r="A159">
        <v>173</v>
      </c>
      <c r="B159" t="s">
        <v>99</v>
      </c>
      <c r="C159" t="s">
        <v>19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44</v>
      </c>
      <c r="K159" t="s">
        <v>100</v>
      </c>
      <c r="L159" s="2">
        <v>1755000000</v>
      </c>
      <c r="M159" s="2">
        <v>683000000</v>
      </c>
      <c r="N159" s="2">
        <v>1072000000</v>
      </c>
    </row>
    <row r="160" spans="1:14" x14ac:dyDescent="0.25">
      <c r="A160">
        <v>174</v>
      </c>
      <c r="B160" t="s">
        <v>101</v>
      </c>
      <c r="C160" t="s">
        <v>14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49</v>
      </c>
      <c r="K160" t="s">
        <v>102</v>
      </c>
      <c r="L160" s="2">
        <v>33301000000</v>
      </c>
      <c r="M160" s="2">
        <v>25104000000</v>
      </c>
      <c r="N160" s="2">
        <v>8197000000</v>
      </c>
    </row>
    <row r="161" spans="1:14" x14ac:dyDescent="0.25">
      <c r="A161">
        <v>175</v>
      </c>
      <c r="B161" t="s">
        <v>101</v>
      </c>
      <c r="C161" t="s">
        <v>17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49</v>
      </c>
      <c r="K161" t="s">
        <v>102</v>
      </c>
      <c r="L161" s="2">
        <v>34386000000</v>
      </c>
      <c r="M161" s="2">
        <v>24982000000</v>
      </c>
      <c r="N161" s="2">
        <v>9404000000</v>
      </c>
    </row>
    <row r="162" spans="1:14" x14ac:dyDescent="0.25">
      <c r="A162">
        <v>176</v>
      </c>
      <c r="B162" t="s">
        <v>101</v>
      </c>
      <c r="C162" t="s">
        <v>18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49</v>
      </c>
      <c r="K162" t="s">
        <v>102</v>
      </c>
      <c r="L162" s="2">
        <v>35522000000</v>
      </c>
      <c r="M162" s="2">
        <v>25197000000</v>
      </c>
      <c r="N162" s="2">
        <v>10325000000</v>
      </c>
    </row>
    <row r="163" spans="1:14" x14ac:dyDescent="0.25">
      <c r="A163">
        <v>177</v>
      </c>
      <c r="B163" t="s">
        <v>101</v>
      </c>
      <c r="C163" t="s">
        <v>19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49</v>
      </c>
      <c r="K163" t="s">
        <v>102</v>
      </c>
      <c r="L163" s="2">
        <v>33966000000</v>
      </c>
      <c r="M163" s="2">
        <v>24880000000</v>
      </c>
      <c r="N163" s="2">
        <v>9086000000</v>
      </c>
    </row>
    <row r="164" spans="1:14" x14ac:dyDescent="0.25">
      <c r="A164">
        <v>178</v>
      </c>
      <c r="B164" t="s">
        <v>103</v>
      </c>
      <c r="C164" t="s">
        <v>14</v>
      </c>
      <c r="D164" s="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15</v>
      </c>
      <c r="K164" t="s">
        <v>72</v>
      </c>
      <c r="L164" s="2">
        <v>837600000</v>
      </c>
      <c r="M164" s="2">
        <v>607600000</v>
      </c>
      <c r="N164" s="2">
        <v>230000000</v>
      </c>
    </row>
    <row r="165" spans="1:14" x14ac:dyDescent="0.25">
      <c r="A165">
        <v>179</v>
      </c>
      <c r="B165" t="s">
        <v>103</v>
      </c>
      <c r="C165" t="s">
        <v>17</v>
      </c>
      <c r="D165" s="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15</v>
      </c>
      <c r="K165" t="s">
        <v>72</v>
      </c>
      <c r="L165" s="2">
        <v>979200000</v>
      </c>
      <c r="M165" s="2">
        <v>680300000</v>
      </c>
      <c r="N165" s="2">
        <v>298900000</v>
      </c>
    </row>
    <row r="166" spans="1:14" x14ac:dyDescent="0.25">
      <c r="A166">
        <v>180</v>
      </c>
      <c r="B166" t="s">
        <v>103</v>
      </c>
      <c r="C166" t="s">
        <v>18</v>
      </c>
      <c r="D166" s="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15</v>
      </c>
      <c r="K166" t="s">
        <v>72</v>
      </c>
      <c r="L166" s="2">
        <v>1145600000</v>
      </c>
      <c r="M166" s="2">
        <v>756900000</v>
      </c>
      <c r="N166" s="2">
        <v>388700000</v>
      </c>
    </row>
    <row r="167" spans="1:14" x14ac:dyDescent="0.25">
      <c r="A167">
        <v>181</v>
      </c>
      <c r="B167" t="s">
        <v>103</v>
      </c>
      <c r="C167" t="s">
        <v>19</v>
      </c>
      <c r="D167" s="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15</v>
      </c>
      <c r="K167" t="s">
        <v>72</v>
      </c>
      <c r="L167" s="2">
        <v>1436200000</v>
      </c>
      <c r="M167" s="2">
        <v>946000000</v>
      </c>
      <c r="N167" s="2">
        <v>490200000</v>
      </c>
    </row>
    <row r="168" spans="1:14" x14ac:dyDescent="0.25">
      <c r="A168">
        <v>182</v>
      </c>
      <c r="B168" t="s">
        <v>104</v>
      </c>
      <c r="C168" t="s">
        <v>14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21</v>
      </c>
      <c r="K168" t="s">
        <v>81</v>
      </c>
      <c r="L168" s="2">
        <v>4740935000</v>
      </c>
      <c r="M168" s="2">
        <v>2967837000</v>
      </c>
      <c r="N168" s="2">
        <v>1773098000</v>
      </c>
    </row>
    <row r="169" spans="1:14" x14ac:dyDescent="0.25">
      <c r="A169">
        <v>183</v>
      </c>
      <c r="B169" t="s">
        <v>104</v>
      </c>
      <c r="C169" t="s">
        <v>17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21</v>
      </c>
      <c r="K169" t="s">
        <v>81</v>
      </c>
      <c r="L169" s="2">
        <v>4934907000</v>
      </c>
      <c r="M169" s="2">
        <v>3104684000</v>
      </c>
      <c r="N169" s="2">
        <v>1830223000</v>
      </c>
    </row>
    <row r="170" spans="1:14" x14ac:dyDescent="0.25">
      <c r="A170">
        <v>184</v>
      </c>
      <c r="B170" t="s">
        <v>104</v>
      </c>
      <c r="C170" t="s">
        <v>18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21</v>
      </c>
      <c r="K170" t="s">
        <v>81</v>
      </c>
      <c r="L170" s="2">
        <v>5327031000</v>
      </c>
      <c r="M170" s="2">
        <v>3373980000</v>
      </c>
      <c r="N170" s="2">
        <v>1953051000</v>
      </c>
    </row>
    <row r="171" spans="1:14" x14ac:dyDescent="0.25">
      <c r="A171">
        <v>185</v>
      </c>
      <c r="B171" t="s">
        <v>104</v>
      </c>
      <c r="C171" t="s">
        <v>19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21</v>
      </c>
      <c r="K171" t="s">
        <v>81</v>
      </c>
      <c r="L171" s="2">
        <v>5608736000</v>
      </c>
      <c r="M171" s="2">
        <v>3548341000</v>
      </c>
      <c r="N171" s="2">
        <v>2060395000</v>
      </c>
    </row>
    <row r="172" spans="1:14" x14ac:dyDescent="0.25">
      <c r="A172">
        <v>186</v>
      </c>
      <c r="B172" t="s">
        <v>105</v>
      </c>
      <c r="C172" t="s">
        <v>14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15</v>
      </c>
      <c r="K172" t="s">
        <v>93</v>
      </c>
      <c r="L172" s="2">
        <v>13355000000</v>
      </c>
      <c r="M172" s="2">
        <v>6813000000</v>
      </c>
      <c r="N172" s="2">
        <v>6542000000</v>
      </c>
    </row>
    <row r="173" spans="1:14" x14ac:dyDescent="0.25">
      <c r="A173">
        <v>187</v>
      </c>
      <c r="B173" t="s">
        <v>105</v>
      </c>
      <c r="C173" t="s">
        <v>17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15</v>
      </c>
      <c r="K173" t="s">
        <v>93</v>
      </c>
      <c r="L173" s="2">
        <v>14010000000</v>
      </c>
      <c r="M173" s="2">
        <v>6527000000</v>
      </c>
      <c r="N173" s="2">
        <v>7483000000</v>
      </c>
    </row>
    <row r="174" spans="1:14" x14ac:dyDescent="0.25">
      <c r="A174">
        <v>188</v>
      </c>
      <c r="B174" t="s">
        <v>105</v>
      </c>
      <c r="C174" t="s">
        <v>18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15</v>
      </c>
      <c r="K174" t="s">
        <v>93</v>
      </c>
      <c r="L174" s="2">
        <v>14026000000</v>
      </c>
      <c r="M174" s="2">
        <v>6582000000</v>
      </c>
      <c r="N174" s="2">
        <v>7444000000</v>
      </c>
    </row>
    <row r="175" spans="1:14" x14ac:dyDescent="0.25">
      <c r="A175">
        <v>189</v>
      </c>
      <c r="B175" t="s">
        <v>105</v>
      </c>
      <c r="C175" t="s">
        <v>19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15</v>
      </c>
      <c r="K175" t="s">
        <v>93</v>
      </c>
      <c r="L175" s="2">
        <v>13781000000</v>
      </c>
      <c r="M175" s="2">
        <v>7940000000</v>
      </c>
      <c r="N175" s="2">
        <v>5841000000</v>
      </c>
    </row>
    <row r="176" spans="1:14" x14ac:dyDescent="0.25">
      <c r="A176">
        <v>190</v>
      </c>
      <c r="B176" t="s">
        <v>106</v>
      </c>
      <c r="C176" t="s">
        <v>14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49</v>
      </c>
      <c r="K176" t="s">
        <v>107</v>
      </c>
      <c r="L176" s="2">
        <v>96325000000</v>
      </c>
      <c r="M176" s="2">
        <v>80262000000</v>
      </c>
      <c r="N176" s="2">
        <v>16063000000</v>
      </c>
    </row>
    <row r="177" spans="1:14" x14ac:dyDescent="0.25">
      <c r="A177">
        <v>191</v>
      </c>
      <c r="B177" t="s">
        <v>106</v>
      </c>
      <c r="C177" t="s">
        <v>17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49</v>
      </c>
      <c r="K177" t="s">
        <v>107</v>
      </c>
      <c r="L177" s="2">
        <v>98663000000</v>
      </c>
      <c r="M177" s="2">
        <v>72770000000</v>
      </c>
      <c r="N177" s="2">
        <v>25893000000</v>
      </c>
    </row>
    <row r="178" spans="1:14" x14ac:dyDescent="0.25">
      <c r="A178">
        <v>192</v>
      </c>
      <c r="B178" t="s">
        <v>106</v>
      </c>
      <c r="C178" t="s">
        <v>18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49</v>
      </c>
      <c r="K178" t="s">
        <v>107</v>
      </c>
      <c r="L178" s="2">
        <v>92525000000</v>
      </c>
      <c r="M178" s="2">
        <v>77392000000</v>
      </c>
      <c r="N178" s="2">
        <v>15133000000</v>
      </c>
    </row>
    <row r="179" spans="1:14" x14ac:dyDescent="0.25">
      <c r="A179">
        <v>193</v>
      </c>
      <c r="B179" t="s">
        <v>106</v>
      </c>
      <c r="C179" t="s">
        <v>19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49</v>
      </c>
      <c r="K179" t="s">
        <v>107</v>
      </c>
      <c r="L179" s="2">
        <v>90852000000</v>
      </c>
      <c r="M179" s="2">
        <v>60353000000</v>
      </c>
      <c r="N179" s="2">
        <v>30499000000</v>
      </c>
    </row>
    <row r="180" spans="1:14" x14ac:dyDescent="0.25">
      <c r="A180">
        <v>194</v>
      </c>
      <c r="B180" t="s">
        <v>108</v>
      </c>
      <c r="C180" t="s">
        <v>14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27</v>
      </c>
      <c r="K180" t="s">
        <v>32</v>
      </c>
      <c r="L180" s="2">
        <v>7134000000</v>
      </c>
      <c r="M180" s="2">
        <v>4364000000</v>
      </c>
      <c r="N180" s="2">
        <v>2770000000</v>
      </c>
    </row>
    <row r="181" spans="1:14" x14ac:dyDescent="0.25">
      <c r="A181">
        <v>195</v>
      </c>
      <c r="B181" t="s">
        <v>108</v>
      </c>
      <c r="C181" t="s">
        <v>17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27</v>
      </c>
      <c r="K181" t="s">
        <v>32</v>
      </c>
      <c r="L181" s="2">
        <v>4162000000</v>
      </c>
      <c r="M181" s="2">
        <v>3666000000</v>
      </c>
      <c r="N181" s="2">
        <v>496000000</v>
      </c>
    </row>
    <row r="182" spans="1:14" x14ac:dyDescent="0.25">
      <c r="A182">
        <v>196</v>
      </c>
      <c r="B182" t="s">
        <v>108</v>
      </c>
      <c r="C182" t="s">
        <v>18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27</v>
      </c>
      <c r="K182" t="s">
        <v>32</v>
      </c>
      <c r="L182" s="2">
        <v>4581000000</v>
      </c>
      <c r="M182" s="2">
        <v>3925000000</v>
      </c>
      <c r="N182" s="2">
        <v>656000000</v>
      </c>
    </row>
    <row r="183" spans="1:14" x14ac:dyDescent="0.25">
      <c r="A183">
        <v>197</v>
      </c>
      <c r="B183" t="s">
        <v>108</v>
      </c>
      <c r="C183" t="s">
        <v>19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27</v>
      </c>
      <c r="K183" t="s">
        <v>32</v>
      </c>
      <c r="L183" s="2">
        <v>4146000000</v>
      </c>
      <c r="M183" s="2">
        <v>3697000000</v>
      </c>
      <c r="N183" s="2">
        <v>449000000</v>
      </c>
    </row>
    <row r="184" spans="1:14" x14ac:dyDescent="0.25">
      <c r="A184">
        <v>198</v>
      </c>
      <c r="B184" t="s">
        <v>109</v>
      </c>
      <c r="C184" t="s">
        <v>14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21</v>
      </c>
      <c r="K184" t="s">
        <v>81</v>
      </c>
      <c r="L184" s="2">
        <v>4388755000</v>
      </c>
      <c r="M184" s="2">
        <v>2750537000</v>
      </c>
      <c r="N184" s="2">
        <v>1638218000</v>
      </c>
    </row>
    <row r="185" spans="1:14" x14ac:dyDescent="0.25">
      <c r="A185">
        <v>199</v>
      </c>
      <c r="B185" t="s">
        <v>109</v>
      </c>
      <c r="C185" t="s">
        <v>17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21</v>
      </c>
      <c r="K185" t="s">
        <v>81</v>
      </c>
      <c r="L185" s="2">
        <v>4565582000</v>
      </c>
      <c r="M185" s="2">
        <v>2950995000</v>
      </c>
      <c r="N185" s="2">
        <v>1614587000</v>
      </c>
    </row>
    <row r="186" spans="1:14" x14ac:dyDescent="0.25">
      <c r="A186">
        <v>200</v>
      </c>
      <c r="B186" t="s">
        <v>109</v>
      </c>
      <c r="C186" t="s">
        <v>18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21</v>
      </c>
      <c r="K186" t="s">
        <v>81</v>
      </c>
      <c r="L186" s="2">
        <v>4619779000</v>
      </c>
      <c r="M186" s="2">
        <v>3065486000</v>
      </c>
      <c r="N186" s="2">
        <v>1554293000</v>
      </c>
    </row>
    <row r="187" spans="1:14" x14ac:dyDescent="0.25">
      <c r="A187">
        <v>201</v>
      </c>
      <c r="B187" t="s">
        <v>109</v>
      </c>
      <c r="C187" t="s">
        <v>19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21</v>
      </c>
      <c r="K187" t="s">
        <v>81</v>
      </c>
      <c r="L187" s="2">
        <v>4620310000</v>
      </c>
      <c r="M187" s="2">
        <v>3205407000</v>
      </c>
      <c r="N187" s="2">
        <v>1414903000</v>
      </c>
    </row>
    <row r="188" spans="1:14" x14ac:dyDescent="0.25">
      <c r="A188">
        <v>202</v>
      </c>
      <c r="B188" t="s">
        <v>110</v>
      </c>
      <c r="C188" t="s">
        <v>14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49</v>
      </c>
      <c r="K188" t="s">
        <v>107</v>
      </c>
      <c r="L188" s="2">
        <v>10308000000</v>
      </c>
      <c r="M188" s="2">
        <v>6817000000</v>
      </c>
      <c r="N188" s="2">
        <v>3491000000</v>
      </c>
    </row>
    <row r="189" spans="1:14" x14ac:dyDescent="0.25">
      <c r="A189">
        <v>203</v>
      </c>
      <c r="B189" t="s">
        <v>110</v>
      </c>
      <c r="C189" t="s">
        <v>17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49</v>
      </c>
      <c r="K189" t="s">
        <v>107</v>
      </c>
      <c r="L189" s="2">
        <v>10242000000</v>
      </c>
      <c r="M189" s="2">
        <v>6323000000</v>
      </c>
      <c r="N189" s="2">
        <v>3919000000</v>
      </c>
    </row>
    <row r="190" spans="1:14" x14ac:dyDescent="0.25">
      <c r="A190">
        <v>204</v>
      </c>
      <c r="B190" t="s">
        <v>110</v>
      </c>
      <c r="C190" t="s">
        <v>18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49</v>
      </c>
      <c r="K190" t="s">
        <v>107</v>
      </c>
      <c r="L190" s="2">
        <v>9759000000</v>
      </c>
      <c r="M190" s="2">
        <v>6057000000</v>
      </c>
      <c r="N190" s="2">
        <v>3702000000</v>
      </c>
    </row>
    <row r="191" spans="1:14" x14ac:dyDescent="0.25">
      <c r="A191">
        <v>205</v>
      </c>
      <c r="B191" t="s">
        <v>110</v>
      </c>
      <c r="C191" t="s">
        <v>19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49</v>
      </c>
      <c r="K191" t="s">
        <v>107</v>
      </c>
      <c r="L191" s="2">
        <v>10113000000</v>
      </c>
      <c r="M191" s="2">
        <v>6529000000</v>
      </c>
      <c r="N191" s="2">
        <v>3584000000</v>
      </c>
    </row>
    <row r="192" spans="1:14" x14ac:dyDescent="0.25">
      <c r="A192">
        <v>206</v>
      </c>
      <c r="B192" t="s">
        <v>111</v>
      </c>
      <c r="C192" t="s">
        <v>14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21</v>
      </c>
      <c r="K192" t="s">
        <v>112</v>
      </c>
      <c r="L192" s="2">
        <v>10984000000</v>
      </c>
      <c r="M192" s="2">
        <v>8755000000</v>
      </c>
      <c r="N192" s="2">
        <v>2229000000</v>
      </c>
    </row>
    <row r="193" spans="1:14" x14ac:dyDescent="0.25">
      <c r="A193">
        <v>207</v>
      </c>
      <c r="B193" t="s">
        <v>111</v>
      </c>
      <c r="C193" t="s">
        <v>17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21</v>
      </c>
      <c r="K193" t="s">
        <v>112</v>
      </c>
      <c r="L193" s="2">
        <v>9399000000</v>
      </c>
      <c r="M193" s="2">
        <v>8106000000</v>
      </c>
      <c r="N193" s="2">
        <v>1293000000</v>
      </c>
    </row>
    <row r="194" spans="1:14" x14ac:dyDescent="0.25">
      <c r="A194">
        <v>208</v>
      </c>
      <c r="B194" t="s">
        <v>111</v>
      </c>
      <c r="C194" t="s">
        <v>18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21</v>
      </c>
      <c r="K194" t="s">
        <v>112</v>
      </c>
      <c r="L194" s="2">
        <v>9047000000</v>
      </c>
      <c r="M194" s="2">
        <v>7592000000</v>
      </c>
      <c r="N194" s="2">
        <v>1455000000</v>
      </c>
    </row>
    <row r="195" spans="1:14" x14ac:dyDescent="0.25">
      <c r="A195">
        <v>209</v>
      </c>
      <c r="B195" t="s">
        <v>111</v>
      </c>
      <c r="C195" t="s">
        <v>19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21</v>
      </c>
      <c r="K195" t="s">
        <v>112</v>
      </c>
      <c r="L195" s="2">
        <v>9191000000</v>
      </c>
      <c r="M195" s="2">
        <v>7618000000</v>
      </c>
      <c r="N195" s="2">
        <v>1573000000</v>
      </c>
    </row>
    <row r="196" spans="1:14" x14ac:dyDescent="0.25">
      <c r="A196">
        <v>210</v>
      </c>
      <c r="B196" t="s">
        <v>113</v>
      </c>
      <c r="C196" t="s">
        <v>14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27</v>
      </c>
      <c r="K196" t="s">
        <v>32</v>
      </c>
      <c r="L196" s="2">
        <v>1855100000</v>
      </c>
      <c r="M196" s="2">
        <v>1216000000</v>
      </c>
      <c r="N196" s="2">
        <v>639100000</v>
      </c>
    </row>
    <row r="197" spans="1:14" x14ac:dyDescent="0.25">
      <c r="A197">
        <v>211</v>
      </c>
      <c r="B197" t="s">
        <v>113</v>
      </c>
      <c r="C197" t="s">
        <v>17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27</v>
      </c>
      <c r="K197" t="s">
        <v>32</v>
      </c>
      <c r="L197" s="2">
        <v>2065000000</v>
      </c>
      <c r="M197" s="2">
        <v>1283500000</v>
      </c>
      <c r="N197" s="2">
        <v>781500000</v>
      </c>
    </row>
    <row r="198" spans="1:14" x14ac:dyDescent="0.25">
      <c r="A198">
        <v>212</v>
      </c>
      <c r="B198" t="s">
        <v>113</v>
      </c>
      <c r="C198" t="s">
        <v>18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27</v>
      </c>
      <c r="K198" t="s">
        <v>32</v>
      </c>
      <c r="L198" s="2">
        <v>2114800000</v>
      </c>
      <c r="M198" s="2">
        <v>1271300000</v>
      </c>
      <c r="N198" s="2">
        <v>843500000</v>
      </c>
    </row>
    <row r="199" spans="1:14" x14ac:dyDescent="0.25">
      <c r="A199">
        <v>213</v>
      </c>
      <c r="B199" t="s">
        <v>113</v>
      </c>
      <c r="C199" t="s">
        <v>19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27</v>
      </c>
      <c r="K199" t="s">
        <v>32</v>
      </c>
      <c r="L199" s="2">
        <v>2342300000</v>
      </c>
      <c r="M199" s="2">
        <v>1394700000</v>
      </c>
      <c r="N199" s="2">
        <v>947600000</v>
      </c>
    </row>
    <row r="200" spans="1:14" x14ac:dyDescent="0.25">
      <c r="A200">
        <v>214</v>
      </c>
      <c r="B200" t="s">
        <v>114</v>
      </c>
      <c r="C200" t="s">
        <v>14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27</v>
      </c>
      <c r="K200" t="s">
        <v>32</v>
      </c>
      <c r="L200" s="2">
        <v>4171000000</v>
      </c>
      <c r="M200" s="2">
        <v>2916000000</v>
      </c>
      <c r="N200" s="2">
        <v>1255000000</v>
      </c>
    </row>
    <row r="201" spans="1:14" x14ac:dyDescent="0.25">
      <c r="A201">
        <v>215</v>
      </c>
      <c r="B201" t="s">
        <v>114</v>
      </c>
      <c r="C201" t="s">
        <v>17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27</v>
      </c>
      <c r="K201" t="s">
        <v>32</v>
      </c>
      <c r="L201" s="2">
        <v>4301000000</v>
      </c>
      <c r="M201" s="2">
        <v>2695000000</v>
      </c>
      <c r="N201" s="2">
        <v>1606000000</v>
      </c>
    </row>
    <row r="202" spans="1:14" x14ac:dyDescent="0.25">
      <c r="A202">
        <v>216</v>
      </c>
      <c r="B202" t="s">
        <v>114</v>
      </c>
      <c r="C202" t="s">
        <v>18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27</v>
      </c>
      <c r="K202" t="s">
        <v>32</v>
      </c>
      <c r="L202" s="2">
        <v>4695000000</v>
      </c>
      <c r="M202" s="2">
        <v>3195000000</v>
      </c>
      <c r="N202" s="2">
        <v>1500000000</v>
      </c>
    </row>
    <row r="203" spans="1:14" x14ac:dyDescent="0.25">
      <c r="A203">
        <v>217</v>
      </c>
      <c r="B203" t="s">
        <v>114</v>
      </c>
      <c r="C203" t="s">
        <v>19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27</v>
      </c>
      <c r="K203" t="s">
        <v>32</v>
      </c>
      <c r="L203" s="2">
        <v>5991000000</v>
      </c>
      <c r="M203" s="2">
        <v>3833000000</v>
      </c>
      <c r="N203" s="2">
        <v>2158000000</v>
      </c>
    </row>
    <row r="204" spans="1:14" x14ac:dyDescent="0.25">
      <c r="A204">
        <v>218</v>
      </c>
      <c r="B204" t="s">
        <v>115</v>
      </c>
      <c r="C204" t="s">
        <v>14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85</v>
      </c>
      <c r="K204" t="s">
        <v>116</v>
      </c>
      <c r="L204" s="2">
        <v>3811000000</v>
      </c>
      <c r="M204" s="2">
        <v>1862000000</v>
      </c>
      <c r="N204" s="2">
        <v>1949000000</v>
      </c>
    </row>
    <row r="205" spans="1:14" x14ac:dyDescent="0.25">
      <c r="A205">
        <v>219</v>
      </c>
      <c r="B205" t="s">
        <v>115</v>
      </c>
      <c r="C205" t="s">
        <v>17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85</v>
      </c>
      <c r="K205" t="s">
        <v>116</v>
      </c>
      <c r="L205" s="2">
        <v>4805000000</v>
      </c>
      <c r="M205" s="2">
        <v>1946000000</v>
      </c>
      <c r="N205" s="2">
        <v>2859000000</v>
      </c>
    </row>
    <row r="206" spans="1:14" x14ac:dyDescent="0.25">
      <c r="A206">
        <v>220</v>
      </c>
      <c r="B206" t="s">
        <v>115</v>
      </c>
      <c r="C206" t="s">
        <v>18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85</v>
      </c>
      <c r="K206" t="s">
        <v>116</v>
      </c>
      <c r="L206" s="2">
        <v>1327000000</v>
      </c>
      <c r="M206" s="2">
        <v>1435000000</v>
      </c>
      <c r="N206" s="2">
        <v>-108000000</v>
      </c>
    </row>
    <row r="207" spans="1:14" x14ac:dyDescent="0.25">
      <c r="A207">
        <v>221</v>
      </c>
      <c r="B207" t="s">
        <v>115</v>
      </c>
      <c r="C207" t="s">
        <v>19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85</v>
      </c>
      <c r="K207" t="s">
        <v>116</v>
      </c>
      <c r="L207" s="2">
        <v>-132000000</v>
      </c>
      <c r="M207" s="2">
        <v>1199000000</v>
      </c>
      <c r="N207" s="2">
        <v>-1331000000</v>
      </c>
    </row>
    <row r="208" spans="1:14" x14ac:dyDescent="0.25">
      <c r="A208">
        <v>222</v>
      </c>
      <c r="B208" t="s">
        <v>117</v>
      </c>
      <c r="C208" t="s">
        <v>14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27</v>
      </c>
      <c r="K208" t="s">
        <v>68</v>
      </c>
      <c r="L208" s="2">
        <v>6074500000</v>
      </c>
      <c r="M208" s="2">
        <v>3584000000</v>
      </c>
      <c r="N208" s="2">
        <v>2490500000</v>
      </c>
    </row>
    <row r="209" spans="1:14" x14ac:dyDescent="0.25">
      <c r="A209">
        <v>223</v>
      </c>
      <c r="B209" t="s">
        <v>117</v>
      </c>
      <c r="C209" t="s">
        <v>17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27</v>
      </c>
      <c r="K209" t="s">
        <v>68</v>
      </c>
      <c r="L209" s="2">
        <v>8532300000</v>
      </c>
      <c r="M209" s="2">
        <v>4576600000</v>
      </c>
      <c r="N209" s="2">
        <v>3955700000</v>
      </c>
    </row>
    <row r="210" spans="1:14" x14ac:dyDescent="0.25">
      <c r="A210">
        <v>224</v>
      </c>
      <c r="B210" t="s">
        <v>117</v>
      </c>
      <c r="C210" t="s">
        <v>18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27</v>
      </c>
      <c r="K210" t="s">
        <v>68</v>
      </c>
      <c r="L210" s="2">
        <v>9523400000</v>
      </c>
      <c r="M210" s="2">
        <v>4539000000</v>
      </c>
      <c r="N210" s="2">
        <v>4984400000</v>
      </c>
    </row>
    <row r="211" spans="1:14" x14ac:dyDescent="0.25">
      <c r="A211">
        <v>225</v>
      </c>
      <c r="B211" t="s">
        <v>117</v>
      </c>
      <c r="C211" t="s">
        <v>19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27</v>
      </c>
      <c r="K211" t="s">
        <v>68</v>
      </c>
      <c r="L211" s="2">
        <v>9970100000</v>
      </c>
      <c r="M211" s="2">
        <v>4331800000</v>
      </c>
      <c r="N211" s="2">
        <v>5638300000</v>
      </c>
    </row>
    <row r="212" spans="1:14" x14ac:dyDescent="0.25">
      <c r="A212">
        <v>230</v>
      </c>
      <c r="B212" t="s">
        <v>118</v>
      </c>
      <c r="C212" t="s">
        <v>14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61</v>
      </c>
      <c r="K212" t="s">
        <v>119</v>
      </c>
      <c r="L212" s="2">
        <v>1561700000</v>
      </c>
      <c r="M212" s="2">
        <v>771200000</v>
      </c>
      <c r="N212" s="2">
        <v>790500000</v>
      </c>
    </row>
    <row r="213" spans="1:14" x14ac:dyDescent="0.25">
      <c r="A213">
        <v>231</v>
      </c>
      <c r="B213" t="s">
        <v>118</v>
      </c>
      <c r="C213" t="s">
        <v>17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61</v>
      </c>
      <c r="K213" t="s">
        <v>119</v>
      </c>
      <c r="L213" s="2">
        <v>1592700000</v>
      </c>
      <c r="M213" s="2">
        <v>797300000</v>
      </c>
      <c r="N213" s="2">
        <v>795400000</v>
      </c>
    </row>
    <row r="214" spans="1:14" x14ac:dyDescent="0.25">
      <c r="A214">
        <v>232</v>
      </c>
      <c r="B214" t="s">
        <v>118</v>
      </c>
      <c r="C214" t="s">
        <v>18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61</v>
      </c>
      <c r="K214" t="s">
        <v>119</v>
      </c>
      <c r="L214" s="2">
        <v>1666500000</v>
      </c>
      <c r="M214" s="2">
        <v>827900000</v>
      </c>
      <c r="N214" s="2">
        <v>838600000</v>
      </c>
    </row>
    <row r="215" spans="1:14" x14ac:dyDescent="0.25">
      <c r="A215">
        <v>233</v>
      </c>
      <c r="B215" t="s">
        <v>118</v>
      </c>
      <c r="C215" t="s">
        <v>19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61</v>
      </c>
      <c r="K215" t="s">
        <v>119</v>
      </c>
      <c r="L215" s="2">
        <v>1536700000</v>
      </c>
      <c r="M215" s="2">
        <v>931500000</v>
      </c>
      <c r="N215" s="2">
        <v>605200000</v>
      </c>
    </row>
    <row r="216" spans="1:14" x14ac:dyDescent="0.25">
      <c r="A216">
        <v>234</v>
      </c>
      <c r="B216" t="s">
        <v>120</v>
      </c>
      <c r="C216" t="s">
        <v>14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27</v>
      </c>
      <c r="K216" t="s">
        <v>30</v>
      </c>
      <c r="L216" s="2">
        <v>13011000000</v>
      </c>
      <c r="M216" s="2">
        <v>8921000000</v>
      </c>
      <c r="N216" s="2">
        <v>4090000000</v>
      </c>
    </row>
    <row r="217" spans="1:14" x14ac:dyDescent="0.25">
      <c r="A217">
        <v>235</v>
      </c>
      <c r="B217" t="s">
        <v>120</v>
      </c>
      <c r="C217" t="s">
        <v>17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27</v>
      </c>
      <c r="K217" t="s">
        <v>30</v>
      </c>
      <c r="L217" s="2">
        <v>11766000000</v>
      </c>
      <c r="M217" s="2">
        <v>8670000000</v>
      </c>
      <c r="N217" s="2">
        <v>3096000000</v>
      </c>
    </row>
    <row r="218" spans="1:14" x14ac:dyDescent="0.25">
      <c r="A218">
        <v>236</v>
      </c>
      <c r="B218" t="s">
        <v>120</v>
      </c>
      <c r="C218" t="s">
        <v>18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27</v>
      </c>
      <c r="K218" t="s">
        <v>30</v>
      </c>
      <c r="L218" s="2">
        <v>11947000000</v>
      </c>
      <c r="M218" s="2">
        <v>9356000000</v>
      </c>
      <c r="N218" s="2">
        <v>2591000000</v>
      </c>
    </row>
    <row r="219" spans="1:14" x14ac:dyDescent="0.25">
      <c r="A219">
        <v>237</v>
      </c>
      <c r="B219" t="s">
        <v>120</v>
      </c>
      <c r="C219" t="s">
        <v>19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27</v>
      </c>
      <c r="K219" t="s">
        <v>30</v>
      </c>
      <c r="L219" s="2">
        <v>12651000000</v>
      </c>
      <c r="M219" s="2">
        <v>10761000000</v>
      </c>
      <c r="N219" s="2">
        <v>1890000000</v>
      </c>
    </row>
    <row r="220" spans="1:14" x14ac:dyDescent="0.25">
      <c r="A220">
        <v>238</v>
      </c>
      <c r="B220" t="s">
        <v>121</v>
      </c>
      <c r="C220" t="s">
        <v>14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27</v>
      </c>
      <c r="K220" t="s">
        <v>32</v>
      </c>
      <c r="L220" s="2">
        <v>4900000000</v>
      </c>
      <c r="M220" s="2">
        <v>3810000000</v>
      </c>
      <c r="N220" s="2">
        <v>1090000000</v>
      </c>
    </row>
    <row r="221" spans="1:14" x14ac:dyDescent="0.25">
      <c r="A221">
        <v>239</v>
      </c>
      <c r="B221" t="s">
        <v>121</v>
      </c>
      <c r="C221" t="s">
        <v>17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27</v>
      </c>
      <c r="K221" t="s">
        <v>32</v>
      </c>
      <c r="L221" s="2">
        <v>4969000000</v>
      </c>
      <c r="M221" s="2">
        <v>3949000000</v>
      </c>
      <c r="N221" s="2">
        <v>1020000000</v>
      </c>
    </row>
    <row r="222" spans="1:14" x14ac:dyDescent="0.25">
      <c r="A222">
        <v>240</v>
      </c>
      <c r="B222" t="s">
        <v>121</v>
      </c>
      <c r="C222" t="s">
        <v>18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27</v>
      </c>
      <c r="K222" t="s">
        <v>32</v>
      </c>
      <c r="L222" s="2">
        <v>5170000000</v>
      </c>
      <c r="M222" s="2">
        <v>4072000000</v>
      </c>
      <c r="N222" s="2">
        <v>1098000000</v>
      </c>
    </row>
    <row r="223" spans="1:14" x14ac:dyDescent="0.25">
      <c r="A223">
        <v>241</v>
      </c>
      <c r="B223" t="s">
        <v>121</v>
      </c>
      <c r="C223" t="s">
        <v>19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27</v>
      </c>
      <c r="K223" t="s">
        <v>32</v>
      </c>
      <c r="L223" s="2">
        <v>5304000000</v>
      </c>
      <c r="M223" s="2">
        <v>4367000000</v>
      </c>
      <c r="N223" s="2">
        <v>937000000</v>
      </c>
    </row>
    <row r="224" spans="1:14" x14ac:dyDescent="0.25">
      <c r="A224">
        <v>242</v>
      </c>
      <c r="B224" t="s">
        <v>122</v>
      </c>
      <c r="C224" t="s">
        <v>14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21</v>
      </c>
      <c r="K224" t="s">
        <v>123</v>
      </c>
      <c r="L224" s="2">
        <v>1557500000</v>
      </c>
      <c r="M224" s="2">
        <v>702300000</v>
      </c>
      <c r="N224" s="2">
        <v>855200000</v>
      </c>
    </row>
    <row r="225" spans="1:14" x14ac:dyDescent="0.25">
      <c r="A225">
        <v>243</v>
      </c>
      <c r="B225" t="s">
        <v>122</v>
      </c>
      <c r="C225" t="s">
        <v>17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21</v>
      </c>
      <c r="K225" t="s">
        <v>123</v>
      </c>
      <c r="L225" s="2">
        <v>1756400000</v>
      </c>
      <c r="M225" s="2">
        <v>792700000</v>
      </c>
      <c r="N225" s="2">
        <v>963700000</v>
      </c>
    </row>
    <row r="226" spans="1:14" x14ac:dyDescent="0.25">
      <c r="A226">
        <v>244</v>
      </c>
      <c r="B226" t="s">
        <v>122</v>
      </c>
      <c r="C226" t="s">
        <v>18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21</v>
      </c>
      <c r="K226" t="s">
        <v>123</v>
      </c>
      <c r="L226" s="2">
        <v>1703100000</v>
      </c>
      <c r="M226" s="2">
        <v>763400000</v>
      </c>
      <c r="N226" s="2">
        <v>939700000</v>
      </c>
    </row>
    <row r="227" spans="1:14" x14ac:dyDescent="0.25">
      <c r="A227">
        <v>245</v>
      </c>
      <c r="B227" t="s">
        <v>122</v>
      </c>
      <c r="C227" t="s">
        <v>19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21</v>
      </c>
      <c r="K227" t="s">
        <v>123</v>
      </c>
      <c r="L227" s="2">
        <v>1933100000</v>
      </c>
      <c r="M227" s="2">
        <v>1707200000</v>
      </c>
      <c r="N227" s="2">
        <v>225900000</v>
      </c>
    </row>
    <row r="228" spans="1:14" x14ac:dyDescent="0.25">
      <c r="A228">
        <v>246</v>
      </c>
      <c r="B228" t="s">
        <v>124</v>
      </c>
      <c r="C228" t="s">
        <v>14</v>
      </c>
      <c r="D228" s="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54</v>
      </c>
      <c r="K228" t="s">
        <v>55</v>
      </c>
      <c r="L228" s="2">
        <v>1179978000</v>
      </c>
      <c r="M228" s="2">
        <v>539657000</v>
      </c>
      <c r="N228" s="2">
        <v>640321000</v>
      </c>
    </row>
    <row r="229" spans="1:14" x14ac:dyDescent="0.25">
      <c r="A229">
        <v>247</v>
      </c>
      <c r="B229" t="s">
        <v>124</v>
      </c>
      <c r="C229" t="s">
        <v>17</v>
      </c>
      <c r="D229" s="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54</v>
      </c>
      <c r="K229" t="s">
        <v>55</v>
      </c>
      <c r="L229" s="2">
        <v>1364136000</v>
      </c>
      <c r="M229" s="2">
        <v>677710000</v>
      </c>
      <c r="N229" s="2">
        <v>686426000</v>
      </c>
    </row>
    <row r="230" spans="1:14" x14ac:dyDescent="0.25">
      <c r="A230">
        <v>248</v>
      </c>
      <c r="B230" t="s">
        <v>124</v>
      </c>
      <c r="C230" t="s">
        <v>18</v>
      </c>
      <c r="D230" s="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54</v>
      </c>
      <c r="K230" t="s">
        <v>55</v>
      </c>
      <c r="L230" s="2">
        <v>1532472000</v>
      </c>
      <c r="M230" s="2">
        <v>730650000</v>
      </c>
      <c r="N230" s="2">
        <v>801822000</v>
      </c>
    </row>
    <row r="231" spans="1:14" x14ac:dyDescent="0.25">
      <c r="A231">
        <v>249</v>
      </c>
      <c r="B231" t="s">
        <v>124</v>
      </c>
      <c r="C231" t="s">
        <v>19</v>
      </c>
      <c r="D231" s="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54</v>
      </c>
      <c r="K231" t="s">
        <v>55</v>
      </c>
      <c r="L231" s="2">
        <v>1586485000</v>
      </c>
      <c r="M231" s="2">
        <v>737120000</v>
      </c>
      <c r="N231" s="2">
        <v>849365000</v>
      </c>
    </row>
    <row r="232" spans="1:14" x14ac:dyDescent="0.25">
      <c r="A232">
        <v>254</v>
      </c>
      <c r="B232" t="s">
        <v>125</v>
      </c>
      <c r="C232" t="s">
        <v>14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38</v>
      </c>
      <c r="K232" t="s">
        <v>126</v>
      </c>
      <c r="L232" s="2">
        <v>3364900000</v>
      </c>
      <c r="M232" s="2">
        <v>2065900000</v>
      </c>
      <c r="N232" s="2">
        <v>1299000000</v>
      </c>
    </row>
    <row r="233" spans="1:14" x14ac:dyDescent="0.25">
      <c r="A233">
        <v>255</v>
      </c>
      <c r="B233" t="s">
        <v>125</v>
      </c>
      <c r="C233" t="s">
        <v>17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38</v>
      </c>
      <c r="K233" t="s">
        <v>126</v>
      </c>
      <c r="L233" s="2">
        <v>2927400000</v>
      </c>
      <c r="M233" s="2">
        <v>1778900000</v>
      </c>
      <c r="N233" s="2">
        <v>1148500000</v>
      </c>
    </row>
    <row r="234" spans="1:14" x14ac:dyDescent="0.25">
      <c r="A234">
        <v>256</v>
      </c>
      <c r="B234" t="s">
        <v>125</v>
      </c>
      <c r="C234" t="s">
        <v>18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38</v>
      </c>
      <c r="K234" t="s">
        <v>126</v>
      </c>
      <c r="L234" s="2">
        <v>2875600000</v>
      </c>
      <c r="M234" s="2">
        <v>1545300000</v>
      </c>
      <c r="N234" s="2">
        <v>1330300000</v>
      </c>
    </row>
    <row r="235" spans="1:14" x14ac:dyDescent="0.25">
      <c r="A235">
        <v>257</v>
      </c>
      <c r="B235" t="s">
        <v>125</v>
      </c>
      <c r="C235" t="s">
        <v>19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38</v>
      </c>
      <c r="K235" t="s">
        <v>126</v>
      </c>
      <c r="L235" s="2">
        <v>3090800000</v>
      </c>
      <c r="M235" s="2">
        <v>2209400000</v>
      </c>
      <c r="N235" s="2">
        <v>881400000</v>
      </c>
    </row>
    <row r="236" spans="1:14" x14ac:dyDescent="0.25">
      <c r="A236">
        <v>258</v>
      </c>
      <c r="B236" t="s">
        <v>127</v>
      </c>
      <c r="C236" t="s">
        <v>14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27</v>
      </c>
      <c r="K236" t="s">
        <v>30</v>
      </c>
      <c r="L236" s="2">
        <v>4921000000</v>
      </c>
      <c r="M236" s="2">
        <v>3033000000</v>
      </c>
      <c r="N236" s="2">
        <v>1888000000</v>
      </c>
    </row>
    <row r="237" spans="1:14" x14ac:dyDescent="0.25">
      <c r="A237">
        <v>259</v>
      </c>
      <c r="B237" t="s">
        <v>127</v>
      </c>
      <c r="C237" t="s">
        <v>17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27</v>
      </c>
      <c r="K237" t="s">
        <v>30</v>
      </c>
      <c r="L237" s="2">
        <v>5161000000</v>
      </c>
      <c r="M237" s="2">
        <v>3251000000</v>
      </c>
      <c r="N237" s="2">
        <v>1910000000</v>
      </c>
    </row>
    <row r="238" spans="1:14" x14ac:dyDescent="0.25">
      <c r="A238">
        <v>260</v>
      </c>
      <c r="B238" t="s">
        <v>127</v>
      </c>
      <c r="C238" t="s">
        <v>18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27</v>
      </c>
      <c r="K238" t="s">
        <v>30</v>
      </c>
      <c r="L238" s="2">
        <v>5712000000</v>
      </c>
      <c r="M238" s="2">
        <v>3521000000</v>
      </c>
      <c r="N238" s="2">
        <v>2191000000</v>
      </c>
    </row>
    <row r="239" spans="1:14" x14ac:dyDescent="0.25">
      <c r="A239">
        <v>261</v>
      </c>
      <c r="B239" t="s">
        <v>127</v>
      </c>
      <c r="C239" t="s">
        <v>19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27</v>
      </c>
      <c r="K239" t="s">
        <v>30</v>
      </c>
      <c r="L239" s="2">
        <v>6543000000</v>
      </c>
      <c r="M239" s="2">
        <v>4107000000</v>
      </c>
      <c r="N239" s="2">
        <v>2436000000</v>
      </c>
    </row>
    <row r="240" spans="1:14" x14ac:dyDescent="0.25">
      <c r="A240">
        <v>262</v>
      </c>
      <c r="B240" t="s">
        <v>128</v>
      </c>
      <c r="C240" t="s">
        <v>14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15</v>
      </c>
      <c r="K240" t="s">
        <v>129</v>
      </c>
      <c r="L240" s="2">
        <v>14202000000</v>
      </c>
      <c r="M240" s="2">
        <v>8574000000</v>
      </c>
      <c r="N240" s="2">
        <v>5628000000</v>
      </c>
    </row>
    <row r="241" spans="1:14" x14ac:dyDescent="0.25">
      <c r="A241">
        <v>263</v>
      </c>
      <c r="B241" t="s">
        <v>128</v>
      </c>
      <c r="C241" t="s">
        <v>17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15</v>
      </c>
      <c r="K241" t="s">
        <v>129</v>
      </c>
      <c r="L241" s="2">
        <v>13842000000</v>
      </c>
      <c r="M241" s="2">
        <v>10528000000</v>
      </c>
      <c r="N241" s="2">
        <v>3314000000</v>
      </c>
    </row>
    <row r="242" spans="1:14" x14ac:dyDescent="0.25">
      <c r="A242">
        <v>264</v>
      </c>
      <c r="B242" t="s">
        <v>128</v>
      </c>
      <c r="C242" t="s">
        <v>18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15</v>
      </c>
      <c r="K242" t="s">
        <v>129</v>
      </c>
      <c r="L242" s="2">
        <v>12878000000</v>
      </c>
      <c r="M242" s="2">
        <v>9093000000</v>
      </c>
      <c r="N242" s="2">
        <v>3785000000</v>
      </c>
    </row>
    <row r="243" spans="1:14" x14ac:dyDescent="0.25">
      <c r="A243">
        <v>265</v>
      </c>
      <c r="B243" t="s">
        <v>128</v>
      </c>
      <c r="C243" t="s">
        <v>19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15</v>
      </c>
      <c r="K243" t="s">
        <v>129</v>
      </c>
      <c r="L243" s="2">
        <v>9632000000</v>
      </c>
      <c r="M243" s="2">
        <v>8539000000</v>
      </c>
      <c r="N243" s="2">
        <v>1093000000</v>
      </c>
    </row>
    <row r="244" spans="1:14" x14ac:dyDescent="0.25">
      <c r="A244">
        <v>266</v>
      </c>
      <c r="B244" t="s">
        <v>130</v>
      </c>
      <c r="C244" t="s">
        <v>14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6000000</v>
      </c>
      <c r="J244" t="s">
        <v>49</v>
      </c>
      <c r="K244" t="s">
        <v>52</v>
      </c>
      <c r="L244" s="2">
        <v>5316000000</v>
      </c>
      <c r="M244" s="2">
        <v>2102000000</v>
      </c>
      <c r="N244" s="2">
        <v>3214000000</v>
      </c>
    </row>
    <row r="245" spans="1:14" x14ac:dyDescent="0.25">
      <c r="A245">
        <v>267</v>
      </c>
      <c r="B245" t="s">
        <v>130</v>
      </c>
      <c r="C245" t="s">
        <v>17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49</v>
      </c>
      <c r="K245" t="s">
        <v>52</v>
      </c>
      <c r="L245" s="2">
        <v>6739000000</v>
      </c>
      <c r="M245" s="2">
        <v>2226000000</v>
      </c>
      <c r="N245" s="2">
        <v>4513000000</v>
      </c>
    </row>
    <row r="246" spans="1:14" x14ac:dyDescent="0.25">
      <c r="A246">
        <v>268</v>
      </c>
      <c r="B246" t="s">
        <v>130</v>
      </c>
      <c r="C246" t="s">
        <v>18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82000000</v>
      </c>
      <c r="J246" t="s">
        <v>49</v>
      </c>
      <c r="K246" t="s">
        <v>52</v>
      </c>
      <c r="L246" s="2">
        <v>5930000000</v>
      </c>
      <c r="M246" s="2">
        <v>2327000000</v>
      </c>
      <c r="N246" s="2">
        <v>3603000000</v>
      </c>
    </row>
    <row r="247" spans="1:14" x14ac:dyDescent="0.25">
      <c r="A247">
        <v>269</v>
      </c>
      <c r="B247" t="s">
        <v>130</v>
      </c>
      <c r="C247" t="s">
        <v>19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49</v>
      </c>
      <c r="K247" t="s">
        <v>52</v>
      </c>
      <c r="L247" s="2">
        <v>6019000000</v>
      </c>
      <c r="M247" s="2">
        <v>2390000000</v>
      </c>
      <c r="N247" s="2">
        <v>3629000000</v>
      </c>
    </row>
    <row r="248" spans="1:14" x14ac:dyDescent="0.25">
      <c r="A248">
        <v>270</v>
      </c>
      <c r="B248" t="s">
        <v>131</v>
      </c>
      <c r="C248" t="s">
        <v>14</v>
      </c>
      <c r="D248" s="1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t="s">
        <v>54</v>
      </c>
      <c r="K248" t="s">
        <v>132</v>
      </c>
      <c r="L248" s="2">
        <v>768671000</v>
      </c>
      <c r="M248" s="2">
        <v>169645000</v>
      </c>
      <c r="N248" s="2">
        <v>599026000</v>
      </c>
    </row>
    <row r="249" spans="1:14" x14ac:dyDescent="0.25">
      <c r="A249">
        <v>271</v>
      </c>
      <c r="B249" t="s">
        <v>131</v>
      </c>
      <c r="C249" t="s">
        <v>17</v>
      </c>
      <c r="D249" s="1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t="s">
        <v>54</v>
      </c>
      <c r="K249" t="s">
        <v>132</v>
      </c>
      <c r="L249" s="2">
        <v>891095000</v>
      </c>
      <c r="M249" s="2">
        <v>190390000</v>
      </c>
      <c r="N249" s="2">
        <v>700705000</v>
      </c>
    </row>
    <row r="250" spans="1:14" x14ac:dyDescent="0.25">
      <c r="A250">
        <v>272</v>
      </c>
      <c r="B250" t="s">
        <v>131</v>
      </c>
      <c r="C250" t="s">
        <v>18</v>
      </c>
      <c r="D250" s="1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t="s">
        <v>54</v>
      </c>
      <c r="K250" t="s">
        <v>132</v>
      </c>
      <c r="L250" s="2">
        <v>999696000</v>
      </c>
      <c r="M250" s="2">
        <v>265101000</v>
      </c>
      <c r="N250" s="2">
        <v>734595000</v>
      </c>
    </row>
    <row r="251" spans="1:14" x14ac:dyDescent="0.25">
      <c r="A251">
        <v>273</v>
      </c>
      <c r="B251" t="s">
        <v>131</v>
      </c>
      <c r="C251" t="s">
        <v>19</v>
      </c>
      <c r="D251" s="1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t="s">
        <v>54</v>
      </c>
      <c r="K251" t="s">
        <v>132</v>
      </c>
      <c r="L251" s="2">
        <v>1139269000</v>
      </c>
      <c r="M251" s="2">
        <v>314096000</v>
      </c>
      <c r="N251" s="2">
        <v>825173000</v>
      </c>
    </row>
    <row r="252" spans="1:14" x14ac:dyDescent="0.25">
      <c r="A252">
        <v>274</v>
      </c>
      <c r="B252" t="s">
        <v>133</v>
      </c>
      <c r="C252" t="s">
        <v>14</v>
      </c>
      <c r="D252" s="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54</v>
      </c>
      <c r="K252" t="s">
        <v>55</v>
      </c>
      <c r="L252" s="2">
        <v>1703691000</v>
      </c>
      <c r="M252" s="2">
        <v>835164000</v>
      </c>
      <c r="N252" s="2">
        <v>868527000</v>
      </c>
    </row>
    <row r="253" spans="1:14" x14ac:dyDescent="0.25">
      <c r="A253">
        <v>275</v>
      </c>
      <c r="B253" t="s">
        <v>133</v>
      </c>
      <c r="C253" t="s">
        <v>17</v>
      </c>
      <c r="D253" s="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54</v>
      </c>
      <c r="K253" t="s">
        <v>55</v>
      </c>
      <c r="L253" s="2">
        <v>1874734000</v>
      </c>
      <c r="M253" s="2">
        <v>954861000</v>
      </c>
      <c r="N253" s="2">
        <v>919873000</v>
      </c>
    </row>
    <row r="254" spans="1:14" x14ac:dyDescent="0.25">
      <c r="A254">
        <v>276</v>
      </c>
      <c r="B254" t="s">
        <v>133</v>
      </c>
      <c r="C254" t="s">
        <v>18</v>
      </c>
      <c r="D254" s="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54</v>
      </c>
      <c r="K254" t="s">
        <v>55</v>
      </c>
      <c r="L254" s="2">
        <v>2232150000</v>
      </c>
      <c r="M254" s="2">
        <v>1243077000</v>
      </c>
      <c r="N254" s="2">
        <v>989073000</v>
      </c>
    </row>
    <row r="255" spans="1:14" x14ac:dyDescent="0.25">
      <c r="A255">
        <v>277</v>
      </c>
      <c r="B255" t="s">
        <v>133</v>
      </c>
      <c r="C255" t="s">
        <v>19</v>
      </c>
      <c r="D255" s="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54</v>
      </c>
      <c r="K255" t="s">
        <v>55</v>
      </c>
      <c r="L255" s="2">
        <v>2342425000</v>
      </c>
      <c r="M255" s="2">
        <v>1347099000</v>
      </c>
      <c r="N255" s="2">
        <v>995326000</v>
      </c>
    </row>
    <row r="256" spans="1:14" x14ac:dyDescent="0.25">
      <c r="A256">
        <v>278</v>
      </c>
      <c r="B256" t="s">
        <v>134</v>
      </c>
      <c r="C256" t="s">
        <v>14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21</v>
      </c>
      <c r="K256" t="s">
        <v>135</v>
      </c>
      <c r="L256" s="2">
        <v>4811000000</v>
      </c>
      <c r="M256" s="2">
        <v>3469000000</v>
      </c>
      <c r="N256" s="2">
        <v>1342000000</v>
      </c>
    </row>
    <row r="257" spans="1:14" x14ac:dyDescent="0.25">
      <c r="A257">
        <v>279</v>
      </c>
      <c r="B257" t="s">
        <v>134</v>
      </c>
      <c r="C257" t="s">
        <v>17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21</v>
      </c>
      <c r="K257" t="s">
        <v>135</v>
      </c>
      <c r="L257" s="2">
        <v>5463000000</v>
      </c>
      <c r="M257" s="2">
        <v>3691000000</v>
      </c>
      <c r="N257" s="2">
        <v>1772000000</v>
      </c>
    </row>
    <row r="258" spans="1:14" x14ac:dyDescent="0.25">
      <c r="A258">
        <v>280</v>
      </c>
      <c r="B258" t="s">
        <v>134</v>
      </c>
      <c r="C258" t="s">
        <v>18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21</v>
      </c>
      <c r="K258" t="s">
        <v>135</v>
      </c>
      <c r="L258" s="2">
        <v>6267000000</v>
      </c>
      <c r="M258" s="2">
        <v>3693000000</v>
      </c>
      <c r="N258" s="2">
        <v>2574000000</v>
      </c>
    </row>
    <row r="259" spans="1:14" x14ac:dyDescent="0.25">
      <c r="A259">
        <v>281</v>
      </c>
      <c r="B259" t="s">
        <v>134</v>
      </c>
      <c r="C259" t="s">
        <v>19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21</v>
      </c>
      <c r="K259" t="s">
        <v>135</v>
      </c>
      <c r="L259" s="2">
        <v>7006000000</v>
      </c>
      <c r="M259" s="2">
        <v>3935000000</v>
      </c>
      <c r="N259" s="2">
        <v>3071000000</v>
      </c>
    </row>
    <row r="260" spans="1:14" x14ac:dyDescent="0.25">
      <c r="A260">
        <v>282</v>
      </c>
      <c r="B260" t="s">
        <v>136</v>
      </c>
      <c r="C260" t="s">
        <v>14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27</v>
      </c>
      <c r="K260" t="s">
        <v>68</v>
      </c>
      <c r="L260" s="2">
        <v>6153500000</v>
      </c>
      <c r="M260" s="2">
        <v>4173500000</v>
      </c>
      <c r="N260" s="2">
        <v>1980000000</v>
      </c>
    </row>
    <row r="261" spans="1:14" x14ac:dyDescent="0.25">
      <c r="A261">
        <v>283</v>
      </c>
      <c r="B261" t="s">
        <v>136</v>
      </c>
      <c r="C261" t="s">
        <v>17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27</v>
      </c>
      <c r="K261" t="s">
        <v>68</v>
      </c>
      <c r="L261" s="2">
        <v>7284500000</v>
      </c>
      <c r="M261" s="2">
        <v>4716800000</v>
      </c>
      <c r="N261" s="2">
        <v>2567700000</v>
      </c>
    </row>
    <row r="262" spans="1:14" x14ac:dyDescent="0.25">
      <c r="A262">
        <v>284</v>
      </c>
      <c r="B262" t="s">
        <v>136</v>
      </c>
      <c r="C262" t="s">
        <v>18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27</v>
      </c>
      <c r="K262" t="s">
        <v>68</v>
      </c>
      <c r="L262" s="2">
        <v>8835900000</v>
      </c>
      <c r="M262" s="2">
        <v>6281700000</v>
      </c>
      <c r="N262" s="2">
        <v>2554200000</v>
      </c>
    </row>
    <row r="263" spans="1:14" x14ac:dyDescent="0.25">
      <c r="A263">
        <v>285</v>
      </c>
      <c r="B263" t="s">
        <v>136</v>
      </c>
      <c r="C263" t="s">
        <v>19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27</v>
      </c>
      <c r="K263" t="s">
        <v>68</v>
      </c>
      <c r="L263" s="2">
        <v>10791200000</v>
      </c>
      <c r="M263" s="2">
        <v>7586800000</v>
      </c>
      <c r="N263" s="2">
        <v>3204400000</v>
      </c>
    </row>
    <row r="264" spans="1:14" x14ac:dyDescent="0.25">
      <c r="A264">
        <v>286</v>
      </c>
      <c r="B264" t="s">
        <v>137</v>
      </c>
      <c r="C264" t="s">
        <v>14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27</v>
      </c>
      <c r="K264" t="s">
        <v>138</v>
      </c>
      <c r="L264" s="2">
        <v>2396026000</v>
      </c>
      <c r="M264" s="2">
        <v>1820014000</v>
      </c>
      <c r="N264" s="2">
        <v>576012000</v>
      </c>
    </row>
    <row r="265" spans="1:14" x14ac:dyDescent="0.25">
      <c r="A265">
        <v>287</v>
      </c>
      <c r="B265" t="s">
        <v>137</v>
      </c>
      <c r="C265" t="s">
        <v>17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27</v>
      </c>
      <c r="K265" t="s">
        <v>138</v>
      </c>
      <c r="L265" s="2">
        <v>2798326000</v>
      </c>
      <c r="M265" s="2">
        <v>2035242000</v>
      </c>
      <c r="N265" s="2">
        <v>763084000</v>
      </c>
    </row>
    <row r="266" spans="1:14" x14ac:dyDescent="0.25">
      <c r="A266">
        <v>288</v>
      </c>
      <c r="B266" t="s">
        <v>137</v>
      </c>
      <c r="C266" t="s">
        <v>18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27</v>
      </c>
      <c r="K266" t="s">
        <v>138</v>
      </c>
      <c r="L266" s="2">
        <v>3674486000</v>
      </c>
      <c r="M266" s="2">
        <v>2893350000</v>
      </c>
      <c r="N266" s="2">
        <v>781136000</v>
      </c>
    </row>
    <row r="267" spans="1:14" x14ac:dyDescent="0.25">
      <c r="A267">
        <v>289</v>
      </c>
      <c r="B267" t="s">
        <v>137</v>
      </c>
      <c r="C267" t="s">
        <v>19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27</v>
      </c>
      <c r="K267" t="s">
        <v>138</v>
      </c>
      <c r="L267" s="2">
        <v>4017357000</v>
      </c>
      <c r="M267" s="2">
        <v>3106344000</v>
      </c>
      <c r="N267" s="2">
        <v>911013000</v>
      </c>
    </row>
    <row r="268" spans="1:14" x14ac:dyDescent="0.25">
      <c r="A268">
        <v>290</v>
      </c>
      <c r="B268" t="s">
        <v>139</v>
      </c>
      <c r="C268" t="s">
        <v>14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61</v>
      </c>
      <c r="K268" t="s">
        <v>140</v>
      </c>
      <c r="L268" s="2">
        <v>3113300000</v>
      </c>
      <c r="M268" s="2">
        <v>200900000</v>
      </c>
      <c r="N268" s="2">
        <v>2912400000</v>
      </c>
    </row>
    <row r="269" spans="1:14" x14ac:dyDescent="0.25">
      <c r="A269">
        <v>291</v>
      </c>
      <c r="B269" t="s">
        <v>139</v>
      </c>
      <c r="C269" t="s">
        <v>17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61</v>
      </c>
      <c r="K269" t="s">
        <v>140</v>
      </c>
      <c r="L269" s="2">
        <v>2520200000</v>
      </c>
      <c r="M269" s="2">
        <v>150200000</v>
      </c>
      <c r="N269" s="2">
        <v>2370000000</v>
      </c>
    </row>
    <row r="270" spans="1:14" x14ac:dyDescent="0.25">
      <c r="A270">
        <v>292</v>
      </c>
      <c r="B270" t="s">
        <v>139</v>
      </c>
      <c r="C270" t="s">
        <v>18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61</v>
      </c>
      <c r="K270" t="s">
        <v>140</v>
      </c>
      <c r="L270" s="2">
        <v>1778500000</v>
      </c>
      <c r="M270" s="2">
        <v>205200000</v>
      </c>
      <c r="N270" s="2">
        <v>1573300000</v>
      </c>
    </row>
    <row r="271" spans="1:14" x14ac:dyDescent="0.25">
      <c r="A271">
        <v>293</v>
      </c>
      <c r="B271" t="s">
        <v>139</v>
      </c>
      <c r="C271" t="s">
        <v>19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61</v>
      </c>
      <c r="K271" t="s">
        <v>140</v>
      </c>
      <c r="L271" s="2">
        <v>1547100000</v>
      </c>
      <c r="M271" s="2">
        <v>319000000</v>
      </c>
      <c r="N271" s="2">
        <v>1228100000</v>
      </c>
    </row>
    <row r="272" spans="1:14" x14ac:dyDescent="0.25">
      <c r="A272">
        <v>294</v>
      </c>
      <c r="B272" t="s">
        <v>141</v>
      </c>
      <c r="C272" t="s">
        <v>14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49</v>
      </c>
      <c r="K272" t="s">
        <v>142</v>
      </c>
      <c r="L272" s="2">
        <v>5138000000</v>
      </c>
      <c r="M272" s="2">
        <v>3870000000</v>
      </c>
      <c r="N272" s="2">
        <v>1268000000</v>
      </c>
    </row>
    <row r="273" spans="1:14" x14ac:dyDescent="0.25">
      <c r="A273">
        <v>295</v>
      </c>
      <c r="B273" t="s">
        <v>141</v>
      </c>
      <c r="C273" t="s">
        <v>17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49</v>
      </c>
      <c r="K273" t="s">
        <v>142</v>
      </c>
      <c r="L273" s="2">
        <v>4917000000</v>
      </c>
      <c r="M273" s="2">
        <v>3723000000</v>
      </c>
      <c r="N273" s="2">
        <v>1194000000</v>
      </c>
    </row>
    <row r="274" spans="1:14" x14ac:dyDescent="0.25">
      <c r="A274">
        <v>296</v>
      </c>
      <c r="B274" t="s">
        <v>141</v>
      </c>
      <c r="C274" t="s">
        <v>18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49</v>
      </c>
      <c r="K274" t="s">
        <v>142</v>
      </c>
      <c r="L274" s="2">
        <v>5182000000</v>
      </c>
      <c r="M274" s="2">
        <v>3711000000</v>
      </c>
      <c r="N274" s="2">
        <v>1471000000</v>
      </c>
    </row>
    <row r="275" spans="1:14" x14ac:dyDescent="0.25">
      <c r="A275">
        <v>297</v>
      </c>
      <c r="B275" t="s">
        <v>141</v>
      </c>
      <c r="C275" t="s">
        <v>19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49</v>
      </c>
      <c r="K275" t="s">
        <v>142</v>
      </c>
      <c r="L275" s="2">
        <v>5039000000</v>
      </c>
      <c r="M275" s="2">
        <v>3561000000</v>
      </c>
      <c r="N275" s="2">
        <v>1478000000</v>
      </c>
    </row>
    <row r="276" spans="1:14" x14ac:dyDescent="0.25">
      <c r="A276">
        <v>298</v>
      </c>
      <c r="B276" t="s">
        <v>143</v>
      </c>
      <c r="C276" t="s">
        <v>14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38</v>
      </c>
      <c r="K276" t="s">
        <v>144</v>
      </c>
      <c r="L276" s="2">
        <v>1291400000</v>
      </c>
      <c r="M276" s="2">
        <v>746300000</v>
      </c>
      <c r="N276" s="2">
        <v>545100000</v>
      </c>
    </row>
    <row r="277" spans="1:14" x14ac:dyDescent="0.25">
      <c r="A277">
        <v>299</v>
      </c>
      <c r="B277" t="s">
        <v>143</v>
      </c>
      <c r="C277" t="s">
        <v>17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38</v>
      </c>
      <c r="K277" t="s">
        <v>144</v>
      </c>
      <c r="L277" s="2">
        <v>1438000000</v>
      </c>
      <c r="M277" s="2">
        <v>815800000</v>
      </c>
      <c r="N277" s="2">
        <v>622200000</v>
      </c>
    </row>
    <row r="278" spans="1:14" x14ac:dyDescent="0.25">
      <c r="A278">
        <v>300</v>
      </c>
      <c r="B278" t="s">
        <v>143</v>
      </c>
      <c r="C278" t="s">
        <v>18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38</v>
      </c>
      <c r="K278" t="s">
        <v>144</v>
      </c>
      <c r="L278" s="2">
        <v>1452900000</v>
      </c>
      <c r="M278" s="2">
        <v>811700000</v>
      </c>
      <c r="N278" s="2">
        <v>641200000</v>
      </c>
    </row>
    <row r="279" spans="1:14" x14ac:dyDescent="0.25">
      <c r="A279">
        <v>301</v>
      </c>
      <c r="B279" t="s">
        <v>143</v>
      </c>
      <c r="C279" t="s">
        <v>19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38</v>
      </c>
      <c r="K279" t="s">
        <v>144</v>
      </c>
      <c r="L279" s="2">
        <v>1511800000</v>
      </c>
      <c r="M279" s="2">
        <v>837600000</v>
      </c>
      <c r="N279" s="2">
        <v>674200000</v>
      </c>
    </row>
    <row r="280" spans="1:14" x14ac:dyDescent="0.25">
      <c r="A280">
        <v>302</v>
      </c>
      <c r="B280" t="s">
        <v>145</v>
      </c>
      <c r="C280" t="s">
        <v>14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85</v>
      </c>
      <c r="K280" t="s">
        <v>146</v>
      </c>
      <c r="L280" s="2">
        <v>5235000000</v>
      </c>
      <c r="M280" s="2">
        <v>3534000000</v>
      </c>
      <c r="N280" s="2">
        <v>1701000000</v>
      </c>
    </row>
    <row r="281" spans="1:14" x14ac:dyDescent="0.25">
      <c r="A281">
        <v>303</v>
      </c>
      <c r="B281" t="s">
        <v>145</v>
      </c>
      <c r="C281" t="s">
        <v>17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85</v>
      </c>
      <c r="K281" t="s">
        <v>146</v>
      </c>
      <c r="L281" s="2">
        <v>6150000000</v>
      </c>
      <c r="M281" s="2">
        <v>3589000000</v>
      </c>
      <c r="N281" s="2">
        <v>2561000000</v>
      </c>
    </row>
    <row r="282" spans="1:14" x14ac:dyDescent="0.25">
      <c r="A282">
        <v>304</v>
      </c>
      <c r="B282" t="s">
        <v>145</v>
      </c>
      <c r="C282" t="s">
        <v>18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85</v>
      </c>
      <c r="K282" t="s">
        <v>146</v>
      </c>
      <c r="L282" s="2">
        <v>7076000000</v>
      </c>
      <c r="M282" s="2">
        <v>3469000000</v>
      </c>
      <c r="N282" s="2">
        <v>3607000000</v>
      </c>
    </row>
    <row r="283" spans="1:14" x14ac:dyDescent="0.25">
      <c r="A283">
        <v>305</v>
      </c>
      <c r="B283" t="s">
        <v>145</v>
      </c>
      <c r="C283" t="s">
        <v>19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85</v>
      </c>
      <c r="K283" t="s">
        <v>146</v>
      </c>
      <c r="L283" s="2">
        <v>2469000000</v>
      </c>
      <c r="M283" s="2">
        <v>2563000000</v>
      </c>
      <c r="N283" s="2">
        <v>-94000000</v>
      </c>
    </row>
    <row r="284" spans="1:14" x14ac:dyDescent="0.25">
      <c r="A284">
        <v>306</v>
      </c>
      <c r="B284" t="s">
        <v>147</v>
      </c>
      <c r="C284" t="s">
        <v>14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15</v>
      </c>
      <c r="K284" t="s">
        <v>148</v>
      </c>
      <c r="L284" s="2">
        <v>1717571000</v>
      </c>
      <c r="M284" s="2">
        <v>1042251000</v>
      </c>
      <c r="N284" s="2">
        <v>675320000</v>
      </c>
    </row>
    <row r="285" spans="1:14" x14ac:dyDescent="0.25">
      <c r="A285">
        <v>307</v>
      </c>
      <c r="B285" t="s">
        <v>147</v>
      </c>
      <c r="C285" t="s">
        <v>17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15</v>
      </c>
      <c r="K285" t="s">
        <v>148</v>
      </c>
      <c r="L285" s="2">
        <v>1836095000</v>
      </c>
      <c r="M285" s="2">
        <v>1153445000</v>
      </c>
      <c r="N285" s="2">
        <v>682650000</v>
      </c>
    </row>
    <row r="286" spans="1:14" x14ac:dyDescent="0.25">
      <c r="A286">
        <v>308</v>
      </c>
      <c r="B286" t="s">
        <v>147</v>
      </c>
      <c r="C286" t="s">
        <v>18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15</v>
      </c>
      <c r="K286" t="s">
        <v>148</v>
      </c>
      <c r="L286" s="2">
        <v>2007652000</v>
      </c>
      <c r="M286" s="2">
        <v>1259234000</v>
      </c>
      <c r="N286" s="2">
        <v>748418000</v>
      </c>
    </row>
    <row r="287" spans="1:14" x14ac:dyDescent="0.25">
      <c r="A287">
        <v>309</v>
      </c>
      <c r="B287" t="s">
        <v>147</v>
      </c>
      <c r="C287" t="s">
        <v>19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15</v>
      </c>
      <c r="K287" t="s">
        <v>148</v>
      </c>
      <c r="L287" s="2">
        <v>2268480000</v>
      </c>
      <c r="M287" s="2">
        <v>1410170000</v>
      </c>
      <c r="N287" s="2">
        <v>858310000</v>
      </c>
    </row>
    <row r="288" spans="1:14" x14ac:dyDescent="0.25">
      <c r="A288">
        <v>310</v>
      </c>
      <c r="B288" t="s">
        <v>149</v>
      </c>
      <c r="C288" t="s">
        <v>14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21</v>
      </c>
      <c r="K288" t="s">
        <v>150</v>
      </c>
      <c r="L288" s="2">
        <v>2810000000</v>
      </c>
      <c r="M288" s="2">
        <v>1901000000</v>
      </c>
      <c r="N288" s="2">
        <v>909000000</v>
      </c>
    </row>
    <row r="289" spans="1:14" x14ac:dyDescent="0.25">
      <c r="A289">
        <v>311</v>
      </c>
      <c r="B289" t="s">
        <v>149</v>
      </c>
      <c r="C289" t="s">
        <v>17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21</v>
      </c>
      <c r="K289" t="s">
        <v>150</v>
      </c>
      <c r="L289" s="2">
        <v>3135000000</v>
      </c>
      <c r="M289" s="2">
        <v>2164000000</v>
      </c>
      <c r="N289" s="2">
        <v>971000000</v>
      </c>
    </row>
    <row r="290" spans="1:14" x14ac:dyDescent="0.25">
      <c r="A290">
        <v>312</v>
      </c>
      <c r="B290" t="s">
        <v>149</v>
      </c>
      <c r="C290" t="s">
        <v>18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21</v>
      </c>
      <c r="K290" t="s">
        <v>150</v>
      </c>
      <c r="L290" s="2">
        <v>3328000000</v>
      </c>
      <c r="M290" s="2">
        <v>2214000000</v>
      </c>
      <c r="N290" s="2">
        <v>1114000000</v>
      </c>
    </row>
    <row r="291" spans="1:14" x14ac:dyDescent="0.25">
      <c r="A291">
        <v>313</v>
      </c>
      <c r="B291" t="s">
        <v>149</v>
      </c>
      <c r="C291" t="s">
        <v>19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21</v>
      </c>
      <c r="K291" t="s">
        <v>150</v>
      </c>
      <c r="L291" s="2">
        <v>10348000000</v>
      </c>
      <c r="M291" s="2">
        <v>6993000000</v>
      </c>
      <c r="N291" s="2">
        <v>3355000000</v>
      </c>
    </row>
    <row r="292" spans="1:14" x14ac:dyDescent="0.25">
      <c r="A292">
        <v>314</v>
      </c>
      <c r="B292" t="s">
        <v>151</v>
      </c>
      <c r="C292" t="s">
        <v>14</v>
      </c>
      <c r="D292" s="1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t="s">
        <v>27</v>
      </c>
      <c r="K292" t="s">
        <v>83</v>
      </c>
      <c r="L292" s="2">
        <v>11219000000</v>
      </c>
      <c r="M292" s="2">
        <v>8742000000</v>
      </c>
      <c r="N292" s="2">
        <v>2477000000</v>
      </c>
    </row>
    <row r="293" spans="1:14" x14ac:dyDescent="0.25">
      <c r="A293">
        <v>315</v>
      </c>
      <c r="B293" t="s">
        <v>151</v>
      </c>
      <c r="C293" t="s">
        <v>17</v>
      </c>
      <c r="D293" s="1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t="s">
        <v>27</v>
      </c>
      <c r="K293" t="s">
        <v>83</v>
      </c>
      <c r="L293" s="2">
        <v>11515000000</v>
      </c>
      <c r="M293" s="2">
        <v>9339000000</v>
      </c>
      <c r="N293" s="2">
        <v>2176000000</v>
      </c>
    </row>
    <row r="294" spans="1:14" x14ac:dyDescent="0.25">
      <c r="A294">
        <v>316</v>
      </c>
      <c r="B294" t="s">
        <v>151</v>
      </c>
      <c r="C294" t="s">
        <v>18</v>
      </c>
      <c r="D294" s="1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t="s">
        <v>27</v>
      </c>
      <c r="K294" t="s">
        <v>83</v>
      </c>
      <c r="L294" s="2">
        <v>13580000000</v>
      </c>
      <c r="M294" s="2">
        <v>10276000000</v>
      </c>
      <c r="N294" s="2">
        <v>3304000000</v>
      </c>
    </row>
    <row r="295" spans="1:14" x14ac:dyDescent="0.25">
      <c r="A295">
        <v>317</v>
      </c>
      <c r="B295" t="s">
        <v>151</v>
      </c>
      <c r="C295" t="s">
        <v>19</v>
      </c>
      <c r="D295" s="1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t="s">
        <v>27</v>
      </c>
      <c r="K295" t="s">
        <v>83</v>
      </c>
      <c r="L295" s="2">
        <v>14586000000</v>
      </c>
      <c r="M295" s="2">
        <v>11259000000</v>
      </c>
      <c r="N295" s="2">
        <v>3327000000</v>
      </c>
    </row>
    <row r="296" spans="1:14" x14ac:dyDescent="0.25">
      <c r="A296">
        <v>318</v>
      </c>
      <c r="B296" t="s">
        <v>152</v>
      </c>
      <c r="C296" t="s">
        <v>14</v>
      </c>
      <c r="D296" s="1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t="s">
        <v>49</v>
      </c>
      <c r="K296" t="s">
        <v>52</v>
      </c>
      <c r="L296" s="2">
        <v>634000000</v>
      </c>
      <c r="M296" s="2">
        <v>14000000</v>
      </c>
      <c r="N296" s="2">
        <v>620000000</v>
      </c>
    </row>
    <row r="297" spans="1:14" x14ac:dyDescent="0.25">
      <c r="A297">
        <v>319</v>
      </c>
      <c r="B297" t="s">
        <v>152</v>
      </c>
      <c r="C297" t="s">
        <v>17</v>
      </c>
      <c r="D297" s="1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t="s">
        <v>49</v>
      </c>
      <c r="K297" t="s">
        <v>52</v>
      </c>
      <c r="L297" s="2">
        <v>783000000</v>
      </c>
      <c r="M297" s="2">
        <v>15000000</v>
      </c>
      <c r="N297" s="2">
        <v>768000000</v>
      </c>
    </row>
    <row r="298" spans="1:14" x14ac:dyDescent="0.25">
      <c r="A298">
        <v>320</v>
      </c>
      <c r="B298" t="s">
        <v>152</v>
      </c>
      <c r="C298" t="s">
        <v>18</v>
      </c>
      <c r="D298" s="1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t="s">
        <v>49</v>
      </c>
      <c r="K298" t="s">
        <v>52</v>
      </c>
      <c r="L298" s="2">
        <v>788000000</v>
      </c>
      <c r="M298" s="2">
        <v>14000000</v>
      </c>
      <c r="N298" s="2">
        <v>774000000</v>
      </c>
    </row>
    <row r="299" spans="1:14" x14ac:dyDescent="0.25">
      <c r="A299">
        <v>321</v>
      </c>
      <c r="B299" t="s">
        <v>152</v>
      </c>
      <c r="C299" t="s">
        <v>19</v>
      </c>
      <c r="D299" s="1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t="s">
        <v>49</v>
      </c>
      <c r="K299" t="s">
        <v>52</v>
      </c>
      <c r="L299" s="2">
        <v>947000000</v>
      </c>
      <c r="M299" s="2">
        <v>13000000</v>
      </c>
      <c r="N299" s="2">
        <v>934000000</v>
      </c>
    </row>
    <row r="300" spans="1:14" x14ac:dyDescent="0.25">
      <c r="A300">
        <v>322</v>
      </c>
      <c r="B300" t="s">
        <v>153</v>
      </c>
      <c r="C300" t="s">
        <v>14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38</v>
      </c>
      <c r="K300" t="s">
        <v>144</v>
      </c>
      <c r="L300" s="2">
        <v>9932000000</v>
      </c>
      <c r="M300" s="2">
        <v>6043000000</v>
      </c>
      <c r="N300" s="2">
        <v>3889000000</v>
      </c>
    </row>
    <row r="301" spans="1:14" x14ac:dyDescent="0.25">
      <c r="A301">
        <v>323</v>
      </c>
      <c r="B301" t="s">
        <v>153</v>
      </c>
      <c r="C301" t="s">
        <v>17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38</v>
      </c>
      <c r="K301" t="s">
        <v>144</v>
      </c>
      <c r="L301" s="2">
        <v>10201000000</v>
      </c>
      <c r="M301" s="2">
        <v>6645000000</v>
      </c>
      <c r="N301" s="2">
        <v>3556000000</v>
      </c>
    </row>
    <row r="302" spans="1:14" x14ac:dyDescent="0.25">
      <c r="A302">
        <v>324</v>
      </c>
      <c r="B302" t="s">
        <v>153</v>
      </c>
      <c r="C302" t="s">
        <v>18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38</v>
      </c>
      <c r="K302" t="s">
        <v>144</v>
      </c>
      <c r="L302" s="2">
        <v>10109000000</v>
      </c>
      <c r="M302" s="2">
        <v>6552000000</v>
      </c>
      <c r="N302" s="2">
        <v>3557000000</v>
      </c>
    </row>
    <row r="303" spans="1:14" x14ac:dyDescent="0.25">
      <c r="A303">
        <v>325</v>
      </c>
      <c r="B303" t="s">
        <v>153</v>
      </c>
      <c r="C303" t="s">
        <v>19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38</v>
      </c>
      <c r="K303" t="s">
        <v>144</v>
      </c>
      <c r="L303" s="2">
        <v>9399000000</v>
      </c>
      <c r="M303" s="2">
        <v>6610000000</v>
      </c>
      <c r="N303" s="2">
        <v>2789000000</v>
      </c>
    </row>
    <row r="304" spans="1:14" x14ac:dyDescent="0.25">
      <c r="A304">
        <v>326</v>
      </c>
      <c r="B304" t="s">
        <v>154</v>
      </c>
      <c r="C304" t="s">
        <v>14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38</v>
      </c>
      <c r="K304" t="s">
        <v>144</v>
      </c>
      <c r="L304" s="2">
        <v>2391000000</v>
      </c>
      <c r="M304" s="2">
        <v>1421000000</v>
      </c>
      <c r="N304" s="2">
        <v>970000000</v>
      </c>
    </row>
    <row r="305" spans="1:14" x14ac:dyDescent="0.25">
      <c r="A305">
        <v>327</v>
      </c>
      <c r="B305" t="s">
        <v>154</v>
      </c>
      <c r="C305" t="s">
        <v>17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38</v>
      </c>
      <c r="K305" t="s">
        <v>144</v>
      </c>
      <c r="L305" s="2">
        <v>2356000000</v>
      </c>
      <c r="M305" s="2">
        <v>1379000000</v>
      </c>
      <c r="N305" s="2">
        <v>977000000</v>
      </c>
    </row>
    <row r="306" spans="1:14" x14ac:dyDescent="0.25">
      <c r="A306">
        <v>328</v>
      </c>
      <c r="B306" t="s">
        <v>154</v>
      </c>
      <c r="C306" t="s">
        <v>18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38</v>
      </c>
      <c r="K306" t="s">
        <v>144</v>
      </c>
      <c r="L306" s="2">
        <v>2465000000</v>
      </c>
      <c r="M306" s="2">
        <v>1457000000</v>
      </c>
      <c r="N306" s="2">
        <v>1008000000</v>
      </c>
    </row>
    <row r="307" spans="1:14" x14ac:dyDescent="0.25">
      <c r="A307">
        <v>329</v>
      </c>
      <c r="B307" t="s">
        <v>154</v>
      </c>
      <c r="C307" t="s">
        <v>19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38</v>
      </c>
      <c r="K307" t="s">
        <v>144</v>
      </c>
      <c r="L307" s="2">
        <v>2598000000</v>
      </c>
      <c r="M307" s="2">
        <v>1534000000</v>
      </c>
      <c r="N307" s="2">
        <v>1064000000</v>
      </c>
    </row>
    <row r="308" spans="1:14" x14ac:dyDescent="0.25">
      <c r="A308">
        <v>330</v>
      </c>
      <c r="B308" t="s">
        <v>155</v>
      </c>
      <c r="C308" t="s">
        <v>14</v>
      </c>
      <c r="D308" s="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49</v>
      </c>
      <c r="K308" t="s">
        <v>142</v>
      </c>
      <c r="L308" s="2">
        <v>2611000000</v>
      </c>
      <c r="M308" s="2">
        <v>1716000000</v>
      </c>
      <c r="N308" s="2">
        <v>895000000</v>
      </c>
    </row>
    <row r="309" spans="1:14" x14ac:dyDescent="0.25">
      <c r="A309">
        <v>331</v>
      </c>
      <c r="B309" t="s">
        <v>155</v>
      </c>
      <c r="C309" t="s">
        <v>17</v>
      </c>
      <c r="D309" s="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49</v>
      </c>
      <c r="K309" t="s">
        <v>142</v>
      </c>
      <c r="L309" s="2">
        <v>2562000000</v>
      </c>
      <c r="M309" s="2">
        <v>1638000000</v>
      </c>
      <c r="N309" s="2">
        <v>924000000</v>
      </c>
    </row>
    <row r="310" spans="1:14" x14ac:dyDescent="0.25">
      <c r="A310">
        <v>332</v>
      </c>
      <c r="B310" t="s">
        <v>155</v>
      </c>
      <c r="C310" t="s">
        <v>18</v>
      </c>
      <c r="D310" s="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49</v>
      </c>
      <c r="K310" t="s">
        <v>142</v>
      </c>
      <c r="L310" s="2">
        <v>2776000000</v>
      </c>
      <c r="M310" s="2">
        <v>2006000000</v>
      </c>
      <c r="N310" s="2">
        <v>770000000</v>
      </c>
    </row>
    <row r="311" spans="1:14" x14ac:dyDescent="0.25">
      <c r="A311">
        <v>333</v>
      </c>
      <c r="B311" t="s">
        <v>155</v>
      </c>
      <c r="C311" t="s">
        <v>19</v>
      </c>
      <c r="D311" s="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49</v>
      </c>
      <c r="K311" t="s">
        <v>142</v>
      </c>
      <c r="L311" s="2">
        <v>2920000000</v>
      </c>
      <c r="M311" s="2">
        <v>2084000000</v>
      </c>
      <c r="N311" s="2">
        <v>836000000</v>
      </c>
    </row>
    <row r="312" spans="1:14" x14ac:dyDescent="0.25">
      <c r="A312">
        <v>338</v>
      </c>
      <c r="B312" t="s">
        <v>156</v>
      </c>
      <c r="C312" t="s">
        <v>14</v>
      </c>
      <c r="D312" s="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21</v>
      </c>
      <c r="K312" t="s">
        <v>157</v>
      </c>
      <c r="L312" s="2">
        <v>854769000</v>
      </c>
      <c r="M312" s="2">
        <v>299787000</v>
      </c>
      <c r="N312" s="2">
        <v>554982000</v>
      </c>
    </row>
    <row r="313" spans="1:14" x14ac:dyDescent="0.25">
      <c r="A313">
        <v>339</v>
      </c>
      <c r="B313" t="s">
        <v>156</v>
      </c>
      <c r="C313" t="s">
        <v>17</v>
      </c>
      <c r="D313" s="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21</v>
      </c>
      <c r="K313" t="s">
        <v>157</v>
      </c>
      <c r="L313" s="2">
        <v>1117756000</v>
      </c>
      <c r="M313" s="2">
        <v>384371000</v>
      </c>
      <c r="N313" s="2">
        <v>733385000</v>
      </c>
    </row>
    <row r="314" spans="1:14" x14ac:dyDescent="0.25">
      <c r="A314">
        <v>340</v>
      </c>
      <c r="B314" t="s">
        <v>156</v>
      </c>
      <c r="C314" t="s">
        <v>18</v>
      </c>
      <c r="D314" s="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21</v>
      </c>
      <c r="K314" t="s">
        <v>157</v>
      </c>
      <c r="L314" s="2">
        <v>1174287000</v>
      </c>
      <c r="M314" s="2">
        <v>380582000</v>
      </c>
      <c r="N314" s="2">
        <v>793705000</v>
      </c>
    </row>
    <row r="315" spans="1:14" x14ac:dyDescent="0.25">
      <c r="A315">
        <v>341</v>
      </c>
      <c r="B315" t="s">
        <v>156</v>
      </c>
      <c r="C315" t="s">
        <v>19</v>
      </c>
      <c r="D315" s="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21</v>
      </c>
      <c r="K315" t="s">
        <v>157</v>
      </c>
      <c r="L315" s="2">
        <v>498214000</v>
      </c>
      <c r="M315" s="2">
        <v>422608000</v>
      </c>
      <c r="N315" s="2">
        <v>75606000</v>
      </c>
    </row>
    <row r="316" spans="1:14" x14ac:dyDescent="0.25">
      <c r="A316">
        <v>342</v>
      </c>
      <c r="B316" t="s">
        <v>158</v>
      </c>
      <c r="C316" t="s">
        <v>14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15</v>
      </c>
      <c r="K316" t="s">
        <v>159</v>
      </c>
      <c r="L316" s="2">
        <v>4280000000</v>
      </c>
      <c r="M316" s="2">
        <v>2540000000</v>
      </c>
      <c r="N316" s="2">
        <v>1740000000</v>
      </c>
    </row>
    <row r="317" spans="1:14" x14ac:dyDescent="0.25">
      <c r="A317">
        <v>343</v>
      </c>
      <c r="B317" t="s">
        <v>158</v>
      </c>
      <c r="C317" t="s">
        <v>17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15</v>
      </c>
      <c r="K317" t="s">
        <v>159</v>
      </c>
      <c r="L317" s="2">
        <v>4861000000</v>
      </c>
      <c r="M317" s="2">
        <v>2866000000</v>
      </c>
      <c r="N317" s="2">
        <v>1995000000</v>
      </c>
    </row>
    <row r="318" spans="1:14" x14ac:dyDescent="0.25">
      <c r="A318">
        <v>344</v>
      </c>
      <c r="B318" t="s">
        <v>158</v>
      </c>
      <c r="C318" t="s">
        <v>18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15</v>
      </c>
      <c r="K318" t="s">
        <v>159</v>
      </c>
      <c r="L318" s="2">
        <v>4947000000</v>
      </c>
      <c r="M318" s="2">
        <v>2904000000</v>
      </c>
      <c r="N318" s="2">
        <v>2043000000</v>
      </c>
    </row>
    <row r="319" spans="1:14" x14ac:dyDescent="0.25">
      <c r="A319">
        <v>345</v>
      </c>
      <c r="B319" t="s">
        <v>158</v>
      </c>
      <c r="C319" t="s">
        <v>19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15</v>
      </c>
      <c r="K319" t="s">
        <v>159</v>
      </c>
      <c r="L319" s="2">
        <v>4452000000</v>
      </c>
      <c r="M319" s="2">
        <v>2825000000</v>
      </c>
      <c r="N319" s="2">
        <v>1627000000</v>
      </c>
    </row>
    <row r="320" spans="1:14" x14ac:dyDescent="0.25">
      <c r="A320">
        <v>346</v>
      </c>
      <c r="B320" t="s">
        <v>160</v>
      </c>
      <c r="C320" t="s">
        <v>14</v>
      </c>
      <c r="D320" s="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44</v>
      </c>
      <c r="K320" t="s">
        <v>45</v>
      </c>
      <c r="L320" s="2">
        <v>2004000000</v>
      </c>
      <c r="M320" s="2">
        <v>862000000</v>
      </c>
      <c r="N320" s="2">
        <v>1142000000</v>
      </c>
    </row>
    <row r="321" spans="1:14" x14ac:dyDescent="0.25">
      <c r="A321">
        <v>347</v>
      </c>
      <c r="B321" t="s">
        <v>160</v>
      </c>
      <c r="C321" t="s">
        <v>17</v>
      </c>
      <c r="D321" s="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44</v>
      </c>
      <c r="K321" t="s">
        <v>45</v>
      </c>
      <c r="L321" s="2">
        <v>2089000000</v>
      </c>
      <c r="M321" s="2">
        <v>937000000</v>
      </c>
      <c r="N321" s="2">
        <v>1152000000</v>
      </c>
    </row>
    <row r="322" spans="1:14" x14ac:dyDescent="0.25">
      <c r="A322">
        <v>348</v>
      </c>
      <c r="B322" t="s">
        <v>160</v>
      </c>
      <c r="C322" t="s">
        <v>18</v>
      </c>
      <c r="D322" s="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44</v>
      </c>
      <c r="K322" t="s">
        <v>45</v>
      </c>
      <c r="L322" s="2">
        <v>2175000000</v>
      </c>
      <c r="M322" s="2">
        <v>1012000000</v>
      </c>
      <c r="N322" s="2">
        <v>1163000000</v>
      </c>
    </row>
    <row r="323" spans="1:14" x14ac:dyDescent="0.25">
      <c r="A323">
        <v>349</v>
      </c>
      <c r="B323" t="s">
        <v>160</v>
      </c>
      <c r="C323" t="s">
        <v>19</v>
      </c>
      <c r="D323" s="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44</v>
      </c>
      <c r="K323" t="s">
        <v>45</v>
      </c>
      <c r="L323" s="2">
        <v>2389000000</v>
      </c>
      <c r="M323" s="2">
        <v>1092000000</v>
      </c>
      <c r="N323" s="2">
        <v>1297000000</v>
      </c>
    </row>
    <row r="324" spans="1:14" x14ac:dyDescent="0.25">
      <c r="A324">
        <v>350</v>
      </c>
      <c r="B324" t="s">
        <v>161</v>
      </c>
      <c r="C324" t="s">
        <v>14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27</v>
      </c>
      <c r="K324" t="s">
        <v>83</v>
      </c>
      <c r="L324" s="2">
        <v>1329000000</v>
      </c>
      <c r="M324" s="2">
        <v>1193000000</v>
      </c>
      <c r="N324" s="2">
        <v>136000000</v>
      </c>
    </row>
    <row r="325" spans="1:14" x14ac:dyDescent="0.25">
      <c r="A325">
        <v>351</v>
      </c>
      <c r="B325" t="s">
        <v>161</v>
      </c>
      <c r="C325" t="s">
        <v>17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27</v>
      </c>
      <c r="K325" t="s">
        <v>83</v>
      </c>
      <c r="L325" s="2">
        <v>1868000000</v>
      </c>
      <c r="M325" s="2">
        <v>1591000000</v>
      </c>
      <c r="N325" s="2">
        <v>277000000</v>
      </c>
    </row>
    <row r="326" spans="1:14" x14ac:dyDescent="0.25">
      <c r="A326">
        <v>352</v>
      </c>
      <c r="B326" t="s">
        <v>161</v>
      </c>
      <c r="C326" t="s">
        <v>18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27</v>
      </c>
      <c r="K326" t="s">
        <v>83</v>
      </c>
      <c r="L326" s="2">
        <v>3882000000</v>
      </c>
      <c r="M326" s="2">
        <v>3418000000</v>
      </c>
      <c r="N326" s="2">
        <v>464000000</v>
      </c>
    </row>
    <row r="327" spans="1:14" x14ac:dyDescent="0.25">
      <c r="A327">
        <v>353</v>
      </c>
      <c r="B327" t="s">
        <v>161</v>
      </c>
      <c r="C327" t="s">
        <v>19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27</v>
      </c>
      <c r="K327" t="s">
        <v>83</v>
      </c>
      <c r="L327" s="2">
        <v>5518000000</v>
      </c>
      <c r="M327" s="2">
        <v>4813000000</v>
      </c>
      <c r="N327" s="2">
        <v>705000000</v>
      </c>
    </row>
    <row r="328" spans="1:14" x14ac:dyDescent="0.25">
      <c r="A328">
        <v>354</v>
      </c>
      <c r="B328" t="s">
        <v>162</v>
      </c>
      <c r="C328" t="s">
        <v>14</v>
      </c>
      <c r="D328" s="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44</v>
      </c>
      <c r="K328" t="s">
        <v>45</v>
      </c>
      <c r="L328" s="2">
        <v>2705000000</v>
      </c>
      <c r="M328" s="2">
        <v>1415000000</v>
      </c>
      <c r="N328" s="2">
        <v>1290000000</v>
      </c>
    </row>
    <row r="329" spans="1:14" x14ac:dyDescent="0.25">
      <c r="A329">
        <v>355</v>
      </c>
      <c r="B329" t="s">
        <v>162</v>
      </c>
      <c r="C329" t="s">
        <v>17</v>
      </c>
      <c r="D329" s="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44</v>
      </c>
      <c r="K329" t="s">
        <v>45</v>
      </c>
      <c r="L329" s="2">
        <v>2351000000</v>
      </c>
      <c r="M329" s="2">
        <v>1341000000</v>
      </c>
      <c r="N329" s="2">
        <v>1010000000</v>
      </c>
    </row>
    <row r="330" spans="1:14" x14ac:dyDescent="0.25">
      <c r="A330">
        <v>356</v>
      </c>
      <c r="B330" t="s">
        <v>162</v>
      </c>
      <c r="C330" t="s">
        <v>18</v>
      </c>
      <c r="D330" s="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44</v>
      </c>
      <c r="K330" t="s">
        <v>45</v>
      </c>
      <c r="L330" s="2">
        <v>2336000000</v>
      </c>
      <c r="M330" s="2">
        <v>1401000000</v>
      </c>
      <c r="N330" s="2">
        <v>935000000</v>
      </c>
    </row>
    <row r="331" spans="1:14" x14ac:dyDescent="0.25">
      <c r="A331">
        <v>357</v>
      </c>
      <c r="B331" t="s">
        <v>162</v>
      </c>
      <c r="C331" t="s">
        <v>19</v>
      </c>
      <c r="D331" s="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44</v>
      </c>
      <c r="K331" t="s">
        <v>45</v>
      </c>
      <c r="L331" s="2">
        <v>2277000000</v>
      </c>
      <c r="M331" s="2">
        <v>1344000000</v>
      </c>
      <c r="N331" s="2">
        <v>933000000</v>
      </c>
    </row>
    <row r="332" spans="1:14" x14ac:dyDescent="0.25">
      <c r="A332">
        <v>358</v>
      </c>
      <c r="B332" t="s">
        <v>163</v>
      </c>
      <c r="C332" t="s">
        <v>14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49</v>
      </c>
      <c r="K332" t="s">
        <v>102</v>
      </c>
      <c r="L332" s="2">
        <v>22368000000</v>
      </c>
      <c r="M332" s="2">
        <v>16212000000</v>
      </c>
      <c r="N332" s="2">
        <v>6156000000</v>
      </c>
    </row>
    <row r="333" spans="1:14" x14ac:dyDescent="0.25">
      <c r="A333">
        <v>359</v>
      </c>
      <c r="B333" t="s">
        <v>163</v>
      </c>
      <c r="C333" t="s">
        <v>17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49</v>
      </c>
      <c r="K333" t="s">
        <v>102</v>
      </c>
      <c r="L333" s="2">
        <v>22935000000</v>
      </c>
      <c r="M333" s="2">
        <v>15806000000</v>
      </c>
      <c r="N333" s="2">
        <v>7129000000</v>
      </c>
    </row>
    <row r="334" spans="1:14" x14ac:dyDescent="0.25">
      <c r="A334">
        <v>360</v>
      </c>
      <c r="B334" t="s">
        <v>163</v>
      </c>
      <c r="C334" t="s">
        <v>18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49</v>
      </c>
      <c r="K334" t="s">
        <v>102</v>
      </c>
      <c r="L334" s="2">
        <v>22781000000</v>
      </c>
      <c r="M334" s="2">
        <v>15721000000</v>
      </c>
      <c r="N334" s="2">
        <v>7060000000</v>
      </c>
    </row>
    <row r="335" spans="1:14" x14ac:dyDescent="0.25">
      <c r="A335">
        <v>361</v>
      </c>
      <c r="B335" t="s">
        <v>163</v>
      </c>
      <c r="C335" t="s">
        <v>19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49</v>
      </c>
      <c r="K335" t="s">
        <v>102</v>
      </c>
      <c r="L335" s="2">
        <v>23947000000</v>
      </c>
      <c r="M335" s="2">
        <v>17532000000</v>
      </c>
      <c r="N335" s="2">
        <v>6415000000</v>
      </c>
    </row>
    <row r="336" spans="1:14" x14ac:dyDescent="0.25">
      <c r="A336">
        <v>362</v>
      </c>
      <c r="B336" t="s">
        <v>164</v>
      </c>
      <c r="C336" t="s">
        <v>14</v>
      </c>
      <c r="D336" s="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85</v>
      </c>
      <c r="K336" t="s">
        <v>86</v>
      </c>
      <c r="L336" s="2">
        <v>914492000</v>
      </c>
      <c r="M336" s="2">
        <v>621518000</v>
      </c>
      <c r="N336" s="2">
        <v>292974000</v>
      </c>
    </row>
    <row r="337" spans="1:14" x14ac:dyDescent="0.25">
      <c r="A337">
        <v>363</v>
      </c>
      <c r="B337" t="s">
        <v>164</v>
      </c>
      <c r="C337" t="s">
        <v>17</v>
      </c>
      <c r="D337" s="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85</v>
      </c>
      <c r="K337" t="s">
        <v>86</v>
      </c>
      <c r="L337" s="2">
        <v>1345997000</v>
      </c>
      <c r="M337" s="2">
        <v>798703000</v>
      </c>
      <c r="N337" s="2">
        <v>547294000</v>
      </c>
    </row>
    <row r="338" spans="1:14" x14ac:dyDescent="0.25">
      <c r="A338">
        <v>364</v>
      </c>
      <c r="B338" t="s">
        <v>164</v>
      </c>
      <c r="C338" t="s">
        <v>18</v>
      </c>
      <c r="D338" s="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85</v>
      </c>
      <c r="K338" t="s">
        <v>86</v>
      </c>
      <c r="L338" s="2">
        <v>1648131000</v>
      </c>
      <c r="M338" s="2">
        <v>762362000</v>
      </c>
      <c r="N338" s="2">
        <v>885769000</v>
      </c>
    </row>
    <row r="339" spans="1:14" x14ac:dyDescent="0.25">
      <c r="A339">
        <v>365</v>
      </c>
      <c r="B339" t="s">
        <v>164</v>
      </c>
      <c r="C339" t="s">
        <v>19</v>
      </c>
      <c r="D339" s="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85</v>
      </c>
      <c r="K339" t="s">
        <v>86</v>
      </c>
      <c r="L339" s="2">
        <v>776156000</v>
      </c>
      <c r="M339" s="2">
        <v>734464000</v>
      </c>
      <c r="N339" s="2">
        <v>41692000</v>
      </c>
    </row>
    <row r="340" spans="1:14" x14ac:dyDescent="0.25">
      <c r="A340">
        <v>366</v>
      </c>
      <c r="B340" t="s">
        <v>165</v>
      </c>
      <c r="C340" t="s">
        <v>14</v>
      </c>
      <c r="D340" s="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15</v>
      </c>
      <c r="K340" t="s">
        <v>166</v>
      </c>
      <c r="L340" s="2">
        <v>1371000000</v>
      </c>
      <c r="M340" s="2">
        <v>495000000</v>
      </c>
      <c r="N340" s="2">
        <v>876000000</v>
      </c>
    </row>
    <row r="341" spans="1:14" x14ac:dyDescent="0.25">
      <c r="A341">
        <v>367</v>
      </c>
      <c r="B341" t="s">
        <v>165</v>
      </c>
      <c r="C341" t="s">
        <v>17</v>
      </c>
      <c r="D341" s="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15</v>
      </c>
      <c r="K341" t="s">
        <v>166</v>
      </c>
      <c r="L341" s="2">
        <v>1510000000</v>
      </c>
      <c r="M341" s="2">
        <v>594000000</v>
      </c>
      <c r="N341" s="2">
        <v>916000000</v>
      </c>
    </row>
    <row r="342" spans="1:14" x14ac:dyDescent="0.25">
      <c r="A342">
        <v>368</v>
      </c>
      <c r="B342" t="s">
        <v>165</v>
      </c>
      <c r="C342" t="s">
        <v>18</v>
      </c>
      <c r="D342" s="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15</v>
      </c>
      <c r="K342" t="s">
        <v>166</v>
      </c>
      <c r="L342" s="2">
        <v>1614000000</v>
      </c>
      <c r="M342" s="2">
        <v>606000000</v>
      </c>
      <c r="N342" s="2">
        <v>1008000000</v>
      </c>
    </row>
    <row r="343" spans="1:14" x14ac:dyDescent="0.25">
      <c r="A343">
        <v>369</v>
      </c>
      <c r="B343" t="s">
        <v>165</v>
      </c>
      <c r="C343" t="s">
        <v>19</v>
      </c>
      <c r="D343" s="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15</v>
      </c>
      <c r="K343" t="s">
        <v>166</v>
      </c>
      <c r="L343" s="2">
        <v>1617000000</v>
      </c>
      <c r="M343" s="2">
        <v>638000000</v>
      </c>
      <c r="N343" s="2">
        <v>979000000</v>
      </c>
    </row>
    <row r="344" spans="1:14" x14ac:dyDescent="0.25">
      <c r="A344">
        <v>370</v>
      </c>
      <c r="B344" t="s">
        <v>167</v>
      </c>
      <c r="C344" t="s">
        <v>14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27</v>
      </c>
      <c r="K344" t="s">
        <v>168</v>
      </c>
      <c r="L344" s="2">
        <v>1026808000</v>
      </c>
      <c r="M344" s="2">
        <v>699801000</v>
      </c>
      <c r="N344" s="2">
        <v>327007000</v>
      </c>
    </row>
    <row r="345" spans="1:14" x14ac:dyDescent="0.25">
      <c r="A345">
        <v>371</v>
      </c>
      <c r="B345" t="s">
        <v>167</v>
      </c>
      <c r="C345" t="s">
        <v>17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27</v>
      </c>
      <c r="K345" t="s">
        <v>168</v>
      </c>
      <c r="L345" s="2">
        <v>1091570000</v>
      </c>
      <c r="M345" s="2">
        <v>785084000</v>
      </c>
      <c r="N345" s="2">
        <v>306486000</v>
      </c>
    </row>
    <row r="346" spans="1:14" x14ac:dyDescent="0.25">
      <c r="A346">
        <v>372</v>
      </c>
      <c r="B346" t="s">
        <v>167</v>
      </c>
      <c r="C346" t="s">
        <v>18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27</v>
      </c>
      <c r="K346" t="s">
        <v>168</v>
      </c>
      <c r="L346" s="2">
        <v>1070262000</v>
      </c>
      <c r="M346" s="2">
        <v>833591000</v>
      </c>
      <c r="N346" s="2">
        <v>236671000</v>
      </c>
    </row>
    <row r="347" spans="1:14" x14ac:dyDescent="0.25">
      <c r="A347">
        <v>373</v>
      </c>
      <c r="B347" t="s">
        <v>167</v>
      </c>
      <c r="C347" t="s">
        <v>19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27</v>
      </c>
      <c r="K347" t="s">
        <v>168</v>
      </c>
      <c r="L347" s="2">
        <v>1173079000</v>
      </c>
      <c r="M347" s="2">
        <v>848999000</v>
      </c>
      <c r="N347" s="2">
        <v>324080000</v>
      </c>
    </row>
    <row r="348" spans="1:14" x14ac:dyDescent="0.25">
      <c r="A348">
        <v>374</v>
      </c>
      <c r="B348" t="s">
        <v>169</v>
      </c>
      <c r="C348" t="s">
        <v>14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38</v>
      </c>
      <c r="K348" t="s">
        <v>170</v>
      </c>
      <c r="L348" s="2">
        <v>13208000000</v>
      </c>
      <c r="M348" s="2">
        <v>10104000000</v>
      </c>
      <c r="N348" s="2">
        <v>3104000000</v>
      </c>
    </row>
    <row r="349" spans="1:14" x14ac:dyDescent="0.25">
      <c r="A349">
        <v>375</v>
      </c>
      <c r="B349" t="s">
        <v>169</v>
      </c>
      <c r="C349" t="s">
        <v>17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38</v>
      </c>
      <c r="K349" t="s">
        <v>170</v>
      </c>
      <c r="L349" s="2">
        <v>14182000000</v>
      </c>
      <c r="M349" s="2">
        <v>10899000000</v>
      </c>
      <c r="N349" s="2">
        <v>3283000000</v>
      </c>
    </row>
    <row r="350" spans="1:14" x14ac:dyDescent="0.25">
      <c r="A350">
        <v>376</v>
      </c>
      <c r="B350" t="s">
        <v>169</v>
      </c>
      <c r="C350" t="s">
        <v>18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38</v>
      </c>
      <c r="K350" t="s">
        <v>170</v>
      </c>
      <c r="L350" s="2">
        <v>15134000000</v>
      </c>
      <c r="M350" s="2">
        <v>11445000000</v>
      </c>
      <c r="N350" s="2">
        <v>3689000000</v>
      </c>
    </row>
    <row r="351" spans="1:14" x14ac:dyDescent="0.25">
      <c r="A351">
        <v>377</v>
      </c>
      <c r="B351" t="s">
        <v>169</v>
      </c>
      <c r="C351" t="s">
        <v>19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38</v>
      </c>
      <c r="K351" t="s">
        <v>170</v>
      </c>
      <c r="L351" s="2">
        <v>15818000000</v>
      </c>
      <c r="M351" s="2">
        <v>12068000000</v>
      </c>
      <c r="N351" s="2">
        <v>3750000000</v>
      </c>
    </row>
    <row r="352" spans="1:14" x14ac:dyDescent="0.25">
      <c r="A352">
        <v>378</v>
      </c>
      <c r="B352" t="s">
        <v>171</v>
      </c>
      <c r="C352" t="s">
        <v>14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38</v>
      </c>
      <c r="K352" t="s">
        <v>172</v>
      </c>
      <c r="L352" s="2">
        <v>1319000</v>
      </c>
      <c r="M352" s="2">
        <v>2475000</v>
      </c>
      <c r="N352" s="2">
        <v>-1156000</v>
      </c>
    </row>
    <row r="353" spans="1:14" x14ac:dyDescent="0.25">
      <c r="A353">
        <v>379</v>
      </c>
      <c r="B353" t="s">
        <v>171</v>
      </c>
      <c r="C353" t="s">
        <v>17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38</v>
      </c>
      <c r="K353" t="s">
        <v>172</v>
      </c>
      <c r="L353" s="2">
        <v>1372000</v>
      </c>
      <c r="M353" s="2">
        <v>4133000</v>
      </c>
      <c r="N353" s="2">
        <v>-2761000</v>
      </c>
    </row>
    <row r="354" spans="1:14" x14ac:dyDescent="0.25">
      <c r="A354">
        <v>380</v>
      </c>
      <c r="B354" t="s">
        <v>171</v>
      </c>
      <c r="C354" t="s">
        <v>18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38</v>
      </c>
      <c r="K354" t="s">
        <v>172</v>
      </c>
      <c r="L354" s="2">
        <v>4054000</v>
      </c>
      <c r="M354" s="2">
        <v>15359000</v>
      </c>
      <c r="N354" s="2">
        <v>-11305000</v>
      </c>
    </row>
    <row r="355" spans="1:14" x14ac:dyDescent="0.25">
      <c r="A355">
        <v>381</v>
      </c>
      <c r="B355" t="s">
        <v>171</v>
      </c>
      <c r="C355" t="s">
        <v>19</v>
      </c>
      <c r="D355" s="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38</v>
      </c>
      <c r="K355" t="s">
        <v>172</v>
      </c>
      <c r="L355" s="2">
        <v>15165000</v>
      </c>
      <c r="M355" s="2">
        <v>25853000</v>
      </c>
      <c r="N355" s="2">
        <v>-10688000</v>
      </c>
    </row>
    <row r="356" spans="1:14" x14ac:dyDescent="0.25">
      <c r="A356">
        <v>382</v>
      </c>
      <c r="B356" t="s">
        <v>173</v>
      </c>
      <c r="C356" t="s">
        <v>14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38</v>
      </c>
      <c r="K356" t="s">
        <v>126</v>
      </c>
      <c r="L356" s="2">
        <v>2912000000</v>
      </c>
      <c r="M356" s="2">
        <v>1781000000</v>
      </c>
      <c r="N356" s="2">
        <v>1131000000</v>
      </c>
    </row>
    <row r="357" spans="1:14" x14ac:dyDescent="0.25">
      <c r="A357">
        <v>383</v>
      </c>
      <c r="B357" t="s">
        <v>173</v>
      </c>
      <c r="C357" t="s">
        <v>17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38</v>
      </c>
      <c r="K357" t="s">
        <v>126</v>
      </c>
      <c r="L357" s="2">
        <v>2971000000</v>
      </c>
      <c r="M357" s="2">
        <v>1649000000</v>
      </c>
      <c r="N357" s="2">
        <v>1322000000</v>
      </c>
    </row>
    <row r="358" spans="1:14" x14ac:dyDescent="0.25">
      <c r="A358">
        <v>384</v>
      </c>
      <c r="B358" t="s">
        <v>173</v>
      </c>
      <c r="C358" t="s">
        <v>18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38</v>
      </c>
      <c r="K358" t="s">
        <v>126</v>
      </c>
      <c r="L358" s="2">
        <v>2782000000</v>
      </c>
      <c r="M358" s="2">
        <v>1626000000</v>
      </c>
      <c r="N358" s="2">
        <v>1156000000</v>
      </c>
    </row>
    <row r="359" spans="1:14" x14ac:dyDescent="0.25">
      <c r="A359">
        <v>385</v>
      </c>
      <c r="B359" t="s">
        <v>173</v>
      </c>
      <c r="C359" t="s">
        <v>19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38</v>
      </c>
      <c r="K359" t="s">
        <v>126</v>
      </c>
      <c r="L359" s="2">
        <v>2780000000</v>
      </c>
      <c r="M359" s="2">
        <v>1789000000</v>
      </c>
      <c r="N359" s="2">
        <v>991000000</v>
      </c>
    </row>
    <row r="360" spans="1:14" x14ac:dyDescent="0.25">
      <c r="A360">
        <v>386</v>
      </c>
      <c r="B360" t="s">
        <v>174</v>
      </c>
      <c r="C360" t="s">
        <v>14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24</v>
      </c>
      <c r="K360" t="s">
        <v>59</v>
      </c>
      <c r="L360" s="2">
        <v>2366616000</v>
      </c>
      <c r="M360" s="2">
        <v>2477326000</v>
      </c>
      <c r="N360" s="2">
        <v>-110710000</v>
      </c>
    </row>
    <row r="361" spans="1:14" x14ac:dyDescent="0.25">
      <c r="A361">
        <v>387</v>
      </c>
      <c r="B361" t="s">
        <v>174</v>
      </c>
      <c r="C361" t="s">
        <v>17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24</v>
      </c>
      <c r="K361" t="s">
        <v>59</v>
      </c>
      <c r="L361" s="2">
        <v>3102575000</v>
      </c>
      <c r="M361" s="2">
        <v>3388649000</v>
      </c>
      <c r="N361" s="2">
        <v>-286074000</v>
      </c>
    </row>
    <row r="362" spans="1:14" x14ac:dyDescent="0.25">
      <c r="A362">
        <v>388</v>
      </c>
      <c r="B362" t="s">
        <v>174</v>
      </c>
      <c r="C362" t="s">
        <v>18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24</v>
      </c>
      <c r="K362" t="s">
        <v>59</v>
      </c>
      <c r="L362" s="2">
        <v>4084316000</v>
      </c>
      <c r="M362" s="2">
        <v>4229949000</v>
      </c>
      <c r="N362" s="2">
        <v>-145633000</v>
      </c>
    </row>
    <row r="363" spans="1:14" x14ac:dyDescent="0.25">
      <c r="A363">
        <v>389</v>
      </c>
      <c r="B363" t="s">
        <v>174</v>
      </c>
      <c r="C363" t="s">
        <v>19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24</v>
      </c>
      <c r="K363" t="s">
        <v>59</v>
      </c>
      <c r="L363" s="2">
        <v>5012668000</v>
      </c>
      <c r="M363" s="2">
        <v>4897745000</v>
      </c>
      <c r="N363" s="2">
        <v>114923000</v>
      </c>
    </row>
    <row r="364" spans="1:14" x14ac:dyDescent="0.25">
      <c r="A364">
        <v>390</v>
      </c>
      <c r="B364" t="s">
        <v>175</v>
      </c>
      <c r="C364" t="s">
        <v>14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24</v>
      </c>
      <c r="K364" t="s">
        <v>176</v>
      </c>
      <c r="L364" s="2">
        <v>29440000000</v>
      </c>
      <c r="M364" s="2">
        <v>18139000000</v>
      </c>
      <c r="N364" s="2">
        <v>11301000000</v>
      </c>
    </row>
    <row r="365" spans="1:14" x14ac:dyDescent="0.25">
      <c r="A365">
        <v>391</v>
      </c>
      <c r="B365" t="s">
        <v>175</v>
      </c>
      <c r="C365" t="s">
        <v>17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24</v>
      </c>
      <c r="K365" t="s">
        <v>176</v>
      </c>
      <c r="L365" s="2">
        <v>27769000000</v>
      </c>
      <c r="M365" s="2">
        <v>18006000000</v>
      </c>
      <c r="N365" s="2">
        <v>9763000000</v>
      </c>
    </row>
    <row r="366" spans="1:14" x14ac:dyDescent="0.25">
      <c r="A366">
        <v>392</v>
      </c>
      <c r="B366" t="s">
        <v>175</v>
      </c>
      <c r="C366" t="s">
        <v>18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24</v>
      </c>
      <c r="K366" t="s">
        <v>176</v>
      </c>
      <c r="L366" s="2">
        <v>29681000000</v>
      </c>
      <c r="M366" s="2">
        <v>18427000000</v>
      </c>
      <c r="N366" s="2">
        <v>11254000000</v>
      </c>
    </row>
    <row r="367" spans="1:14" x14ac:dyDescent="0.25">
      <c r="A367">
        <v>393</v>
      </c>
      <c r="B367" t="s">
        <v>175</v>
      </c>
      <c r="C367" t="s">
        <v>19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24</v>
      </c>
      <c r="K367" t="s">
        <v>176</v>
      </c>
      <c r="L367" s="2">
        <v>30960000000</v>
      </c>
      <c r="M367" s="2">
        <v>18032000000</v>
      </c>
      <c r="N367" s="2">
        <v>12928000000</v>
      </c>
    </row>
    <row r="368" spans="1:14" x14ac:dyDescent="0.25">
      <c r="A368">
        <v>394</v>
      </c>
      <c r="B368" t="s">
        <v>177</v>
      </c>
      <c r="C368" t="s">
        <v>14</v>
      </c>
      <c r="D368" s="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24</v>
      </c>
      <c r="K368" t="s">
        <v>178</v>
      </c>
      <c r="L368" s="2">
        <v>787445000</v>
      </c>
      <c r="M368" s="2">
        <v>331265000</v>
      </c>
      <c r="N368" s="2">
        <v>456180000</v>
      </c>
    </row>
    <row r="369" spans="1:14" x14ac:dyDescent="0.25">
      <c r="A369">
        <v>395</v>
      </c>
      <c r="B369" t="s">
        <v>177</v>
      </c>
      <c r="C369" t="s">
        <v>17</v>
      </c>
      <c r="D369" s="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24</v>
      </c>
      <c r="K369" t="s">
        <v>178</v>
      </c>
      <c r="L369" s="2">
        <v>674816000</v>
      </c>
      <c r="M369" s="2">
        <v>369486000</v>
      </c>
      <c r="N369" s="2">
        <v>305330000</v>
      </c>
    </row>
    <row r="370" spans="1:14" x14ac:dyDescent="0.25">
      <c r="A370">
        <v>396</v>
      </c>
      <c r="B370" t="s">
        <v>179</v>
      </c>
      <c r="C370" t="s">
        <v>14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15</v>
      </c>
      <c r="K370" t="s">
        <v>180</v>
      </c>
      <c r="L370" s="2">
        <v>8095000000</v>
      </c>
      <c r="M370" s="2">
        <v>4622000000</v>
      </c>
      <c r="N370" s="2">
        <v>3473000000</v>
      </c>
    </row>
    <row r="371" spans="1:14" x14ac:dyDescent="0.25">
      <c r="A371">
        <v>397</v>
      </c>
      <c r="B371" t="s">
        <v>179</v>
      </c>
      <c r="C371" t="s">
        <v>17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15</v>
      </c>
      <c r="K371" t="s">
        <v>180</v>
      </c>
      <c r="L371" s="2">
        <v>8569000000</v>
      </c>
      <c r="M371" s="2">
        <v>4956000000</v>
      </c>
      <c r="N371" s="2">
        <v>3613000000</v>
      </c>
    </row>
    <row r="372" spans="1:14" x14ac:dyDescent="0.25">
      <c r="A372">
        <v>398</v>
      </c>
      <c r="B372" t="s">
        <v>179</v>
      </c>
      <c r="C372" t="s">
        <v>18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15</v>
      </c>
      <c r="K372" t="s">
        <v>180</v>
      </c>
      <c r="L372" s="2">
        <v>8518000000</v>
      </c>
      <c r="M372" s="2">
        <v>4934000000</v>
      </c>
      <c r="N372" s="2">
        <v>3584000000</v>
      </c>
    </row>
    <row r="373" spans="1:14" x14ac:dyDescent="0.25">
      <c r="A373">
        <v>399</v>
      </c>
      <c r="B373" t="s">
        <v>179</v>
      </c>
      <c r="C373" t="s">
        <v>19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15</v>
      </c>
      <c r="K373" t="s">
        <v>180</v>
      </c>
      <c r="L373" s="2">
        <v>8287000000</v>
      </c>
      <c r="M373" s="2">
        <v>4898000000</v>
      </c>
      <c r="N373" s="2">
        <v>3389000000</v>
      </c>
    </row>
    <row r="374" spans="1:14" x14ac:dyDescent="0.25">
      <c r="A374">
        <v>400</v>
      </c>
      <c r="B374" t="s">
        <v>181</v>
      </c>
      <c r="C374" t="s">
        <v>14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15</v>
      </c>
      <c r="K374" t="s">
        <v>182</v>
      </c>
      <c r="L374" s="2">
        <v>1753309000</v>
      </c>
      <c r="M374" s="2">
        <v>1187331000</v>
      </c>
      <c r="N374" s="2">
        <v>565978000</v>
      </c>
    </row>
    <row r="375" spans="1:14" x14ac:dyDescent="0.25">
      <c r="A375">
        <v>401</v>
      </c>
      <c r="B375" t="s">
        <v>181</v>
      </c>
      <c r="C375" t="s">
        <v>17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15</v>
      </c>
      <c r="K375" t="s">
        <v>182</v>
      </c>
      <c r="L375" s="2">
        <v>1749759000</v>
      </c>
      <c r="M375" s="2">
        <v>1147039000</v>
      </c>
      <c r="N375" s="2">
        <v>602720000</v>
      </c>
    </row>
    <row r="376" spans="1:14" x14ac:dyDescent="0.25">
      <c r="A376">
        <v>402</v>
      </c>
      <c r="B376" t="s">
        <v>181</v>
      </c>
      <c r="C376" t="s">
        <v>18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15</v>
      </c>
      <c r="K376" t="s">
        <v>182</v>
      </c>
      <c r="L376" s="2">
        <v>1921337000</v>
      </c>
      <c r="M376" s="2">
        <v>1224930000</v>
      </c>
      <c r="N376" s="2">
        <v>696407000</v>
      </c>
    </row>
    <row r="377" spans="1:14" x14ac:dyDescent="0.25">
      <c r="A377">
        <v>403</v>
      </c>
      <c r="B377" t="s">
        <v>181</v>
      </c>
      <c r="C377" t="s">
        <v>19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15</v>
      </c>
      <c r="K377" t="s">
        <v>182</v>
      </c>
      <c r="L377" s="2">
        <v>2129870000</v>
      </c>
      <c r="M377" s="2">
        <v>1348122000</v>
      </c>
      <c r="N377" s="2">
        <v>781748000</v>
      </c>
    </row>
    <row r="378" spans="1:14" x14ac:dyDescent="0.25">
      <c r="A378">
        <v>404</v>
      </c>
      <c r="B378" t="s">
        <v>183</v>
      </c>
      <c r="C378" t="s">
        <v>14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184</v>
      </c>
      <c r="K378" t="s">
        <v>185</v>
      </c>
      <c r="L378" s="2">
        <v>10737000000</v>
      </c>
      <c r="M378" s="2">
        <v>8024000000</v>
      </c>
      <c r="N378" s="2">
        <v>2713000000</v>
      </c>
    </row>
    <row r="379" spans="1:14" x14ac:dyDescent="0.25">
      <c r="A379">
        <v>405</v>
      </c>
      <c r="B379" t="s">
        <v>183</v>
      </c>
      <c r="C379" t="s">
        <v>17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184</v>
      </c>
      <c r="K379" t="s">
        <v>185</v>
      </c>
      <c r="L379" s="2">
        <v>10588000000</v>
      </c>
      <c r="M379" s="2">
        <v>8043000000</v>
      </c>
      <c r="N379" s="2">
        <v>2545000000</v>
      </c>
    </row>
    <row r="380" spans="1:14" x14ac:dyDescent="0.25">
      <c r="A380">
        <v>406</v>
      </c>
      <c r="B380" t="s">
        <v>183</v>
      </c>
      <c r="C380" t="s">
        <v>18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184</v>
      </c>
      <c r="K380" t="s">
        <v>185</v>
      </c>
      <c r="L380" s="2">
        <v>10185000000</v>
      </c>
      <c r="M380" s="2">
        <v>7775000000</v>
      </c>
      <c r="N380" s="2">
        <v>2410000000</v>
      </c>
    </row>
    <row r="381" spans="1:14" x14ac:dyDescent="0.25">
      <c r="A381">
        <v>407</v>
      </c>
      <c r="B381" t="s">
        <v>183</v>
      </c>
      <c r="C381" t="s">
        <v>19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184</v>
      </c>
      <c r="K381" t="s">
        <v>185</v>
      </c>
      <c r="L381" s="2">
        <v>10122000000</v>
      </c>
      <c r="M381" s="2">
        <v>7517000000</v>
      </c>
      <c r="N381" s="2">
        <v>2605000000</v>
      </c>
    </row>
    <row r="382" spans="1:14" x14ac:dyDescent="0.25">
      <c r="A382">
        <v>408</v>
      </c>
      <c r="B382" t="s">
        <v>186</v>
      </c>
      <c r="C382" t="s">
        <v>14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24</v>
      </c>
      <c r="K382" t="s">
        <v>178</v>
      </c>
      <c r="L382" s="2">
        <v>3068231000</v>
      </c>
      <c r="M382" s="2">
        <v>1706735000</v>
      </c>
      <c r="N382" s="2">
        <v>1361496000</v>
      </c>
    </row>
    <row r="383" spans="1:14" x14ac:dyDescent="0.25">
      <c r="A383">
        <v>409</v>
      </c>
      <c r="B383" t="s">
        <v>186</v>
      </c>
      <c r="C383" t="s">
        <v>17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24</v>
      </c>
      <c r="K383" t="s">
        <v>178</v>
      </c>
      <c r="L383" s="2">
        <v>3577700000</v>
      </c>
      <c r="M383" s="2">
        <v>1899800000</v>
      </c>
      <c r="N383" s="2">
        <v>1677900000</v>
      </c>
    </row>
    <row r="384" spans="1:14" x14ac:dyDescent="0.25">
      <c r="A384">
        <v>410</v>
      </c>
      <c r="B384" t="s">
        <v>186</v>
      </c>
      <c r="C384" t="s">
        <v>18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24</v>
      </c>
      <c r="K384" t="s">
        <v>178</v>
      </c>
      <c r="L384" s="2">
        <v>4121600000</v>
      </c>
      <c r="M384" s="2">
        <v>2236700000</v>
      </c>
      <c r="N384" s="2">
        <v>1884900000</v>
      </c>
    </row>
    <row r="385" spans="1:14" x14ac:dyDescent="0.25">
      <c r="A385">
        <v>411</v>
      </c>
      <c r="B385" t="s">
        <v>186</v>
      </c>
      <c r="C385" t="s">
        <v>19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24</v>
      </c>
      <c r="K385" t="s">
        <v>178</v>
      </c>
      <c r="L385" s="2">
        <v>4975800000</v>
      </c>
      <c r="M385" s="2">
        <v>2833800000</v>
      </c>
      <c r="N385" s="2">
        <v>2142000000</v>
      </c>
    </row>
    <row r="386" spans="1:14" x14ac:dyDescent="0.25">
      <c r="A386">
        <v>412</v>
      </c>
      <c r="B386" t="s">
        <v>187</v>
      </c>
      <c r="C386" t="s">
        <v>14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24</v>
      </c>
      <c r="K386" t="s">
        <v>59</v>
      </c>
      <c r="L386" s="2">
        <v>2415639000</v>
      </c>
      <c r="M386" s="2">
        <v>2034922000</v>
      </c>
      <c r="N386" s="2">
        <v>380717000</v>
      </c>
    </row>
    <row r="387" spans="1:14" x14ac:dyDescent="0.25">
      <c r="A387">
        <v>413</v>
      </c>
      <c r="B387" t="s">
        <v>187</v>
      </c>
      <c r="C387" t="s">
        <v>17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24</v>
      </c>
      <c r="K387" t="s">
        <v>59</v>
      </c>
      <c r="L387" s="2">
        <v>2522637000</v>
      </c>
      <c r="M387" s="2">
        <v>2193581000</v>
      </c>
      <c r="N387" s="2">
        <v>329056000</v>
      </c>
    </row>
    <row r="388" spans="1:14" x14ac:dyDescent="0.25">
      <c r="A388">
        <v>414</v>
      </c>
      <c r="B388" t="s">
        <v>187</v>
      </c>
      <c r="C388" t="s">
        <v>18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24</v>
      </c>
      <c r="K388" t="s">
        <v>59</v>
      </c>
      <c r="L388" s="2">
        <v>2661230000</v>
      </c>
      <c r="M388" s="2">
        <v>2143597000</v>
      </c>
      <c r="N388" s="2">
        <v>517633000</v>
      </c>
    </row>
    <row r="389" spans="1:14" x14ac:dyDescent="0.25">
      <c r="A389">
        <v>415</v>
      </c>
      <c r="B389" t="s">
        <v>187</v>
      </c>
      <c r="C389" t="s">
        <v>19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24</v>
      </c>
      <c r="K389" t="s">
        <v>59</v>
      </c>
      <c r="L389" s="2">
        <v>2858724000</v>
      </c>
      <c r="M389" s="2">
        <v>2138444000</v>
      </c>
      <c r="N389" s="2">
        <v>720280000</v>
      </c>
    </row>
    <row r="390" spans="1:14" x14ac:dyDescent="0.25">
      <c r="A390">
        <v>416</v>
      </c>
      <c r="B390" t="s">
        <v>188</v>
      </c>
      <c r="C390" t="s">
        <v>14</v>
      </c>
      <c r="D390" s="1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t="s">
        <v>38</v>
      </c>
      <c r="K390" t="s">
        <v>189</v>
      </c>
      <c r="L390" s="2">
        <v>23783000000</v>
      </c>
      <c r="M390" s="2">
        <v>0</v>
      </c>
      <c r="N390" s="2">
        <v>23783000000</v>
      </c>
    </row>
    <row r="391" spans="1:14" x14ac:dyDescent="0.25">
      <c r="A391">
        <v>417</v>
      </c>
      <c r="B391" t="s">
        <v>188</v>
      </c>
      <c r="C391" t="s">
        <v>17</v>
      </c>
      <c r="D391" s="1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t="s">
        <v>38</v>
      </c>
      <c r="K391" t="s">
        <v>189</v>
      </c>
      <c r="L391" s="2">
        <v>25367000000</v>
      </c>
      <c r="M391" s="2">
        <v>0</v>
      </c>
      <c r="N391" s="2">
        <v>25367000000</v>
      </c>
    </row>
    <row r="392" spans="1:14" x14ac:dyDescent="0.25">
      <c r="A392">
        <v>418</v>
      </c>
      <c r="B392" t="s">
        <v>188</v>
      </c>
      <c r="C392" t="s">
        <v>18</v>
      </c>
      <c r="D392" s="1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t="s">
        <v>38</v>
      </c>
      <c r="K392" t="s">
        <v>189</v>
      </c>
      <c r="L392" s="2">
        <v>26528000000</v>
      </c>
      <c r="M392" s="2">
        <v>0</v>
      </c>
      <c r="N392" s="2">
        <v>26528000000</v>
      </c>
    </row>
    <row r="393" spans="1:14" x14ac:dyDescent="0.25">
      <c r="A393">
        <v>419</v>
      </c>
      <c r="B393" t="s">
        <v>188</v>
      </c>
      <c r="C393" t="s">
        <v>19</v>
      </c>
      <c r="D393" s="1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t="s">
        <v>38</v>
      </c>
      <c r="K393" t="s">
        <v>189</v>
      </c>
      <c r="L393" s="2">
        <v>28857000000</v>
      </c>
      <c r="M393" s="2">
        <v>0</v>
      </c>
      <c r="N393" s="2">
        <v>28857000000</v>
      </c>
    </row>
    <row r="394" spans="1:14" x14ac:dyDescent="0.25">
      <c r="A394">
        <v>420</v>
      </c>
      <c r="B394" t="s">
        <v>190</v>
      </c>
      <c r="C394" t="s">
        <v>14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85</v>
      </c>
      <c r="K394" t="s">
        <v>146</v>
      </c>
      <c r="L394" s="2">
        <v>67254000000</v>
      </c>
      <c r="M394" s="2">
        <v>30513000000</v>
      </c>
      <c r="N394" s="2">
        <v>36741000000</v>
      </c>
    </row>
    <row r="395" spans="1:14" x14ac:dyDescent="0.25">
      <c r="A395">
        <v>421</v>
      </c>
      <c r="B395" t="s">
        <v>190</v>
      </c>
      <c r="C395" t="s">
        <v>17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85</v>
      </c>
      <c r="K395" t="s">
        <v>146</v>
      </c>
      <c r="L395" s="2">
        <v>60833000000</v>
      </c>
      <c r="M395" s="2">
        <v>31759000000</v>
      </c>
      <c r="N395" s="2">
        <v>29074000000</v>
      </c>
    </row>
    <row r="396" spans="1:14" x14ac:dyDescent="0.25">
      <c r="A396">
        <v>422</v>
      </c>
      <c r="B396" t="s">
        <v>190</v>
      </c>
      <c r="C396" t="s">
        <v>18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85</v>
      </c>
      <c r="K396" t="s">
        <v>146</v>
      </c>
      <c r="L396" s="2">
        <v>55538000000</v>
      </c>
      <c r="M396" s="2">
        <v>33827000000</v>
      </c>
      <c r="N396" s="2">
        <v>21711000000</v>
      </c>
    </row>
    <row r="397" spans="1:14" x14ac:dyDescent="0.25">
      <c r="A397">
        <v>423</v>
      </c>
      <c r="B397" t="s">
        <v>190</v>
      </c>
      <c r="C397" t="s">
        <v>19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85</v>
      </c>
      <c r="K397" t="s">
        <v>146</v>
      </c>
      <c r="L397" s="2">
        <v>37140000000</v>
      </c>
      <c r="M397" s="2">
        <v>37510000000</v>
      </c>
      <c r="N397" s="2">
        <v>-370000000</v>
      </c>
    </row>
    <row r="398" spans="1:14" x14ac:dyDescent="0.25">
      <c r="A398">
        <v>424</v>
      </c>
      <c r="B398" t="s">
        <v>191</v>
      </c>
      <c r="C398" t="s">
        <v>14</v>
      </c>
      <c r="D398" s="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85</v>
      </c>
      <c r="K398" t="s">
        <v>86</v>
      </c>
      <c r="L398" s="2">
        <v>1476071000</v>
      </c>
      <c r="M398" s="2">
        <v>713111000</v>
      </c>
      <c r="N398" s="2">
        <v>762960000</v>
      </c>
    </row>
    <row r="399" spans="1:14" x14ac:dyDescent="0.25">
      <c r="A399">
        <v>425</v>
      </c>
      <c r="B399" t="s">
        <v>191</v>
      </c>
      <c r="C399" t="s">
        <v>17</v>
      </c>
      <c r="D399" s="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85</v>
      </c>
      <c r="K399" t="s">
        <v>86</v>
      </c>
      <c r="L399" s="2">
        <v>1864483000</v>
      </c>
      <c r="M399" s="2">
        <v>948470000</v>
      </c>
      <c r="N399" s="2">
        <v>916013000</v>
      </c>
    </row>
    <row r="400" spans="1:14" x14ac:dyDescent="0.25">
      <c r="A400">
        <v>426</v>
      </c>
      <c r="B400" t="s">
        <v>191</v>
      </c>
      <c r="C400" t="s">
        <v>18</v>
      </c>
      <c r="D400" s="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85</v>
      </c>
      <c r="K400" t="s">
        <v>86</v>
      </c>
      <c r="L400" s="2">
        <v>2121773000</v>
      </c>
      <c r="M400" s="2">
        <v>1190973000</v>
      </c>
      <c r="N400" s="2">
        <v>930800000</v>
      </c>
    </row>
    <row r="401" spans="1:14" x14ac:dyDescent="0.25">
      <c r="A401">
        <v>427</v>
      </c>
      <c r="B401" t="s">
        <v>191</v>
      </c>
      <c r="C401" t="s">
        <v>19</v>
      </c>
      <c r="D401" s="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85</v>
      </c>
      <c r="K401" t="s">
        <v>86</v>
      </c>
      <c r="L401" s="2">
        <v>1262214000</v>
      </c>
      <c r="M401" s="2">
        <v>1461587000</v>
      </c>
      <c r="N401" s="2">
        <v>-199373000</v>
      </c>
    </row>
    <row r="402" spans="1:14" x14ac:dyDescent="0.25">
      <c r="A402">
        <v>428</v>
      </c>
      <c r="B402" t="s">
        <v>192</v>
      </c>
      <c r="C402" t="s">
        <v>14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44</v>
      </c>
      <c r="K402" t="s">
        <v>47</v>
      </c>
      <c r="L402" s="2">
        <v>4535000000</v>
      </c>
      <c r="M402" s="2">
        <v>1677000000</v>
      </c>
      <c r="N402" s="2">
        <v>2858000000</v>
      </c>
    </row>
    <row r="403" spans="1:14" x14ac:dyDescent="0.25">
      <c r="A403">
        <v>429</v>
      </c>
      <c r="B403" t="s">
        <v>192</v>
      </c>
      <c r="C403" t="s">
        <v>17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44</v>
      </c>
      <c r="K403" t="s">
        <v>47</v>
      </c>
      <c r="L403" s="2">
        <v>5087000000</v>
      </c>
      <c r="M403" s="2">
        <v>1771000000</v>
      </c>
      <c r="N403" s="2">
        <v>3316000000</v>
      </c>
    </row>
    <row r="404" spans="1:14" x14ac:dyDescent="0.25">
      <c r="A404">
        <v>430</v>
      </c>
      <c r="B404" t="s">
        <v>192</v>
      </c>
      <c r="C404" t="s">
        <v>18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44</v>
      </c>
      <c r="K404" t="s">
        <v>47</v>
      </c>
      <c r="L404" s="2">
        <v>4555000000</v>
      </c>
      <c r="M404" s="2">
        <v>1834000000</v>
      </c>
      <c r="N404" s="2">
        <v>2721000000</v>
      </c>
    </row>
    <row r="405" spans="1:14" x14ac:dyDescent="0.25">
      <c r="A405">
        <v>431</v>
      </c>
      <c r="B405" t="s">
        <v>192</v>
      </c>
      <c r="C405" t="s">
        <v>19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44</v>
      </c>
      <c r="K405" t="s">
        <v>47</v>
      </c>
      <c r="L405" s="2">
        <v>5482000000</v>
      </c>
      <c r="M405" s="2">
        <v>1946000000</v>
      </c>
      <c r="N405" s="2">
        <v>3536000000</v>
      </c>
    </row>
    <row r="406" spans="1:14" x14ac:dyDescent="0.25">
      <c r="A406">
        <v>432</v>
      </c>
      <c r="B406" t="s">
        <v>193</v>
      </c>
      <c r="C406" t="s">
        <v>14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15</v>
      </c>
      <c r="K406" t="s">
        <v>16</v>
      </c>
      <c r="L406" s="2">
        <v>16809000000</v>
      </c>
      <c r="M406" s="2">
        <v>13007000000</v>
      </c>
      <c r="N406" s="2">
        <v>3802000000</v>
      </c>
    </row>
    <row r="407" spans="1:14" x14ac:dyDescent="0.25">
      <c r="A407">
        <v>433</v>
      </c>
      <c r="B407" t="s">
        <v>193</v>
      </c>
      <c r="C407" t="s">
        <v>17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15</v>
      </c>
      <c r="K407" t="s">
        <v>16</v>
      </c>
      <c r="L407" s="2">
        <v>17395000000</v>
      </c>
      <c r="M407" s="2">
        <v>14473000000</v>
      </c>
      <c r="N407" s="2">
        <v>2922000000</v>
      </c>
    </row>
    <row r="408" spans="1:14" x14ac:dyDescent="0.25">
      <c r="A408">
        <v>434</v>
      </c>
      <c r="B408" t="s">
        <v>193</v>
      </c>
      <c r="C408" t="s">
        <v>18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15</v>
      </c>
      <c r="K408" t="s">
        <v>16</v>
      </c>
      <c r="L408" s="2">
        <v>23608000000</v>
      </c>
      <c r="M408" s="2">
        <v>15771000000</v>
      </c>
      <c r="N408" s="2">
        <v>7837000000</v>
      </c>
    </row>
    <row r="409" spans="1:14" x14ac:dyDescent="0.25">
      <c r="A409">
        <v>435</v>
      </c>
      <c r="B409" t="s">
        <v>193</v>
      </c>
      <c r="C409" t="s">
        <v>19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15</v>
      </c>
      <c r="K409" t="s">
        <v>16</v>
      </c>
      <c r="L409" s="2">
        <v>23699000000</v>
      </c>
      <c r="M409" s="2">
        <v>16747000000</v>
      </c>
      <c r="N409" s="2">
        <v>6952000000</v>
      </c>
    </row>
    <row r="410" spans="1:14" x14ac:dyDescent="0.25">
      <c r="A410">
        <v>436</v>
      </c>
      <c r="B410" t="s">
        <v>194</v>
      </c>
      <c r="C410" t="s">
        <v>14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61</v>
      </c>
      <c r="K410" t="s">
        <v>195</v>
      </c>
      <c r="L410" s="2">
        <v>11356000000</v>
      </c>
      <c r="M410" s="2">
        <v>8601000000</v>
      </c>
      <c r="N410" s="2">
        <v>2755000000</v>
      </c>
    </row>
    <row r="411" spans="1:14" x14ac:dyDescent="0.25">
      <c r="A411">
        <v>437</v>
      </c>
      <c r="B411" t="s">
        <v>194</v>
      </c>
      <c r="C411" t="s">
        <v>17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61</v>
      </c>
      <c r="K411" t="s">
        <v>195</v>
      </c>
      <c r="L411" s="2">
        <v>11383000000</v>
      </c>
      <c r="M411" s="2">
        <v>7494000000</v>
      </c>
      <c r="N411" s="2">
        <v>3889000000</v>
      </c>
    </row>
    <row r="412" spans="1:14" x14ac:dyDescent="0.25">
      <c r="A412">
        <v>438</v>
      </c>
      <c r="B412" t="s">
        <v>194</v>
      </c>
      <c r="C412" t="s">
        <v>18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61</v>
      </c>
      <c r="K412" t="s">
        <v>195</v>
      </c>
      <c r="L412" s="2">
        <v>10018000000</v>
      </c>
      <c r="M412" s="2">
        <v>6972000000</v>
      </c>
      <c r="N412" s="2">
        <v>3046000000</v>
      </c>
    </row>
    <row r="413" spans="1:14" x14ac:dyDescent="0.25">
      <c r="A413">
        <v>439</v>
      </c>
      <c r="B413" t="s">
        <v>194</v>
      </c>
      <c r="C413" t="s">
        <v>19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61</v>
      </c>
      <c r="K413" t="s">
        <v>195</v>
      </c>
      <c r="L413" s="2">
        <v>10125000000</v>
      </c>
      <c r="M413" s="2">
        <v>6646000000</v>
      </c>
      <c r="N413" s="2">
        <v>3479000000</v>
      </c>
    </row>
    <row r="414" spans="1:14" x14ac:dyDescent="0.25">
      <c r="A414">
        <v>440</v>
      </c>
      <c r="B414" t="s">
        <v>196</v>
      </c>
      <c r="C414" t="s">
        <v>14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15</v>
      </c>
      <c r="K414" t="s">
        <v>129</v>
      </c>
      <c r="L414" s="2">
        <v>12128100000</v>
      </c>
      <c r="M414" s="2">
        <v>5903400000</v>
      </c>
      <c r="N414" s="2">
        <v>6224700000</v>
      </c>
    </row>
    <row r="415" spans="1:14" x14ac:dyDescent="0.25">
      <c r="A415">
        <v>441</v>
      </c>
      <c r="B415" t="s">
        <v>196</v>
      </c>
      <c r="C415" t="s">
        <v>17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15</v>
      </c>
      <c r="K415" t="s">
        <v>129</v>
      </c>
      <c r="L415" s="2">
        <v>11291100000</v>
      </c>
      <c r="M415" s="2">
        <v>5829700000</v>
      </c>
      <c r="N415" s="2">
        <v>5461400000</v>
      </c>
    </row>
    <row r="416" spans="1:14" x14ac:dyDescent="0.25">
      <c r="A416">
        <v>442</v>
      </c>
      <c r="B416" t="s">
        <v>196</v>
      </c>
      <c r="C416" t="s">
        <v>18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15</v>
      </c>
      <c r="K416" t="s">
        <v>129</v>
      </c>
      <c r="L416" s="2">
        <v>8719600000</v>
      </c>
      <c r="M416" s="2">
        <v>5259500000</v>
      </c>
      <c r="N416" s="2">
        <v>3460100000</v>
      </c>
    </row>
    <row r="417" spans="1:14" x14ac:dyDescent="0.25">
      <c r="A417">
        <v>443</v>
      </c>
      <c r="B417" t="s">
        <v>196</v>
      </c>
      <c r="C417" t="s">
        <v>19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15</v>
      </c>
      <c r="K417" t="s">
        <v>129</v>
      </c>
      <c r="L417" s="2">
        <v>8395100000</v>
      </c>
      <c r="M417" s="2">
        <v>5407400000</v>
      </c>
      <c r="N417" s="2">
        <v>2987700000</v>
      </c>
    </row>
    <row r="418" spans="1:14" x14ac:dyDescent="0.25">
      <c r="A418">
        <v>444</v>
      </c>
      <c r="B418" t="s">
        <v>197</v>
      </c>
      <c r="C418" t="s">
        <v>14</v>
      </c>
      <c r="D418" s="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49</v>
      </c>
      <c r="K418" t="s">
        <v>102</v>
      </c>
      <c r="L418" s="2">
        <v>8139000000</v>
      </c>
      <c r="M418" s="2">
        <v>3900000000</v>
      </c>
      <c r="N418" s="2">
        <v>4239000000</v>
      </c>
    </row>
    <row r="419" spans="1:14" x14ac:dyDescent="0.25">
      <c r="A419">
        <v>445</v>
      </c>
      <c r="B419" t="s">
        <v>197</v>
      </c>
      <c r="C419" t="s">
        <v>17</v>
      </c>
      <c r="D419" s="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49</v>
      </c>
      <c r="K419" t="s">
        <v>102</v>
      </c>
      <c r="L419" s="2">
        <v>8672000000</v>
      </c>
      <c r="M419" s="2">
        <v>4280000000</v>
      </c>
      <c r="N419" s="2">
        <v>4392000000</v>
      </c>
    </row>
    <row r="420" spans="1:14" x14ac:dyDescent="0.25">
      <c r="A420">
        <v>446</v>
      </c>
      <c r="B420" t="s">
        <v>197</v>
      </c>
      <c r="C420" t="s">
        <v>18</v>
      </c>
      <c r="D420" s="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49</v>
      </c>
      <c r="K420" t="s">
        <v>102</v>
      </c>
      <c r="L420" s="2">
        <v>8997000000</v>
      </c>
      <c r="M420" s="2">
        <v>4783000000</v>
      </c>
      <c r="N420" s="2">
        <v>4214000000</v>
      </c>
    </row>
    <row r="421" spans="1:14" x14ac:dyDescent="0.25">
      <c r="A421">
        <v>447</v>
      </c>
      <c r="B421" t="s">
        <v>197</v>
      </c>
      <c r="C421" t="s">
        <v>19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49</v>
      </c>
      <c r="K421" t="s">
        <v>102</v>
      </c>
      <c r="L421" s="2">
        <v>9379000000</v>
      </c>
      <c r="M421" s="2">
        <v>5127000000</v>
      </c>
      <c r="N421" s="2">
        <v>4252000000</v>
      </c>
    </row>
    <row r="422" spans="1:14" x14ac:dyDescent="0.25">
      <c r="A422">
        <v>448</v>
      </c>
      <c r="B422" t="s">
        <v>198</v>
      </c>
      <c r="C422" t="s">
        <v>14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21</v>
      </c>
      <c r="K422" t="s">
        <v>199</v>
      </c>
      <c r="L422" s="2">
        <v>5085401000</v>
      </c>
      <c r="M422" s="2">
        <v>3430125000</v>
      </c>
      <c r="N422" s="2">
        <v>1655276000</v>
      </c>
    </row>
    <row r="423" spans="1:14" x14ac:dyDescent="0.25">
      <c r="A423">
        <v>449</v>
      </c>
      <c r="B423" t="s">
        <v>198</v>
      </c>
      <c r="C423" t="s">
        <v>17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21</v>
      </c>
      <c r="K423" t="s">
        <v>199</v>
      </c>
      <c r="L423" s="2">
        <v>5435742000</v>
      </c>
      <c r="M423" s="2">
        <v>3699557000</v>
      </c>
      <c r="N423" s="2">
        <v>1736185000</v>
      </c>
    </row>
    <row r="424" spans="1:14" x14ac:dyDescent="0.25">
      <c r="A424">
        <v>450</v>
      </c>
      <c r="B424" t="s">
        <v>198</v>
      </c>
      <c r="C424" t="s">
        <v>18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21</v>
      </c>
      <c r="K424" t="s">
        <v>199</v>
      </c>
      <c r="L424" s="2">
        <v>5802507000</v>
      </c>
      <c r="M424" s="2">
        <v>4033414000</v>
      </c>
      <c r="N424" s="2">
        <v>1769093000</v>
      </c>
    </row>
    <row r="425" spans="1:14" x14ac:dyDescent="0.25">
      <c r="A425">
        <v>451</v>
      </c>
      <c r="B425" t="s">
        <v>198</v>
      </c>
      <c r="C425" t="s">
        <v>19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21</v>
      </c>
      <c r="K425" t="s">
        <v>199</v>
      </c>
      <c r="L425" s="2">
        <v>6306091000</v>
      </c>
      <c r="M425" s="2">
        <v>4365797000</v>
      </c>
      <c r="N425" s="2">
        <v>1940294000</v>
      </c>
    </row>
    <row r="426" spans="1:14" x14ac:dyDescent="0.25">
      <c r="A426">
        <v>452</v>
      </c>
      <c r="B426" t="s">
        <v>200</v>
      </c>
      <c r="C426" t="s">
        <v>14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27</v>
      </c>
      <c r="K426" t="s">
        <v>201</v>
      </c>
      <c r="L426" s="2">
        <v>3018000000</v>
      </c>
      <c r="M426" s="2">
        <v>1817000000</v>
      </c>
      <c r="N426" s="2">
        <v>1201000000</v>
      </c>
    </row>
    <row r="427" spans="1:14" x14ac:dyDescent="0.25">
      <c r="A427">
        <v>453</v>
      </c>
      <c r="B427" t="s">
        <v>200</v>
      </c>
      <c r="C427" t="s">
        <v>17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27</v>
      </c>
      <c r="K427" t="s">
        <v>201</v>
      </c>
      <c r="L427" s="2">
        <v>2820000000</v>
      </c>
      <c r="M427" s="2">
        <v>1819000000</v>
      </c>
      <c r="N427" s="2">
        <v>1001000000</v>
      </c>
    </row>
    <row r="428" spans="1:14" x14ac:dyDescent="0.25">
      <c r="A428">
        <v>454</v>
      </c>
      <c r="B428" t="s">
        <v>200</v>
      </c>
      <c r="C428" t="s">
        <v>18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27</v>
      </c>
      <c r="K428" t="s">
        <v>201</v>
      </c>
      <c r="L428" s="2">
        <v>2798000000</v>
      </c>
      <c r="M428" s="2">
        <v>1815000000</v>
      </c>
      <c r="N428" s="2">
        <v>983000000</v>
      </c>
    </row>
    <row r="429" spans="1:14" x14ac:dyDescent="0.25">
      <c r="A429">
        <v>455</v>
      </c>
      <c r="B429" t="s">
        <v>200</v>
      </c>
      <c r="C429" t="s">
        <v>19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27</v>
      </c>
      <c r="K429" t="s">
        <v>201</v>
      </c>
      <c r="L429" s="2">
        <v>2836000000</v>
      </c>
      <c r="M429" s="2">
        <v>1437000000</v>
      </c>
      <c r="N429" s="2">
        <v>1399000000</v>
      </c>
    </row>
    <row r="430" spans="1:14" x14ac:dyDescent="0.25">
      <c r="A430">
        <v>456</v>
      </c>
      <c r="B430" t="s">
        <v>202</v>
      </c>
      <c r="C430" t="s">
        <v>14</v>
      </c>
      <c r="D430" s="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21</v>
      </c>
      <c r="K430" t="s">
        <v>203</v>
      </c>
      <c r="L430" s="2">
        <v>1405800000</v>
      </c>
      <c r="M430" s="2">
        <v>649900000</v>
      </c>
      <c r="N430" s="2">
        <v>755900000</v>
      </c>
    </row>
    <row r="431" spans="1:14" x14ac:dyDescent="0.25">
      <c r="A431">
        <v>457</v>
      </c>
      <c r="B431" t="s">
        <v>202</v>
      </c>
      <c r="C431" t="s">
        <v>17</v>
      </c>
      <c r="D431" s="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21</v>
      </c>
      <c r="K431" t="s">
        <v>203</v>
      </c>
      <c r="L431" s="2">
        <v>1756300000</v>
      </c>
      <c r="M431" s="2">
        <v>826900000</v>
      </c>
      <c r="N431" s="2">
        <v>929400000</v>
      </c>
    </row>
    <row r="432" spans="1:14" x14ac:dyDescent="0.25">
      <c r="A432">
        <v>458</v>
      </c>
      <c r="B432" t="s">
        <v>202</v>
      </c>
      <c r="C432" t="s">
        <v>18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21</v>
      </c>
      <c r="K432" t="s">
        <v>203</v>
      </c>
      <c r="L432" s="2">
        <v>2288300000</v>
      </c>
      <c r="M432" s="2">
        <v>1003000000</v>
      </c>
      <c r="N432" s="2">
        <v>1285300000</v>
      </c>
    </row>
    <row r="433" spans="1:14" x14ac:dyDescent="0.25">
      <c r="A433">
        <v>459</v>
      </c>
      <c r="B433" t="s">
        <v>202</v>
      </c>
      <c r="C433" t="s">
        <v>19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21</v>
      </c>
      <c r="K433" t="s">
        <v>203</v>
      </c>
      <c r="L433" s="2">
        <v>2654800000</v>
      </c>
      <c r="M433" s="2">
        <v>1100300000</v>
      </c>
      <c r="N433" s="2">
        <v>1554500000</v>
      </c>
    </row>
    <row r="434" spans="1:14" x14ac:dyDescent="0.25">
      <c r="A434">
        <v>460</v>
      </c>
      <c r="B434" t="s">
        <v>204</v>
      </c>
      <c r="C434" t="s">
        <v>14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15</v>
      </c>
      <c r="K434" t="s">
        <v>166</v>
      </c>
      <c r="L434" s="2">
        <v>9414300000</v>
      </c>
      <c r="M434" s="2">
        <v>6319100000</v>
      </c>
      <c r="N434" s="2">
        <v>3095200000</v>
      </c>
    </row>
    <row r="435" spans="1:14" x14ac:dyDescent="0.25">
      <c r="A435">
        <v>461</v>
      </c>
      <c r="B435" t="s">
        <v>204</v>
      </c>
      <c r="C435" t="s">
        <v>17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15</v>
      </c>
      <c r="K435" t="s">
        <v>166</v>
      </c>
      <c r="L435" s="2">
        <v>9342000000</v>
      </c>
      <c r="M435" s="2">
        <v>6221500000</v>
      </c>
      <c r="N435" s="2">
        <v>3120500000</v>
      </c>
    </row>
    <row r="436" spans="1:14" x14ac:dyDescent="0.25">
      <c r="A436">
        <v>462</v>
      </c>
      <c r="B436" t="s">
        <v>204</v>
      </c>
      <c r="C436" t="s">
        <v>18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15</v>
      </c>
      <c r="K436" t="s">
        <v>166</v>
      </c>
      <c r="L436" s="2">
        <v>9892600000</v>
      </c>
      <c r="M436" s="2">
        <v>6546000000</v>
      </c>
      <c r="N436" s="2">
        <v>3346600000</v>
      </c>
    </row>
    <row r="437" spans="1:14" x14ac:dyDescent="0.25">
      <c r="A437">
        <v>463</v>
      </c>
      <c r="B437" t="s">
        <v>204</v>
      </c>
      <c r="C437" t="s">
        <v>19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15</v>
      </c>
      <c r="K437" t="s">
        <v>166</v>
      </c>
      <c r="L437" s="2">
        <v>10762500000</v>
      </c>
      <c r="M437" s="2">
        <v>7293400000</v>
      </c>
      <c r="N437" s="2">
        <v>3469100000</v>
      </c>
    </row>
    <row r="438" spans="1:14" x14ac:dyDescent="0.25">
      <c r="A438">
        <v>464</v>
      </c>
      <c r="B438" t="s">
        <v>205</v>
      </c>
      <c r="C438" t="s">
        <v>14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21</v>
      </c>
      <c r="K438" t="s">
        <v>206</v>
      </c>
      <c r="L438" s="2">
        <v>20007000000</v>
      </c>
      <c r="M438" s="2">
        <v>10557000000</v>
      </c>
      <c r="N438" s="2">
        <v>9450000000</v>
      </c>
    </row>
    <row r="439" spans="1:14" x14ac:dyDescent="0.25">
      <c r="A439">
        <v>465</v>
      </c>
      <c r="B439" t="s">
        <v>205</v>
      </c>
      <c r="C439" t="s">
        <v>17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21</v>
      </c>
      <c r="K439" t="s">
        <v>206</v>
      </c>
      <c r="L439" s="2">
        <v>22393000000</v>
      </c>
      <c r="M439" s="2">
        <v>10853000000</v>
      </c>
      <c r="N439" s="2">
        <v>11540000000</v>
      </c>
    </row>
    <row r="440" spans="1:14" x14ac:dyDescent="0.25">
      <c r="A440">
        <v>466</v>
      </c>
      <c r="B440" t="s">
        <v>205</v>
      </c>
      <c r="C440" t="s">
        <v>18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21</v>
      </c>
      <c r="K440" t="s">
        <v>206</v>
      </c>
      <c r="L440" s="2">
        <v>24101000000</v>
      </c>
      <c r="M440" s="2">
        <v>10877000000</v>
      </c>
      <c r="N440" s="2">
        <v>13224000000</v>
      </c>
    </row>
    <row r="441" spans="1:14" x14ac:dyDescent="0.25">
      <c r="A441">
        <v>467</v>
      </c>
      <c r="B441" t="s">
        <v>205</v>
      </c>
      <c r="C441" t="s">
        <v>19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21</v>
      </c>
      <c r="K441" t="s">
        <v>206</v>
      </c>
      <c r="L441" s="2">
        <v>25639000000</v>
      </c>
      <c r="M441" s="2">
        <v>11281000000</v>
      </c>
      <c r="N441" s="2">
        <v>14358000000</v>
      </c>
    </row>
    <row r="442" spans="1:14" x14ac:dyDescent="0.25">
      <c r="A442">
        <v>468</v>
      </c>
      <c r="B442" t="s">
        <v>207</v>
      </c>
      <c r="C442" t="s">
        <v>14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21</v>
      </c>
      <c r="K442" t="s">
        <v>150</v>
      </c>
      <c r="L442" s="2">
        <v>3846000000</v>
      </c>
      <c r="M442" s="2">
        <v>1874000000</v>
      </c>
      <c r="N442" s="2">
        <v>1972000000</v>
      </c>
    </row>
    <row r="443" spans="1:14" x14ac:dyDescent="0.25">
      <c r="A443">
        <v>469</v>
      </c>
      <c r="B443" t="s">
        <v>207</v>
      </c>
      <c r="C443" t="s">
        <v>17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21</v>
      </c>
      <c r="K443" t="s">
        <v>150</v>
      </c>
      <c r="L443" s="2">
        <v>4141000000</v>
      </c>
      <c r="M443" s="2">
        <v>2021000000</v>
      </c>
      <c r="N443" s="2">
        <v>2120000000</v>
      </c>
    </row>
    <row r="444" spans="1:14" x14ac:dyDescent="0.25">
      <c r="A444">
        <v>470</v>
      </c>
      <c r="B444" t="s">
        <v>207</v>
      </c>
      <c r="C444" t="s">
        <v>18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21</v>
      </c>
      <c r="K444" t="s">
        <v>150</v>
      </c>
      <c r="L444" s="2">
        <v>4051000000</v>
      </c>
      <c r="M444" s="2">
        <v>1999000000</v>
      </c>
      <c r="N444" s="2">
        <v>2052000000</v>
      </c>
    </row>
    <row r="445" spans="1:14" x14ac:dyDescent="0.25">
      <c r="A445">
        <v>471</v>
      </c>
      <c r="B445" t="s">
        <v>207</v>
      </c>
      <c r="C445" t="s">
        <v>19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21</v>
      </c>
      <c r="K445" t="s">
        <v>150</v>
      </c>
      <c r="L445" s="2">
        <v>4065000000</v>
      </c>
      <c r="M445" s="2">
        <v>2012000000</v>
      </c>
      <c r="N445" s="2">
        <v>2053000000</v>
      </c>
    </row>
    <row r="446" spans="1:14" x14ac:dyDescent="0.25">
      <c r="A446">
        <v>472</v>
      </c>
      <c r="B446" t="s">
        <v>208</v>
      </c>
      <c r="C446" t="s">
        <v>14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21</v>
      </c>
      <c r="K446" t="s">
        <v>150</v>
      </c>
      <c r="L446" s="2">
        <v>3846000000</v>
      </c>
      <c r="M446" s="2">
        <v>1874000000</v>
      </c>
      <c r="N446" s="2">
        <v>1972000000</v>
      </c>
    </row>
    <row r="447" spans="1:14" x14ac:dyDescent="0.25">
      <c r="A447">
        <v>473</v>
      </c>
      <c r="B447" t="s">
        <v>208</v>
      </c>
      <c r="C447" t="s">
        <v>17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21</v>
      </c>
      <c r="K447" t="s">
        <v>150</v>
      </c>
      <c r="L447" s="2">
        <v>4141000000</v>
      </c>
      <c r="M447" s="2">
        <v>2021000000</v>
      </c>
      <c r="N447" s="2">
        <v>2120000000</v>
      </c>
    </row>
    <row r="448" spans="1:14" x14ac:dyDescent="0.25">
      <c r="A448">
        <v>474</v>
      </c>
      <c r="B448" t="s">
        <v>208</v>
      </c>
      <c r="C448" t="s">
        <v>18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21</v>
      </c>
      <c r="K448" t="s">
        <v>150</v>
      </c>
      <c r="L448" s="2">
        <v>4051000000</v>
      </c>
      <c r="M448" s="2">
        <v>1999000000</v>
      </c>
      <c r="N448" s="2">
        <v>2052000000</v>
      </c>
    </row>
    <row r="449" spans="1:14" x14ac:dyDescent="0.25">
      <c r="A449">
        <v>475</v>
      </c>
      <c r="B449" t="s">
        <v>208</v>
      </c>
      <c r="C449" t="s">
        <v>19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21</v>
      </c>
      <c r="K449" t="s">
        <v>150</v>
      </c>
      <c r="L449" s="2">
        <v>4065000000</v>
      </c>
      <c r="M449" s="2">
        <v>2012000000</v>
      </c>
      <c r="N449" s="2">
        <v>2053000000</v>
      </c>
    </row>
    <row r="450" spans="1:14" x14ac:dyDescent="0.25">
      <c r="A450">
        <v>476</v>
      </c>
      <c r="B450" t="s">
        <v>209</v>
      </c>
      <c r="C450" t="s">
        <v>14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21</v>
      </c>
      <c r="K450" t="s">
        <v>123</v>
      </c>
      <c r="L450" s="2">
        <v>2777000000</v>
      </c>
      <c r="M450" s="2">
        <v>1013000000</v>
      </c>
      <c r="N450" s="2">
        <v>1764000000</v>
      </c>
    </row>
    <row r="451" spans="1:14" x14ac:dyDescent="0.25">
      <c r="A451">
        <v>477</v>
      </c>
      <c r="B451" t="s">
        <v>209</v>
      </c>
      <c r="C451" t="s">
        <v>17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21</v>
      </c>
      <c r="K451" t="s">
        <v>123</v>
      </c>
      <c r="L451" s="2">
        <v>3028000000</v>
      </c>
      <c r="M451" s="2">
        <v>1130000000</v>
      </c>
      <c r="N451" s="2">
        <v>1898000000</v>
      </c>
    </row>
    <row r="452" spans="1:14" x14ac:dyDescent="0.25">
      <c r="A452">
        <v>478</v>
      </c>
      <c r="B452" t="s">
        <v>209</v>
      </c>
      <c r="C452" t="s">
        <v>18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21</v>
      </c>
      <c r="K452" t="s">
        <v>123</v>
      </c>
      <c r="L452" s="2">
        <v>3010000000</v>
      </c>
      <c r="M452" s="2">
        <v>1110000000</v>
      </c>
      <c r="N452" s="2">
        <v>1900000000</v>
      </c>
    </row>
    <row r="453" spans="1:14" x14ac:dyDescent="0.25">
      <c r="A453">
        <v>479</v>
      </c>
      <c r="B453" t="s">
        <v>209</v>
      </c>
      <c r="C453" t="s">
        <v>19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21</v>
      </c>
      <c r="K453" t="s">
        <v>123</v>
      </c>
      <c r="L453" s="2">
        <v>3554000000</v>
      </c>
      <c r="M453" s="2">
        <v>1279000000</v>
      </c>
      <c r="N453" s="2">
        <v>2275000000</v>
      </c>
    </row>
    <row r="454" spans="1:14" x14ac:dyDescent="0.25">
      <c r="A454">
        <v>480</v>
      </c>
      <c r="B454" t="s">
        <v>210</v>
      </c>
      <c r="C454" t="s">
        <v>14</v>
      </c>
      <c r="D454" s="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54</v>
      </c>
      <c r="K454" t="s">
        <v>77</v>
      </c>
      <c r="L454" s="2">
        <v>817169000</v>
      </c>
      <c r="M454" s="2">
        <v>451091000</v>
      </c>
      <c r="N454" s="2">
        <v>366078000</v>
      </c>
    </row>
    <row r="455" spans="1:14" x14ac:dyDescent="0.25">
      <c r="A455">
        <v>481</v>
      </c>
      <c r="B455" t="s">
        <v>210</v>
      </c>
      <c r="C455" t="s">
        <v>17</v>
      </c>
      <c r="D455" s="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54</v>
      </c>
      <c r="K455" t="s">
        <v>77</v>
      </c>
      <c r="L455" s="2">
        <v>926599000</v>
      </c>
      <c r="M455" s="2">
        <v>544787000</v>
      </c>
      <c r="N455" s="2">
        <v>381812000</v>
      </c>
    </row>
    <row r="456" spans="1:14" x14ac:dyDescent="0.25">
      <c r="A456">
        <v>482</v>
      </c>
      <c r="B456" t="s">
        <v>210</v>
      </c>
      <c r="C456" t="s">
        <v>18</v>
      </c>
      <c r="D456" s="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54</v>
      </c>
      <c r="K456" t="s">
        <v>77</v>
      </c>
      <c r="L456" s="2">
        <v>1013117000</v>
      </c>
      <c r="M456" s="2">
        <v>627981000</v>
      </c>
      <c r="N456" s="2">
        <v>385136000</v>
      </c>
    </row>
    <row r="457" spans="1:14" x14ac:dyDescent="0.25">
      <c r="A457">
        <v>483</v>
      </c>
      <c r="B457" t="s">
        <v>210</v>
      </c>
      <c r="C457" t="s">
        <v>19</v>
      </c>
      <c r="D457" s="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54</v>
      </c>
      <c r="K457" t="s">
        <v>77</v>
      </c>
      <c r="L457" s="2">
        <v>1112054000</v>
      </c>
      <c r="M457" s="2">
        <v>710143000</v>
      </c>
      <c r="N457" s="2">
        <v>401911000</v>
      </c>
    </row>
    <row r="458" spans="1:14" x14ac:dyDescent="0.25">
      <c r="A458">
        <v>484</v>
      </c>
      <c r="B458" t="s">
        <v>211</v>
      </c>
      <c r="C458" t="s">
        <v>14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21</v>
      </c>
      <c r="K458" t="s">
        <v>199</v>
      </c>
      <c r="L458" s="2">
        <v>2652700000</v>
      </c>
      <c r="M458" s="2">
        <v>1732600000</v>
      </c>
      <c r="N458" s="2">
        <v>920100000</v>
      </c>
    </row>
    <row r="459" spans="1:14" x14ac:dyDescent="0.25">
      <c r="A459">
        <v>485</v>
      </c>
      <c r="B459" t="s">
        <v>211</v>
      </c>
      <c r="C459" t="s">
        <v>17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21</v>
      </c>
      <c r="K459" t="s">
        <v>199</v>
      </c>
      <c r="L459" s="2">
        <v>2789800000</v>
      </c>
      <c r="M459" s="2">
        <v>1819500000</v>
      </c>
      <c r="N459" s="2">
        <v>970300000</v>
      </c>
    </row>
    <row r="460" spans="1:14" x14ac:dyDescent="0.25">
      <c r="A460">
        <v>486</v>
      </c>
      <c r="B460" t="s">
        <v>211</v>
      </c>
      <c r="C460" t="s">
        <v>18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21</v>
      </c>
      <c r="K460" t="s">
        <v>199</v>
      </c>
      <c r="L460" s="2">
        <v>3034000000</v>
      </c>
      <c r="M460" s="2">
        <v>1993800000</v>
      </c>
      <c r="N460" s="2">
        <v>1040200000</v>
      </c>
    </row>
    <row r="461" spans="1:14" x14ac:dyDescent="0.25">
      <c r="A461">
        <v>487</v>
      </c>
      <c r="B461" t="s">
        <v>211</v>
      </c>
      <c r="C461" t="s">
        <v>19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21</v>
      </c>
      <c r="K461" t="s">
        <v>199</v>
      </c>
      <c r="L461" s="2">
        <v>4656700000</v>
      </c>
      <c r="M461" s="2">
        <v>3607000000</v>
      </c>
      <c r="N461" s="2">
        <v>1049700000</v>
      </c>
    </row>
    <row r="462" spans="1:14" x14ac:dyDescent="0.25">
      <c r="A462">
        <v>488</v>
      </c>
      <c r="B462" t="s">
        <v>212</v>
      </c>
      <c r="C462" t="s">
        <v>14</v>
      </c>
      <c r="D462" s="1">
        <v>41274</v>
      </c>
      <c r="E462" s="2">
        <v>1663000000</v>
      </c>
      <c r="F462" t="s">
        <v>213</v>
      </c>
      <c r="G462" s="2">
        <v>1123200000</v>
      </c>
      <c r="H462" s="2">
        <v>0</v>
      </c>
      <c r="I462" s="2">
        <v>78300000</v>
      </c>
      <c r="J462" t="s">
        <v>15</v>
      </c>
      <c r="K462" t="s">
        <v>214</v>
      </c>
      <c r="L462" t="e">
        <v>#VALUE!</v>
      </c>
      <c r="M462" s="2">
        <v>1201500000</v>
      </c>
      <c r="N462" t="e">
        <v>#VALUE!</v>
      </c>
    </row>
    <row r="463" spans="1:14" x14ac:dyDescent="0.25">
      <c r="A463">
        <v>489</v>
      </c>
      <c r="B463" t="s">
        <v>212</v>
      </c>
      <c r="C463" t="s">
        <v>17</v>
      </c>
      <c r="D463" s="1">
        <v>41639</v>
      </c>
      <c r="E463" s="2">
        <v>1558400000</v>
      </c>
      <c r="F463" t="s">
        <v>213</v>
      </c>
      <c r="G463" s="2">
        <v>1058000000</v>
      </c>
      <c r="H463" s="2">
        <v>0</v>
      </c>
      <c r="I463" s="2">
        <v>60400000</v>
      </c>
      <c r="J463" t="s">
        <v>15</v>
      </c>
      <c r="K463" t="s">
        <v>214</v>
      </c>
      <c r="L463" t="e">
        <v>#VALUE!</v>
      </c>
      <c r="M463" s="2">
        <v>1118400000</v>
      </c>
      <c r="N463" t="e">
        <v>#VALUE!</v>
      </c>
    </row>
    <row r="464" spans="1:14" x14ac:dyDescent="0.25">
      <c r="A464">
        <v>490</v>
      </c>
      <c r="B464" t="s">
        <v>212</v>
      </c>
      <c r="C464" t="s">
        <v>18</v>
      </c>
      <c r="D464" s="1">
        <v>42004</v>
      </c>
      <c r="E464" s="2">
        <v>1584500000</v>
      </c>
      <c r="F464" t="s">
        <v>213</v>
      </c>
      <c r="G464" s="2">
        <v>1105700000</v>
      </c>
      <c r="H464" s="2">
        <v>0</v>
      </c>
      <c r="I464" s="2">
        <v>52500000</v>
      </c>
      <c r="J464" t="s">
        <v>15</v>
      </c>
      <c r="K464" t="s">
        <v>214</v>
      </c>
      <c r="L464" t="e">
        <v>#VALUE!</v>
      </c>
      <c r="M464" s="2">
        <v>1158200000</v>
      </c>
      <c r="N464" t="e">
        <v>#VALUE!</v>
      </c>
    </row>
    <row r="465" spans="1:14" x14ac:dyDescent="0.25">
      <c r="A465">
        <v>491</v>
      </c>
      <c r="B465" t="s">
        <v>212</v>
      </c>
      <c r="C465" t="s">
        <v>19</v>
      </c>
      <c r="D465" s="1">
        <v>42369</v>
      </c>
      <c r="E465" s="2">
        <v>1637100000</v>
      </c>
      <c r="F465" t="s">
        <v>213</v>
      </c>
      <c r="G465" s="2">
        <v>1209100000</v>
      </c>
      <c r="H465" s="2">
        <v>0</v>
      </c>
      <c r="I465" s="2">
        <v>58700000</v>
      </c>
      <c r="J465" t="s">
        <v>15</v>
      </c>
      <c r="K465" t="s">
        <v>214</v>
      </c>
      <c r="L465" t="e">
        <v>#VALUE!</v>
      </c>
      <c r="M465" s="2">
        <v>1267800000</v>
      </c>
      <c r="N465" t="e">
        <v>#VALUE!</v>
      </c>
    </row>
    <row r="466" spans="1:14" x14ac:dyDescent="0.25">
      <c r="A466">
        <v>492</v>
      </c>
      <c r="B466" t="s">
        <v>215</v>
      </c>
      <c r="C466" t="s">
        <v>14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15</v>
      </c>
      <c r="K466" t="s">
        <v>159</v>
      </c>
      <c r="L466" s="2">
        <v>2778591000</v>
      </c>
      <c r="M466" s="2">
        <v>1616921000</v>
      </c>
      <c r="N466" s="2">
        <v>1161670000</v>
      </c>
    </row>
    <row r="467" spans="1:14" x14ac:dyDescent="0.25">
      <c r="A467">
        <v>493</v>
      </c>
      <c r="B467" t="s">
        <v>215</v>
      </c>
      <c r="C467" t="s">
        <v>17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15</v>
      </c>
      <c r="K467" t="s">
        <v>159</v>
      </c>
      <c r="L467" s="2">
        <v>2974249000</v>
      </c>
      <c r="M467" s="2">
        <v>1758765000</v>
      </c>
      <c r="N467" s="2">
        <v>1215484000</v>
      </c>
    </row>
    <row r="468" spans="1:14" x14ac:dyDescent="0.25">
      <c r="A468">
        <v>494</v>
      </c>
      <c r="B468" t="s">
        <v>215</v>
      </c>
      <c r="C468" t="s">
        <v>18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15</v>
      </c>
      <c r="K468" t="s">
        <v>159</v>
      </c>
      <c r="L468" s="2">
        <v>2568144000</v>
      </c>
      <c r="M468" s="2">
        <v>1647382000</v>
      </c>
      <c r="N468" s="2">
        <v>920762000</v>
      </c>
    </row>
    <row r="469" spans="1:14" x14ac:dyDescent="0.25">
      <c r="A469">
        <v>495</v>
      </c>
      <c r="B469" t="s">
        <v>215</v>
      </c>
      <c r="C469" t="s">
        <v>19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15</v>
      </c>
      <c r="K469" t="s">
        <v>159</v>
      </c>
      <c r="L469" s="2">
        <v>2471969000</v>
      </c>
      <c r="M469" s="2">
        <v>1757523000</v>
      </c>
      <c r="N469" s="2">
        <v>714446000</v>
      </c>
    </row>
    <row r="470" spans="1:14" x14ac:dyDescent="0.25">
      <c r="A470">
        <v>496</v>
      </c>
      <c r="B470" t="s">
        <v>216</v>
      </c>
      <c r="C470" t="s">
        <v>14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38</v>
      </c>
      <c r="K470" t="s">
        <v>217</v>
      </c>
      <c r="L470" s="2">
        <v>3498000000</v>
      </c>
      <c r="M470" s="2">
        <v>2452000000</v>
      </c>
      <c r="N470" s="2">
        <v>1046000000</v>
      </c>
    </row>
    <row r="471" spans="1:14" x14ac:dyDescent="0.25">
      <c r="A471">
        <v>497</v>
      </c>
      <c r="B471" t="s">
        <v>216</v>
      </c>
      <c r="C471" t="s">
        <v>17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38</v>
      </c>
      <c r="K471" t="s">
        <v>217</v>
      </c>
      <c r="L471" s="2">
        <v>3630000000</v>
      </c>
      <c r="M471" s="2">
        <v>2450000000</v>
      </c>
      <c r="N471" s="2">
        <v>1180000000</v>
      </c>
    </row>
    <row r="472" spans="1:14" x14ac:dyDescent="0.25">
      <c r="A472">
        <v>498</v>
      </c>
      <c r="B472" t="s">
        <v>216</v>
      </c>
      <c r="C472" t="s">
        <v>18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38</v>
      </c>
      <c r="K472" t="s">
        <v>217</v>
      </c>
      <c r="L472" s="2">
        <v>3723000000</v>
      </c>
      <c r="M472" s="2">
        <v>2425000000</v>
      </c>
      <c r="N472" s="2">
        <v>1298000000</v>
      </c>
    </row>
    <row r="473" spans="1:14" x14ac:dyDescent="0.25">
      <c r="A473">
        <v>499</v>
      </c>
      <c r="B473" t="s">
        <v>216</v>
      </c>
      <c r="C473" t="s">
        <v>19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38</v>
      </c>
      <c r="K473" t="s">
        <v>217</v>
      </c>
      <c r="L473" s="2">
        <v>3858000000</v>
      </c>
      <c r="M473" s="2">
        <v>2425000000</v>
      </c>
      <c r="N473" s="2">
        <v>1433000000</v>
      </c>
    </row>
    <row r="474" spans="1:14" x14ac:dyDescent="0.25">
      <c r="A474">
        <v>500</v>
      </c>
      <c r="B474" t="s">
        <v>218</v>
      </c>
      <c r="C474" t="s">
        <v>14</v>
      </c>
      <c r="D474" s="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21</v>
      </c>
      <c r="K474" t="s">
        <v>157</v>
      </c>
      <c r="L474" s="2">
        <v>1304400000</v>
      </c>
      <c r="M474" s="2">
        <v>903500000</v>
      </c>
      <c r="N474" s="2">
        <v>400900000</v>
      </c>
    </row>
    <row r="475" spans="1:14" x14ac:dyDescent="0.25">
      <c r="A475">
        <v>501</v>
      </c>
      <c r="B475" t="s">
        <v>218</v>
      </c>
      <c r="C475" t="s">
        <v>17</v>
      </c>
      <c r="D475" s="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21</v>
      </c>
      <c r="K475" t="s">
        <v>157</v>
      </c>
      <c r="L475" s="2">
        <v>1295100000</v>
      </c>
      <c r="M475" s="2">
        <v>969800000</v>
      </c>
      <c r="N475" s="2">
        <v>325300000</v>
      </c>
    </row>
    <row r="476" spans="1:14" x14ac:dyDescent="0.25">
      <c r="A476">
        <v>502</v>
      </c>
      <c r="B476" t="s">
        <v>218</v>
      </c>
      <c r="C476" t="s">
        <v>18</v>
      </c>
      <c r="D476" s="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21</v>
      </c>
      <c r="K476" t="s">
        <v>157</v>
      </c>
      <c r="L476" s="2">
        <v>1422500000</v>
      </c>
      <c r="M476" s="2">
        <v>992800000</v>
      </c>
      <c r="N476" s="2">
        <v>429700000</v>
      </c>
    </row>
    <row r="477" spans="1:14" x14ac:dyDescent="0.25">
      <c r="A477">
        <v>503</v>
      </c>
      <c r="B477" t="s">
        <v>218</v>
      </c>
      <c r="C477" t="s">
        <v>19</v>
      </c>
      <c r="D477" s="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21</v>
      </c>
      <c r="K477" t="s">
        <v>157</v>
      </c>
      <c r="L477" s="2">
        <v>1541100000</v>
      </c>
      <c r="M477" s="2">
        <v>913100000</v>
      </c>
      <c r="N477" s="2">
        <v>628000000</v>
      </c>
    </row>
    <row r="478" spans="1:14" x14ac:dyDescent="0.25">
      <c r="A478">
        <v>504</v>
      </c>
      <c r="B478" t="s">
        <v>219</v>
      </c>
      <c r="C478" t="s">
        <v>14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44</v>
      </c>
      <c r="K478" t="s">
        <v>47</v>
      </c>
      <c r="L478" s="2">
        <v>6677000000</v>
      </c>
      <c r="M478" s="2">
        <v>3110000000</v>
      </c>
      <c r="N478" s="2">
        <v>3567000000</v>
      </c>
    </row>
    <row r="479" spans="1:14" x14ac:dyDescent="0.25">
      <c r="A479">
        <v>505</v>
      </c>
      <c r="B479" t="s">
        <v>219</v>
      </c>
      <c r="C479" t="s">
        <v>17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44</v>
      </c>
      <c r="K479" t="s">
        <v>47</v>
      </c>
      <c r="L479" s="2">
        <v>9211000000</v>
      </c>
      <c r="M479" s="2">
        <v>3942000000</v>
      </c>
      <c r="N479" s="2">
        <v>5269000000</v>
      </c>
    </row>
    <row r="480" spans="1:14" x14ac:dyDescent="0.25">
      <c r="A480">
        <v>506</v>
      </c>
      <c r="B480" t="s">
        <v>219</v>
      </c>
      <c r="C480" t="s">
        <v>18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44</v>
      </c>
      <c r="K480" t="s">
        <v>47</v>
      </c>
      <c r="L480" s="2">
        <v>9602000000</v>
      </c>
      <c r="M480" s="2">
        <v>4279000000</v>
      </c>
      <c r="N480" s="2">
        <v>5323000000</v>
      </c>
    </row>
    <row r="481" spans="1:14" x14ac:dyDescent="0.25">
      <c r="A481">
        <v>507</v>
      </c>
      <c r="B481" t="s">
        <v>219</v>
      </c>
      <c r="C481" t="s">
        <v>19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44</v>
      </c>
      <c r="K481" t="s">
        <v>47</v>
      </c>
      <c r="L481" s="2">
        <v>9731000000</v>
      </c>
      <c r="M481" s="2">
        <v>4279000000</v>
      </c>
      <c r="N481" s="2">
        <v>5452000000</v>
      </c>
    </row>
    <row r="482" spans="1:14" x14ac:dyDescent="0.25">
      <c r="A482">
        <v>508</v>
      </c>
      <c r="B482" t="s">
        <v>220</v>
      </c>
      <c r="C482" t="s">
        <v>14</v>
      </c>
      <c r="D482" s="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27</v>
      </c>
      <c r="K482" t="s">
        <v>201</v>
      </c>
      <c r="L482" s="2">
        <v>2602731000</v>
      </c>
      <c r="M482" s="2">
        <v>1231848000</v>
      </c>
      <c r="N482" s="2">
        <v>1370883000</v>
      </c>
    </row>
    <row r="483" spans="1:14" x14ac:dyDescent="0.25">
      <c r="A483">
        <v>509</v>
      </c>
      <c r="B483" t="s">
        <v>220</v>
      </c>
      <c r="C483" t="s">
        <v>17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27</v>
      </c>
      <c r="K483" t="s">
        <v>201</v>
      </c>
      <c r="L483" s="2">
        <v>3565673000</v>
      </c>
      <c r="M483" s="2">
        <v>2045245000</v>
      </c>
      <c r="N483" s="2">
        <v>1520428000</v>
      </c>
    </row>
    <row r="484" spans="1:14" x14ac:dyDescent="0.25">
      <c r="A484">
        <v>510</v>
      </c>
      <c r="B484" t="s">
        <v>220</v>
      </c>
      <c r="C484" t="s">
        <v>18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27</v>
      </c>
      <c r="K484" t="s">
        <v>201</v>
      </c>
      <c r="L484" s="2">
        <v>3675801000</v>
      </c>
      <c r="M484" s="2">
        <v>1869441000</v>
      </c>
      <c r="N484" s="2">
        <v>1806360000</v>
      </c>
    </row>
    <row r="485" spans="1:14" x14ac:dyDescent="0.25">
      <c r="A485">
        <v>511</v>
      </c>
      <c r="B485" t="s">
        <v>220</v>
      </c>
      <c r="C485" t="s">
        <v>19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27</v>
      </c>
      <c r="K485" t="s">
        <v>201</v>
      </c>
      <c r="L485" s="2">
        <v>3957003000</v>
      </c>
      <c r="M485" s="2">
        <v>2585159000</v>
      </c>
      <c r="N485" s="2">
        <v>1371844000</v>
      </c>
    </row>
    <row r="486" spans="1:14" x14ac:dyDescent="0.25">
      <c r="A486">
        <v>512</v>
      </c>
      <c r="B486" t="s">
        <v>221</v>
      </c>
      <c r="C486" t="s">
        <v>14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85</v>
      </c>
      <c r="K486" t="s">
        <v>86</v>
      </c>
      <c r="L486" s="2">
        <v>8129000000</v>
      </c>
      <c r="M486" s="2">
        <v>5523000000</v>
      </c>
      <c r="N486" s="2">
        <v>2606000000</v>
      </c>
    </row>
    <row r="487" spans="1:14" x14ac:dyDescent="0.25">
      <c r="A487">
        <v>513</v>
      </c>
      <c r="B487" t="s">
        <v>221</v>
      </c>
      <c r="C487" t="s">
        <v>17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85</v>
      </c>
      <c r="K487" t="s">
        <v>86</v>
      </c>
      <c r="L487" s="2">
        <v>18306000000</v>
      </c>
      <c r="M487" s="2">
        <v>11609000000</v>
      </c>
      <c r="N487" s="2">
        <v>6697000000</v>
      </c>
    </row>
    <row r="488" spans="1:14" x14ac:dyDescent="0.25">
      <c r="A488">
        <v>514</v>
      </c>
      <c r="B488" t="s">
        <v>221</v>
      </c>
      <c r="C488" t="s">
        <v>18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85</v>
      </c>
      <c r="K488" t="s">
        <v>86</v>
      </c>
      <c r="L488" s="2">
        <v>11041000000</v>
      </c>
      <c r="M488" s="2">
        <v>10870000000</v>
      </c>
      <c r="N488" s="2">
        <v>171000000</v>
      </c>
    </row>
    <row r="489" spans="1:14" x14ac:dyDescent="0.25">
      <c r="A489">
        <v>515</v>
      </c>
      <c r="B489" t="s">
        <v>221</v>
      </c>
      <c r="C489" t="s">
        <v>19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85</v>
      </c>
      <c r="K489" t="s">
        <v>86</v>
      </c>
      <c r="L489" s="2">
        <v>10615000000</v>
      </c>
      <c r="M489" s="2">
        <v>8268000000</v>
      </c>
      <c r="N489" s="2">
        <v>2347000000</v>
      </c>
    </row>
    <row r="490" spans="1:14" x14ac:dyDescent="0.25">
      <c r="A490">
        <v>516</v>
      </c>
      <c r="B490" t="s">
        <v>222</v>
      </c>
      <c r="C490" t="s">
        <v>14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24</v>
      </c>
      <c r="K490" t="s">
        <v>95</v>
      </c>
      <c r="L490" s="2">
        <v>2409000000</v>
      </c>
      <c r="M490" s="2">
        <v>2261000000</v>
      </c>
      <c r="N490" s="2">
        <v>148000000</v>
      </c>
    </row>
    <row r="491" spans="1:14" x14ac:dyDescent="0.25">
      <c r="A491">
        <v>517</v>
      </c>
      <c r="B491" t="s">
        <v>222</v>
      </c>
      <c r="C491" t="s">
        <v>17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24</v>
      </c>
      <c r="K491" t="s">
        <v>95</v>
      </c>
      <c r="L491" s="2">
        <v>2228000000</v>
      </c>
      <c r="M491" s="2">
        <v>2196000000</v>
      </c>
      <c r="N491" s="2">
        <v>32000000</v>
      </c>
    </row>
    <row r="492" spans="1:14" x14ac:dyDescent="0.25">
      <c r="A492">
        <v>518</v>
      </c>
      <c r="B492" t="s">
        <v>222</v>
      </c>
      <c r="C492" t="s">
        <v>18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24</v>
      </c>
      <c r="K492" t="s">
        <v>95</v>
      </c>
      <c r="L492" s="2">
        <v>3086000000</v>
      </c>
      <c r="M492" s="2">
        <v>2138000000</v>
      </c>
      <c r="N492" s="2">
        <v>948000000</v>
      </c>
    </row>
    <row r="493" spans="1:14" x14ac:dyDescent="0.25">
      <c r="A493">
        <v>519</v>
      </c>
      <c r="B493" t="s">
        <v>222</v>
      </c>
      <c r="C493" t="s">
        <v>19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24</v>
      </c>
      <c r="K493" t="s">
        <v>95</v>
      </c>
      <c r="L493" s="2">
        <v>3042000000</v>
      </c>
      <c r="M493" s="2">
        <v>2144000000</v>
      </c>
      <c r="N493" s="2">
        <v>898000000</v>
      </c>
    </row>
    <row r="494" spans="1:14" x14ac:dyDescent="0.25">
      <c r="A494">
        <v>520</v>
      </c>
      <c r="B494" t="s">
        <v>223</v>
      </c>
      <c r="C494" t="s">
        <v>14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24</v>
      </c>
      <c r="K494" t="s">
        <v>59</v>
      </c>
      <c r="L494" s="2">
        <v>6765000000</v>
      </c>
      <c r="M494" s="2">
        <v>4311000000</v>
      </c>
      <c r="N494" s="2">
        <v>2454000000</v>
      </c>
    </row>
    <row r="495" spans="1:14" x14ac:dyDescent="0.25">
      <c r="A495">
        <v>521</v>
      </c>
      <c r="B495" t="s">
        <v>223</v>
      </c>
      <c r="C495" t="s">
        <v>17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24</v>
      </c>
      <c r="K495" t="s">
        <v>59</v>
      </c>
      <c r="L495" s="2">
        <v>7127000000</v>
      </c>
      <c r="M495" s="2">
        <v>4651000000</v>
      </c>
      <c r="N495" s="2">
        <v>2476000000</v>
      </c>
    </row>
    <row r="496" spans="1:14" x14ac:dyDescent="0.25">
      <c r="A496">
        <v>522</v>
      </c>
      <c r="B496" t="s">
        <v>223</v>
      </c>
      <c r="C496" t="s">
        <v>18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24</v>
      </c>
      <c r="K496" t="s">
        <v>59</v>
      </c>
      <c r="L496" s="2">
        <v>6821000000</v>
      </c>
      <c r="M496" s="2">
        <v>4624000000</v>
      </c>
      <c r="N496" s="2">
        <v>2197000000</v>
      </c>
    </row>
    <row r="497" spans="1:14" x14ac:dyDescent="0.25">
      <c r="A497">
        <v>523</v>
      </c>
      <c r="B497" t="s">
        <v>223</v>
      </c>
      <c r="C497" t="s">
        <v>19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24</v>
      </c>
      <c r="K497" t="s">
        <v>59</v>
      </c>
      <c r="L497" s="2">
        <v>6972000000</v>
      </c>
      <c r="M497" s="2">
        <v>4647000000</v>
      </c>
      <c r="N497" s="2">
        <v>2325000000</v>
      </c>
    </row>
    <row r="498" spans="1:14" x14ac:dyDescent="0.25">
      <c r="A498">
        <v>524</v>
      </c>
      <c r="B498" t="s">
        <v>224</v>
      </c>
      <c r="C498" t="s">
        <v>14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61</v>
      </c>
      <c r="K498" t="s">
        <v>62</v>
      </c>
      <c r="L498" s="2">
        <v>5453300000</v>
      </c>
      <c r="M498" s="2">
        <v>4018300000</v>
      </c>
      <c r="N498" s="2">
        <v>1435000000</v>
      </c>
    </row>
    <row r="499" spans="1:14" x14ac:dyDescent="0.25">
      <c r="A499">
        <v>525</v>
      </c>
      <c r="B499" t="s">
        <v>224</v>
      </c>
      <c r="C499" t="s">
        <v>17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61</v>
      </c>
      <c r="K499" t="s">
        <v>62</v>
      </c>
      <c r="L499" s="2">
        <v>6092200000</v>
      </c>
      <c r="M499" s="2">
        <v>4360300000</v>
      </c>
      <c r="N499" s="2">
        <v>1731900000</v>
      </c>
    </row>
    <row r="500" spans="1:14" x14ac:dyDescent="0.25">
      <c r="A500">
        <v>526</v>
      </c>
      <c r="B500" t="s">
        <v>224</v>
      </c>
      <c r="C500" t="s">
        <v>18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61</v>
      </c>
      <c r="K500" t="s">
        <v>62</v>
      </c>
      <c r="L500" s="2">
        <v>6601400000</v>
      </c>
      <c r="M500" s="2">
        <v>4577600000</v>
      </c>
      <c r="N500" s="2">
        <v>2023800000</v>
      </c>
    </row>
    <row r="501" spans="1:14" x14ac:dyDescent="0.25">
      <c r="A501">
        <v>527</v>
      </c>
      <c r="B501" t="s">
        <v>224</v>
      </c>
      <c r="C501" t="s">
        <v>19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61</v>
      </c>
      <c r="K501" t="s">
        <v>62</v>
      </c>
      <c r="L501" s="2">
        <v>6321600000</v>
      </c>
      <c r="M501" s="2">
        <v>4345500000</v>
      </c>
      <c r="N501" s="2">
        <v>1976100000</v>
      </c>
    </row>
    <row r="502" spans="1:14" x14ac:dyDescent="0.25">
      <c r="A502">
        <v>528</v>
      </c>
      <c r="B502" t="s">
        <v>225</v>
      </c>
      <c r="C502" t="s">
        <v>14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44</v>
      </c>
      <c r="K502" t="s">
        <v>47</v>
      </c>
      <c r="L502" s="2">
        <v>5163000000</v>
      </c>
      <c r="M502" s="2">
        <v>2919000000</v>
      </c>
      <c r="N502" s="2">
        <v>2244000000</v>
      </c>
    </row>
    <row r="503" spans="1:14" x14ac:dyDescent="0.25">
      <c r="A503">
        <v>529</v>
      </c>
      <c r="B503" t="s">
        <v>225</v>
      </c>
      <c r="C503" t="s">
        <v>17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44</v>
      </c>
      <c r="K503" t="s">
        <v>47</v>
      </c>
      <c r="L503" s="2">
        <v>5112000000</v>
      </c>
      <c r="M503" s="2">
        <v>2948000000</v>
      </c>
      <c r="N503" s="2">
        <v>2164000000</v>
      </c>
    </row>
    <row r="504" spans="1:14" x14ac:dyDescent="0.25">
      <c r="A504">
        <v>530</v>
      </c>
      <c r="B504" t="s">
        <v>225</v>
      </c>
      <c r="C504" t="s">
        <v>18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44</v>
      </c>
      <c r="K504" t="s">
        <v>47</v>
      </c>
      <c r="L504" s="2">
        <v>5494000000</v>
      </c>
      <c r="M504" s="2">
        <v>3067000000</v>
      </c>
      <c r="N504" s="2">
        <v>2427000000</v>
      </c>
    </row>
    <row r="505" spans="1:14" x14ac:dyDescent="0.25">
      <c r="A505">
        <v>531</v>
      </c>
      <c r="B505" t="s">
        <v>225</v>
      </c>
      <c r="C505" t="s">
        <v>19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44</v>
      </c>
      <c r="K505" t="s">
        <v>47</v>
      </c>
      <c r="L505" s="2">
        <v>5718000000</v>
      </c>
      <c r="M505" s="2">
        <v>3247000000</v>
      </c>
      <c r="N505" s="2">
        <v>2471000000</v>
      </c>
    </row>
    <row r="506" spans="1:14" x14ac:dyDescent="0.25">
      <c r="A506">
        <v>532</v>
      </c>
      <c r="B506" t="s">
        <v>226</v>
      </c>
      <c r="C506" t="s">
        <v>14</v>
      </c>
      <c r="D506" s="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15</v>
      </c>
      <c r="K506" t="s">
        <v>214</v>
      </c>
      <c r="L506" s="2">
        <v>1313500000</v>
      </c>
      <c r="M506" s="2">
        <v>833500000</v>
      </c>
      <c r="N506" s="2">
        <v>480000000</v>
      </c>
    </row>
    <row r="507" spans="1:14" x14ac:dyDescent="0.25">
      <c r="A507">
        <v>533</v>
      </c>
      <c r="B507" t="s">
        <v>226</v>
      </c>
      <c r="C507" t="s">
        <v>17</v>
      </c>
      <c r="D507" s="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15</v>
      </c>
      <c r="K507" t="s">
        <v>214</v>
      </c>
      <c r="L507" s="2">
        <v>1516600000</v>
      </c>
      <c r="M507" s="2">
        <v>905400000</v>
      </c>
      <c r="N507" s="2">
        <v>611200000</v>
      </c>
    </row>
    <row r="508" spans="1:14" x14ac:dyDescent="0.25">
      <c r="A508">
        <v>534</v>
      </c>
      <c r="B508" t="s">
        <v>226</v>
      </c>
      <c r="C508" t="s">
        <v>18</v>
      </c>
      <c r="D508" s="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15</v>
      </c>
      <c r="K508" t="s">
        <v>214</v>
      </c>
      <c r="L508" s="2">
        <v>1591700000</v>
      </c>
      <c r="M508" s="2">
        <v>953500000</v>
      </c>
      <c r="N508" s="2">
        <v>638200000</v>
      </c>
    </row>
    <row r="509" spans="1:14" x14ac:dyDescent="0.25">
      <c r="A509">
        <v>535</v>
      </c>
      <c r="B509" t="s">
        <v>226</v>
      </c>
      <c r="C509" t="s">
        <v>19</v>
      </c>
      <c r="D509" s="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15</v>
      </c>
      <c r="K509" t="s">
        <v>214</v>
      </c>
      <c r="L509" s="2">
        <v>1776200000</v>
      </c>
      <c r="M509" s="2">
        <v>1082300000</v>
      </c>
      <c r="N509" s="2">
        <v>693900000</v>
      </c>
    </row>
    <row r="510" spans="1:14" x14ac:dyDescent="0.25">
      <c r="A510">
        <v>536</v>
      </c>
      <c r="B510" t="s">
        <v>227</v>
      </c>
      <c r="C510" t="s">
        <v>14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44</v>
      </c>
      <c r="K510" t="s">
        <v>47</v>
      </c>
      <c r="L510" s="2">
        <v>4115000000</v>
      </c>
      <c r="M510" s="2">
        <v>1858000000</v>
      </c>
      <c r="N510" s="2">
        <v>2257000000</v>
      </c>
    </row>
    <row r="511" spans="1:14" x14ac:dyDescent="0.25">
      <c r="A511">
        <v>537</v>
      </c>
      <c r="B511" t="s">
        <v>227</v>
      </c>
      <c r="C511" t="s">
        <v>17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44</v>
      </c>
      <c r="K511" t="s">
        <v>47</v>
      </c>
      <c r="L511" s="2">
        <v>4217000000</v>
      </c>
      <c r="M511" s="2">
        <v>1931000000</v>
      </c>
      <c r="N511" s="2">
        <v>2286000000</v>
      </c>
    </row>
    <row r="512" spans="1:14" x14ac:dyDescent="0.25">
      <c r="A512">
        <v>538</v>
      </c>
      <c r="B512" t="s">
        <v>227</v>
      </c>
      <c r="C512" t="s">
        <v>18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44</v>
      </c>
      <c r="K512" t="s">
        <v>47</v>
      </c>
      <c r="L512" s="2">
        <v>4671000000</v>
      </c>
      <c r="M512" s="2">
        <v>2042000000</v>
      </c>
      <c r="N512" s="2">
        <v>2629000000</v>
      </c>
    </row>
    <row r="513" spans="1:14" x14ac:dyDescent="0.25">
      <c r="A513">
        <v>539</v>
      </c>
      <c r="B513" t="s">
        <v>227</v>
      </c>
      <c r="C513" t="s">
        <v>19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44</v>
      </c>
      <c r="K513" t="s">
        <v>47</v>
      </c>
      <c r="L513" s="2">
        <v>4268000000</v>
      </c>
      <c r="M513" s="2">
        <v>2255000000</v>
      </c>
      <c r="N513" s="2">
        <v>2013000000</v>
      </c>
    </row>
    <row r="514" spans="1:14" x14ac:dyDescent="0.25">
      <c r="A514">
        <v>540</v>
      </c>
      <c r="B514" t="s">
        <v>228</v>
      </c>
      <c r="C514" t="s">
        <v>14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38</v>
      </c>
      <c r="K514" t="s">
        <v>172</v>
      </c>
      <c r="L514" s="2">
        <v>8155800000</v>
      </c>
      <c r="M514" s="2">
        <v>6597000000</v>
      </c>
      <c r="N514" s="2">
        <v>1558800000</v>
      </c>
    </row>
    <row r="515" spans="1:14" x14ac:dyDescent="0.25">
      <c r="A515">
        <v>541</v>
      </c>
      <c r="B515" t="s">
        <v>228</v>
      </c>
      <c r="C515" t="s">
        <v>17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38</v>
      </c>
      <c r="K515" t="s">
        <v>172</v>
      </c>
      <c r="L515" s="2">
        <v>8810600000</v>
      </c>
      <c r="M515" s="2">
        <v>6985900000</v>
      </c>
      <c r="N515" s="2">
        <v>1824700000</v>
      </c>
    </row>
    <row r="516" spans="1:14" x14ac:dyDescent="0.25">
      <c r="A516">
        <v>542</v>
      </c>
      <c r="B516" t="s">
        <v>228</v>
      </c>
      <c r="C516" t="s">
        <v>18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38</v>
      </c>
      <c r="K516" t="s">
        <v>172</v>
      </c>
      <c r="L516" s="2">
        <v>8679800000</v>
      </c>
      <c r="M516" s="2">
        <v>7073500000</v>
      </c>
      <c r="N516" s="2">
        <v>1606300000</v>
      </c>
    </row>
    <row r="517" spans="1:14" x14ac:dyDescent="0.25">
      <c r="A517">
        <v>543</v>
      </c>
      <c r="B517" t="s">
        <v>228</v>
      </c>
      <c r="C517" t="s">
        <v>19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38</v>
      </c>
      <c r="K517" t="s">
        <v>172</v>
      </c>
      <c r="L517" s="2">
        <v>9081200000</v>
      </c>
      <c r="M517" s="2">
        <v>7337800000</v>
      </c>
      <c r="N517" s="2">
        <v>1743400000</v>
      </c>
    </row>
    <row r="518" spans="1:14" x14ac:dyDescent="0.25">
      <c r="A518">
        <v>544</v>
      </c>
      <c r="B518" t="s">
        <v>229</v>
      </c>
      <c r="C518" t="s">
        <v>14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61</v>
      </c>
      <c r="K518" t="s">
        <v>195</v>
      </c>
      <c r="L518" s="2">
        <v>1762000000</v>
      </c>
      <c r="M518" s="2">
        <v>842000000</v>
      </c>
      <c r="N518" s="2">
        <v>920000000</v>
      </c>
    </row>
    <row r="519" spans="1:14" x14ac:dyDescent="0.25">
      <c r="A519">
        <v>545</v>
      </c>
      <c r="B519" t="s">
        <v>229</v>
      </c>
      <c r="C519" t="s">
        <v>17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61</v>
      </c>
      <c r="K519" t="s">
        <v>195</v>
      </c>
      <c r="L519" s="2">
        <v>2776000000</v>
      </c>
      <c r="M519" s="2">
        <v>838000000</v>
      </c>
      <c r="N519" s="2">
        <v>1938000000</v>
      </c>
    </row>
    <row r="520" spans="1:14" x14ac:dyDescent="0.25">
      <c r="A520">
        <v>546</v>
      </c>
      <c r="B520" t="s">
        <v>229</v>
      </c>
      <c r="C520" t="s">
        <v>18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61</v>
      </c>
      <c r="K520" t="s">
        <v>195</v>
      </c>
      <c r="L520" s="2">
        <v>2221000000</v>
      </c>
      <c r="M520" s="2">
        <v>982000000</v>
      </c>
      <c r="N520" s="2">
        <v>1239000000</v>
      </c>
    </row>
    <row r="521" spans="1:14" x14ac:dyDescent="0.25">
      <c r="A521">
        <v>547</v>
      </c>
      <c r="B521" t="s">
        <v>229</v>
      </c>
      <c r="C521" t="s">
        <v>19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61</v>
      </c>
      <c r="K521" t="s">
        <v>195</v>
      </c>
      <c r="L521" s="2">
        <v>2580000000</v>
      </c>
      <c r="M521" s="2">
        <v>1013000000</v>
      </c>
      <c r="N521" s="2">
        <v>1567000000</v>
      </c>
    </row>
    <row r="522" spans="1:14" x14ac:dyDescent="0.25">
      <c r="A522">
        <v>548</v>
      </c>
      <c r="B522" t="s">
        <v>230</v>
      </c>
      <c r="C522" t="s">
        <v>14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15</v>
      </c>
      <c r="K522" t="s">
        <v>166</v>
      </c>
      <c r="L522" s="2">
        <v>9952000000</v>
      </c>
      <c r="M522" s="2">
        <v>6010000000</v>
      </c>
      <c r="N522" s="2">
        <v>3942000000</v>
      </c>
    </row>
    <row r="523" spans="1:14" x14ac:dyDescent="0.25">
      <c r="A523">
        <v>549</v>
      </c>
      <c r="B523" t="s">
        <v>230</v>
      </c>
      <c r="C523" t="s">
        <v>17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15</v>
      </c>
      <c r="K523" t="s">
        <v>166</v>
      </c>
      <c r="L523" s="2">
        <v>7762000000</v>
      </c>
      <c r="M523" s="2">
        <v>4375000000</v>
      </c>
      <c r="N523" s="2">
        <v>3387000000</v>
      </c>
    </row>
    <row r="524" spans="1:14" x14ac:dyDescent="0.25">
      <c r="A524">
        <v>550</v>
      </c>
      <c r="B524" t="s">
        <v>230</v>
      </c>
      <c r="C524" t="s">
        <v>18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15</v>
      </c>
      <c r="K524" t="s">
        <v>166</v>
      </c>
      <c r="L524" s="2">
        <v>7008000000</v>
      </c>
      <c r="M524" s="2">
        <v>4065000000</v>
      </c>
      <c r="N524" s="2">
        <v>2943000000</v>
      </c>
    </row>
    <row r="525" spans="1:14" x14ac:dyDescent="0.25">
      <c r="A525">
        <v>551</v>
      </c>
      <c r="B525" t="s">
        <v>230</v>
      </c>
      <c r="C525" t="s">
        <v>19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15</v>
      </c>
      <c r="K525" t="s">
        <v>166</v>
      </c>
      <c r="L525" s="2">
        <v>6262000000</v>
      </c>
      <c r="M525" s="2">
        <v>3758000000</v>
      </c>
      <c r="N525" s="2">
        <v>2504000000</v>
      </c>
    </row>
    <row r="526" spans="1:14" x14ac:dyDescent="0.25">
      <c r="A526">
        <v>552</v>
      </c>
      <c r="B526" t="s">
        <v>231</v>
      </c>
      <c r="C526" t="s">
        <v>14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85</v>
      </c>
      <c r="K526" t="s">
        <v>86</v>
      </c>
      <c r="L526" s="2">
        <v>9983208000</v>
      </c>
      <c r="M526" s="2">
        <v>7032137000</v>
      </c>
      <c r="N526" s="2">
        <v>2951071000</v>
      </c>
    </row>
    <row r="527" spans="1:14" x14ac:dyDescent="0.25">
      <c r="A527">
        <v>553</v>
      </c>
      <c r="B527" t="s">
        <v>231</v>
      </c>
      <c r="C527" t="s">
        <v>17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85</v>
      </c>
      <c r="K527" t="s">
        <v>86</v>
      </c>
      <c r="L527" s="2">
        <v>12420225000</v>
      </c>
      <c r="M527" s="2">
        <v>8222072000</v>
      </c>
      <c r="N527" s="2">
        <v>4198153000</v>
      </c>
    </row>
    <row r="528" spans="1:14" x14ac:dyDescent="0.25">
      <c r="A528">
        <v>554</v>
      </c>
      <c r="B528" t="s">
        <v>231</v>
      </c>
      <c r="C528" t="s">
        <v>18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85</v>
      </c>
      <c r="K528" t="s">
        <v>86</v>
      </c>
      <c r="L528" s="2">
        <v>15500951000</v>
      </c>
      <c r="M528" s="2">
        <v>9282675000</v>
      </c>
      <c r="N528" s="2">
        <v>6218276000</v>
      </c>
    </row>
    <row r="529" spans="1:14" x14ac:dyDescent="0.25">
      <c r="A529">
        <v>555</v>
      </c>
      <c r="B529" t="s">
        <v>231</v>
      </c>
      <c r="C529" t="s">
        <v>19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85</v>
      </c>
      <c r="K529" t="s">
        <v>86</v>
      </c>
      <c r="L529" s="2">
        <v>6579671000</v>
      </c>
      <c r="M529" s="2">
        <v>6487964000</v>
      </c>
      <c r="N529" s="2">
        <v>91707000</v>
      </c>
    </row>
    <row r="530" spans="1:14" x14ac:dyDescent="0.25">
      <c r="A530">
        <v>556</v>
      </c>
      <c r="B530" t="s">
        <v>232</v>
      </c>
      <c r="C530" t="s">
        <v>14</v>
      </c>
      <c r="D530" s="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54</v>
      </c>
      <c r="K530" t="s">
        <v>55</v>
      </c>
      <c r="L530" s="2">
        <v>942759000</v>
      </c>
      <c r="M530" s="2">
        <v>531180000</v>
      </c>
      <c r="N530" s="2">
        <v>411579000</v>
      </c>
    </row>
    <row r="531" spans="1:14" x14ac:dyDescent="0.25">
      <c r="A531">
        <v>557</v>
      </c>
      <c r="B531" t="s">
        <v>232</v>
      </c>
      <c r="C531" t="s">
        <v>17</v>
      </c>
      <c r="D531" s="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54</v>
      </c>
      <c r="K531" t="s">
        <v>55</v>
      </c>
      <c r="L531" s="2">
        <v>1088363000</v>
      </c>
      <c r="M531" s="2">
        <v>621413000</v>
      </c>
      <c r="N531" s="2">
        <v>466950000</v>
      </c>
    </row>
    <row r="532" spans="1:14" x14ac:dyDescent="0.25">
      <c r="A532">
        <v>558</v>
      </c>
      <c r="B532" t="s">
        <v>232</v>
      </c>
      <c r="C532" t="s">
        <v>18</v>
      </c>
      <c r="D532" s="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54</v>
      </c>
      <c r="K532" t="s">
        <v>55</v>
      </c>
      <c r="L532" s="2">
        <v>1245891000</v>
      </c>
      <c r="M532" s="2">
        <v>734119000</v>
      </c>
      <c r="N532" s="2">
        <v>511772000</v>
      </c>
    </row>
    <row r="533" spans="1:14" x14ac:dyDescent="0.25">
      <c r="A533">
        <v>559</v>
      </c>
      <c r="B533" t="s">
        <v>232</v>
      </c>
      <c r="C533" t="s">
        <v>19</v>
      </c>
      <c r="D533" s="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54</v>
      </c>
      <c r="K533" t="s">
        <v>55</v>
      </c>
      <c r="L533" s="2">
        <v>1434361000</v>
      </c>
      <c r="M533" s="2">
        <v>825296000</v>
      </c>
      <c r="N533" s="2">
        <v>609065000</v>
      </c>
    </row>
    <row r="534" spans="1:14" x14ac:dyDescent="0.25">
      <c r="A534">
        <v>560</v>
      </c>
      <c r="B534" t="s">
        <v>233</v>
      </c>
      <c r="C534" t="s">
        <v>14</v>
      </c>
      <c r="D534" s="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54</v>
      </c>
      <c r="K534" t="s">
        <v>55</v>
      </c>
      <c r="L534" s="2">
        <v>1121995000</v>
      </c>
      <c r="M534" s="2">
        <v>607902000</v>
      </c>
      <c r="N534" s="2">
        <v>514093000</v>
      </c>
    </row>
    <row r="535" spans="1:14" x14ac:dyDescent="0.25">
      <c r="A535">
        <v>561</v>
      </c>
      <c r="B535" t="s">
        <v>233</v>
      </c>
      <c r="C535" t="s">
        <v>17</v>
      </c>
      <c r="D535" s="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54</v>
      </c>
      <c r="K535" t="s">
        <v>55</v>
      </c>
      <c r="L535" s="2">
        <v>1553474000</v>
      </c>
      <c r="M535" s="2">
        <v>1041152000</v>
      </c>
      <c r="N535" s="2">
        <v>512322000</v>
      </c>
    </row>
    <row r="536" spans="1:14" x14ac:dyDescent="0.25">
      <c r="A536">
        <v>562</v>
      </c>
      <c r="B536" t="s">
        <v>233</v>
      </c>
      <c r="C536" t="s">
        <v>18</v>
      </c>
      <c r="D536" s="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54</v>
      </c>
      <c r="K536" t="s">
        <v>55</v>
      </c>
      <c r="L536" s="2">
        <v>1731184000</v>
      </c>
      <c r="M536" s="2">
        <v>809809000</v>
      </c>
      <c r="N536" s="2">
        <v>921375000</v>
      </c>
    </row>
    <row r="537" spans="1:14" x14ac:dyDescent="0.25">
      <c r="A537">
        <v>563</v>
      </c>
      <c r="B537" t="s">
        <v>233</v>
      </c>
      <c r="C537" t="s">
        <v>19</v>
      </c>
      <c r="D537" s="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54</v>
      </c>
      <c r="K537" t="s">
        <v>55</v>
      </c>
      <c r="L537" s="2">
        <v>1839797000</v>
      </c>
      <c r="M537" s="2">
        <v>830977000</v>
      </c>
      <c r="N537" s="2">
        <v>1008820000</v>
      </c>
    </row>
    <row r="538" spans="1:14" x14ac:dyDescent="0.25">
      <c r="A538">
        <v>564</v>
      </c>
      <c r="B538" t="s">
        <v>234</v>
      </c>
      <c r="C538" t="s">
        <v>14</v>
      </c>
      <c r="D538" s="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85</v>
      </c>
      <c r="K538" t="s">
        <v>86</v>
      </c>
      <c r="L538" s="2">
        <v>1504616000</v>
      </c>
      <c r="M538" s="2">
        <v>853981000</v>
      </c>
      <c r="N538" s="2">
        <v>650635000</v>
      </c>
    </row>
    <row r="539" spans="1:14" x14ac:dyDescent="0.25">
      <c r="A539">
        <v>565</v>
      </c>
      <c r="B539" t="s">
        <v>234</v>
      </c>
      <c r="C539" t="s">
        <v>17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85</v>
      </c>
      <c r="K539" t="s">
        <v>86</v>
      </c>
      <c r="L539" s="2">
        <v>1944794000</v>
      </c>
      <c r="M539" s="2">
        <v>917432000</v>
      </c>
      <c r="N539" s="2">
        <v>1027362000</v>
      </c>
    </row>
    <row r="540" spans="1:14" x14ac:dyDescent="0.25">
      <c r="A540">
        <v>566</v>
      </c>
      <c r="B540" t="s">
        <v>234</v>
      </c>
      <c r="C540" t="s">
        <v>18</v>
      </c>
      <c r="D540" s="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85</v>
      </c>
      <c r="K540" t="s">
        <v>86</v>
      </c>
      <c r="L540" s="2">
        <v>1430957000</v>
      </c>
      <c r="M540" s="2">
        <v>1069141000</v>
      </c>
      <c r="N540" s="2">
        <v>361816000</v>
      </c>
    </row>
    <row r="541" spans="1:14" x14ac:dyDescent="0.25">
      <c r="A541">
        <v>567</v>
      </c>
      <c r="B541" t="s">
        <v>234</v>
      </c>
      <c r="C541" t="s">
        <v>19</v>
      </c>
      <c r="D541" s="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85</v>
      </c>
      <c r="K541" t="s">
        <v>86</v>
      </c>
      <c r="L541" s="2">
        <v>1243430000</v>
      </c>
      <c r="M541" s="2">
        <v>1200667000</v>
      </c>
      <c r="N541" s="2">
        <v>42763000</v>
      </c>
    </row>
    <row r="542" spans="1:14" x14ac:dyDescent="0.25">
      <c r="A542">
        <v>568</v>
      </c>
      <c r="B542" t="s">
        <v>235</v>
      </c>
      <c r="C542" t="s">
        <v>14</v>
      </c>
      <c r="D542" s="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44</v>
      </c>
      <c r="K542" t="s">
        <v>45</v>
      </c>
      <c r="L542" s="2">
        <v>2606353000</v>
      </c>
      <c r="M542" s="2">
        <v>1488147000</v>
      </c>
      <c r="N542" s="2">
        <v>1118206000</v>
      </c>
    </row>
    <row r="543" spans="1:14" x14ac:dyDescent="0.25">
      <c r="A543">
        <v>569</v>
      </c>
      <c r="B543" t="s">
        <v>235</v>
      </c>
      <c r="C543" t="s">
        <v>17</v>
      </c>
      <c r="D543" s="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44</v>
      </c>
      <c r="K543" t="s">
        <v>45</v>
      </c>
      <c r="L543" s="2">
        <v>3303264000</v>
      </c>
      <c r="M543" s="2">
        <v>1773829000</v>
      </c>
      <c r="N543" s="2">
        <v>1529435000</v>
      </c>
    </row>
    <row r="544" spans="1:14" x14ac:dyDescent="0.25">
      <c r="A544">
        <v>570</v>
      </c>
      <c r="B544" t="s">
        <v>235</v>
      </c>
      <c r="C544" t="s">
        <v>18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44</v>
      </c>
      <c r="K544" t="s">
        <v>45</v>
      </c>
      <c r="L544" s="2">
        <v>3292717000</v>
      </c>
      <c r="M544" s="2">
        <v>1659868000</v>
      </c>
      <c r="N544" s="2">
        <v>1632849000</v>
      </c>
    </row>
    <row r="545" spans="1:14" x14ac:dyDescent="0.25">
      <c r="A545">
        <v>571</v>
      </c>
      <c r="B545" t="s">
        <v>235</v>
      </c>
      <c r="C545" t="s">
        <v>19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44</v>
      </c>
      <c r="K545" t="s">
        <v>45</v>
      </c>
      <c r="L545" s="2">
        <v>3538633000</v>
      </c>
      <c r="M545" s="2">
        <v>1774469000</v>
      </c>
      <c r="N545" s="2">
        <v>1764164000</v>
      </c>
    </row>
    <row r="546" spans="1:14" x14ac:dyDescent="0.25">
      <c r="A546">
        <v>572</v>
      </c>
      <c r="B546" t="s">
        <v>236</v>
      </c>
      <c r="C546" t="s">
        <v>14</v>
      </c>
      <c r="D546" s="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54</v>
      </c>
      <c r="K546" t="s">
        <v>237</v>
      </c>
      <c r="L546" s="2">
        <v>362986000</v>
      </c>
      <c r="M546" s="2">
        <v>193746000</v>
      </c>
      <c r="N546" s="2">
        <v>169240000</v>
      </c>
    </row>
    <row r="547" spans="1:14" x14ac:dyDescent="0.25">
      <c r="A547">
        <v>573</v>
      </c>
      <c r="B547" t="s">
        <v>236</v>
      </c>
      <c r="C547" t="s">
        <v>17</v>
      </c>
      <c r="D547" s="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54</v>
      </c>
      <c r="K547" t="s">
        <v>237</v>
      </c>
      <c r="L547" s="2">
        <v>413254000</v>
      </c>
      <c r="M547" s="2">
        <v>219104000</v>
      </c>
      <c r="N547" s="2">
        <v>194150000</v>
      </c>
    </row>
    <row r="548" spans="1:14" x14ac:dyDescent="0.25">
      <c r="A548">
        <v>574</v>
      </c>
      <c r="B548" t="s">
        <v>236</v>
      </c>
      <c r="C548" t="s">
        <v>18</v>
      </c>
      <c r="D548" s="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54</v>
      </c>
      <c r="K548" t="s">
        <v>237</v>
      </c>
      <c r="L548" s="2">
        <v>658392000</v>
      </c>
      <c r="M548" s="2">
        <v>401470000</v>
      </c>
      <c r="N548" s="2">
        <v>256922000</v>
      </c>
    </row>
    <row r="549" spans="1:14" x14ac:dyDescent="0.25">
      <c r="A549">
        <v>575</v>
      </c>
      <c r="B549" t="s">
        <v>236</v>
      </c>
      <c r="C549" t="s">
        <v>19</v>
      </c>
      <c r="D549" s="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54</v>
      </c>
      <c r="K549" t="s">
        <v>237</v>
      </c>
      <c r="L549" s="2">
        <v>830899000</v>
      </c>
      <c r="M549" s="2">
        <v>493513000</v>
      </c>
      <c r="N549" s="2">
        <v>337386000</v>
      </c>
    </row>
    <row r="550" spans="1:14" x14ac:dyDescent="0.25">
      <c r="A550">
        <v>576</v>
      </c>
      <c r="B550" t="s">
        <v>238</v>
      </c>
      <c r="C550" t="s">
        <v>14</v>
      </c>
      <c r="D550" s="1">
        <v>41274</v>
      </c>
      <c r="E550" s="2">
        <v>1365000000</v>
      </c>
      <c r="F550" t="s">
        <v>213</v>
      </c>
      <c r="G550" s="2">
        <v>921000000</v>
      </c>
      <c r="H550" s="2">
        <v>0</v>
      </c>
      <c r="I550" s="2">
        <v>471000000</v>
      </c>
      <c r="J550" t="s">
        <v>49</v>
      </c>
      <c r="K550" t="s">
        <v>239</v>
      </c>
      <c r="L550" t="e">
        <v>#VALUE!</v>
      </c>
      <c r="M550" s="2">
        <v>1392000000</v>
      </c>
      <c r="N550" t="e">
        <v>#VALUE!</v>
      </c>
    </row>
    <row r="551" spans="1:14" x14ac:dyDescent="0.25">
      <c r="A551">
        <v>577</v>
      </c>
      <c r="B551" t="s">
        <v>238</v>
      </c>
      <c r="C551" t="s">
        <v>17</v>
      </c>
      <c r="D551" s="1">
        <v>41639</v>
      </c>
      <c r="E551" s="2">
        <v>1466000000</v>
      </c>
      <c r="F551" t="s">
        <v>213</v>
      </c>
      <c r="G551" s="2">
        <v>888000000</v>
      </c>
      <c r="H551" s="2">
        <v>0</v>
      </c>
      <c r="I551" s="2">
        <v>256000000</v>
      </c>
      <c r="J551" t="s">
        <v>49</v>
      </c>
      <c r="K551" t="s">
        <v>239</v>
      </c>
      <c r="L551" t="e">
        <v>#VALUE!</v>
      </c>
      <c r="M551" s="2">
        <v>1144000000</v>
      </c>
      <c r="N551" t="e">
        <v>#VALUE!</v>
      </c>
    </row>
    <row r="552" spans="1:14" x14ac:dyDescent="0.25">
      <c r="A552">
        <v>578</v>
      </c>
      <c r="B552" t="s">
        <v>238</v>
      </c>
      <c r="C552" t="s">
        <v>18</v>
      </c>
      <c r="D552" s="1">
        <v>42004</v>
      </c>
      <c r="E552" s="2">
        <v>1665000000</v>
      </c>
      <c r="F552" t="s">
        <v>213</v>
      </c>
      <c r="G552" s="2">
        <v>958000000</v>
      </c>
      <c r="H552" s="2">
        <v>0</v>
      </c>
      <c r="I552" s="2">
        <v>136000000</v>
      </c>
      <c r="J552" t="s">
        <v>49</v>
      </c>
      <c r="K552" t="s">
        <v>239</v>
      </c>
      <c r="L552" t="e">
        <v>#VALUE!</v>
      </c>
      <c r="M552" s="2">
        <v>1094000000</v>
      </c>
      <c r="N552" t="e">
        <v>#VALUE!</v>
      </c>
    </row>
    <row r="553" spans="1:14" x14ac:dyDescent="0.25">
      <c r="A553">
        <v>579</v>
      </c>
      <c r="B553" t="s">
        <v>238</v>
      </c>
      <c r="C553" t="s">
        <v>19</v>
      </c>
      <c r="D553" s="1">
        <v>42369</v>
      </c>
      <c r="E553" s="2">
        <v>1403000000</v>
      </c>
      <c r="F553" t="s">
        <v>213</v>
      </c>
      <c r="G553" s="2">
        <v>1048000000</v>
      </c>
      <c r="H553" s="2">
        <v>0</v>
      </c>
      <c r="I553" s="2">
        <v>61000000</v>
      </c>
      <c r="J553" t="s">
        <v>49</v>
      </c>
      <c r="K553" t="s">
        <v>239</v>
      </c>
      <c r="L553" t="e">
        <v>#VALUE!</v>
      </c>
      <c r="M553" s="2">
        <v>1109000000</v>
      </c>
      <c r="N553" t="e">
        <v>#VALUE!</v>
      </c>
    </row>
    <row r="554" spans="1:14" x14ac:dyDescent="0.25">
      <c r="A554">
        <v>580</v>
      </c>
      <c r="B554" t="s">
        <v>240</v>
      </c>
      <c r="C554" t="s">
        <v>14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15</v>
      </c>
      <c r="K554" t="s">
        <v>166</v>
      </c>
      <c r="L554" s="2">
        <v>4863000000</v>
      </c>
      <c r="M554" s="2">
        <v>3333000000</v>
      </c>
      <c r="N554" s="2">
        <v>1530000000</v>
      </c>
    </row>
    <row r="555" spans="1:14" x14ac:dyDescent="0.25">
      <c r="A555">
        <v>581</v>
      </c>
      <c r="B555" t="s">
        <v>240</v>
      </c>
      <c r="C555" t="s">
        <v>17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15</v>
      </c>
      <c r="K555" t="s">
        <v>166</v>
      </c>
      <c r="L555" s="2">
        <v>6677000000</v>
      </c>
      <c r="M555" s="2">
        <v>4530000000</v>
      </c>
      <c r="N555" s="2">
        <v>2147000000</v>
      </c>
    </row>
    <row r="556" spans="1:14" x14ac:dyDescent="0.25">
      <c r="A556">
        <v>582</v>
      </c>
      <c r="B556" t="s">
        <v>240</v>
      </c>
      <c r="C556" t="s">
        <v>18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15</v>
      </c>
      <c r="K556" t="s">
        <v>166</v>
      </c>
      <c r="L556" s="2">
        <v>6906000000</v>
      </c>
      <c r="M556" s="2">
        <v>4457000000</v>
      </c>
      <c r="N556" s="2">
        <v>2449000000</v>
      </c>
    </row>
    <row r="557" spans="1:14" x14ac:dyDescent="0.25">
      <c r="A557">
        <v>583</v>
      </c>
      <c r="B557" t="s">
        <v>240</v>
      </c>
      <c r="C557" t="s">
        <v>19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15</v>
      </c>
      <c r="K557" t="s">
        <v>166</v>
      </c>
      <c r="L557" s="2">
        <v>6563000000</v>
      </c>
      <c r="M557" s="2">
        <v>4221000000</v>
      </c>
      <c r="N557" s="2">
        <v>2342000000</v>
      </c>
    </row>
    <row r="558" spans="1:14" x14ac:dyDescent="0.25">
      <c r="A558">
        <v>584</v>
      </c>
      <c r="B558" t="s">
        <v>241</v>
      </c>
      <c r="C558" t="s">
        <v>14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44</v>
      </c>
      <c r="K558" t="s">
        <v>47</v>
      </c>
      <c r="L558" s="2">
        <v>3718452000</v>
      </c>
      <c r="M558" s="2">
        <v>2061747000</v>
      </c>
      <c r="N558" s="2">
        <v>1656705000</v>
      </c>
    </row>
    <row r="559" spans="1:14" x14ac:dyDescent="0.25">
      <c r="A559">
        <v>585</v>
      </c>
      <c r="B559" t="s">
        <v>241</v>
      </c>
      <c r="C559" t="s">
        <v>17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44</v>
      </c>
      <c r="K559" t="s">
        <v>47</v>
      </c>
      <c r="L559" s="2">
        <v>3802062000</v>
      </c>
      <c r="M559" s="2">
        <v>2149095000</v>
      </c>
      <c r="N559" s="2">
        <v>1652967000</v>
      </c>
    </row>
    <row r="560" spans="1:14" x14ac:dyDescent="0.25">
      <c r="A560">
        <v>586</v>
      </c>
      <c r="B560" t="s">
        <v>241</v>
      </c>
      <c r="C560" t="s">
        <v>18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44</v>
      </c>
      <c r="K560" t="s">
        <v>47</v>
      </c>
      <c r="L560" s="2">
        <v>4368734000</v>
      </c>
      <c r="M560" s="2">
        <v>2182093000</v>
      </c>
      <c r="N560" s="2">
        <v>2186641000</v>
      </c>
    </row>
    <row r="561" spans="1:14" x14ac:dyDescent="0.25">
      <c r="A561">
        <v>587</v>
      </c>
      <c r="B561" t="s">
        <v>241</v>
      </c>
      <c r="C561" t="s">
        <v>19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44</v>
      </c>
      <c r="K561" t="s">
        <v>47</v>
      </c>
      <c r="L561" s="2">
        <v>4063978000</v>
      </c>
      <c r="M561" s="2">
        <v>2412274000</v>
      </c>
      <c r="N561" s="2">
        <v>1651704000</v>
      </c>
    </row>
    <row r="562" spans="1:14" x14ac:dyDescent="0.25">
      <c r="A562">
        <v>588</v>
      </c>
      <c r="B562" t="s">
        <v>242</v>
      </c>
      <c r="C562" t="s">
        <v>14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27</v>
      </c>
      <c r="K562" t="s">
        <v>32</v>
      </c>
      <c r="L562" s="2">
        <v>1408600000</v>
      </c>
      <c r="M562" s="2">
        <v>988700000</v>
      </c>
      <c r="N562" s="2">
        <v>419900000</v>
      </c>
    </row>
    <row r="563" spans="1:14" x14ac:dyDescent="0.25">
      <c r="A563">
        <v>589</v>
      </c>
      <c r="B563" t="s">
        <v>242</v>
      </c>
      <c r="C563" t="s">
        <v>17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27</v>
      </c>
      <c r="K563" t="s">
        <v>32</v>
      </c>
      <c r="L563" s="2">
        <v>1528900000</v>
      </c>
      <c r="M563" s="2">
        <v>1072700000</v>
      </c>
      <c r="N563" s="2">
        <v>456200000</v>
      </c>
    </row>
    <row r="564" spans="1:14" x14ac:dyDescent="0.25">
      <c r="A564">
        <v>590</v>
      </c>
      <c r="B564" t="s">
        <v>242</v>
      </c>
      <c r="C564" t="s">
        <v>18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27</v>
      </c>
      <c r="K564" t="s">
        <v>32</v>
      </c>
      <c r="L564" s="2">
        <v>1697300000</v>
      </c>
      <c r="M564" s="2">
        <v>1275200000</v>
      </c>
      <c r="N564" s="2">
        <v>422100000</v>
      </c>
    </row>
    <row r="565" spans="1:14" x14ac:dyDescent="0.25">
      <c r="A565">
        <v>591</v>
      </c>
      <c r="B565" t="s">
        <v>242</v>
      </c>
      <c r="C565" t="s">
        <v>19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27</v>
      </c>
      <c r="K565" t="s">
        <v>32</v>
      </c>
      <c r="L565" s="2">
        <v>1876500000</v>
      </c>
      <c r="M565" s="2">
        <v>1233800000</v>
      </c>
      <c r="N565" s="2">
        <v>642700000</v>
      </c>
    </row>
    <row r="566" spans="1:14" x14ac:dyDescent="0.25">
      <c r="A566">
        <v>592</v>
      </c>
      <c r="B566" t="s">
        <v>243</v>
      </c>
      <c r="C566" t="s">
        <v>14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44</v>
      </c>
      <c r="K566" t="s">
        <v>45</v>
      </c>
      <c r="L566" s="2">
        <v>6894000000</v>
      </c>
      <c r="M566" s="2">
        <v>3248000000</v>
      </c>
      <c r="N566" s="2">
        <v>3646000000</v>
      </c>
    </row>
    <row r="567" spans="1:14" x14ac:dyDescent="0.25">
      <c r="A567">
        <v>593</v>
      </c>
      <c r="B567" t="s">
        <v>243</v>
      </c>
      <c r="C567" t="s">
        <v>17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44</v>
      </c>
      <c r="K567" t="s">
        <v>45</v>
      </c>
      <c r="L567" s="2">
        <v>5858000000</v>
      </c>
      <c r="M567" s="2">
        <v>3468000000</v>
      </c>
      <c r="N567" s="2">
        <v>2390000000</v>
      </c>
    </row>
    <row r="568" spans="1:14" x14ac:dyDescent="0.25">
      <c r="A568">
        <v>594</v>
      </c>
      <c r="B568" t="s">
        <v>243</v>
      </c>
      <c r="C568" t="s">
        <v>18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44</v>
      </c>
      <c r="K568" t="s">
        <v>45</v>
      </c>
      <c r="L568" s="2">
        <v>8041000000</v>
      </c>
      <c r="M568" s="2">
        <v>3650000000</v>
      </c>
      <c r="N568" s="2">
        <v>4391000000</v>
      </c>
    </row>
    <row r="569" spans="1:14" x14ac:dyDescent="0.25">
      <c r="A569">
        <v>595</v>
      </c>
      <c r="B569" t="s">
        <v>243</v>
      </c>
      <c r="C569" t="s">
        <v>19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44</v>
      </c>
      <c r="K569" t="s">
        <v>45</v>
      </c>
      <c r="L569" s="2">
        <v>8672000000</v>
      </c>
      <c r="M569" s="2">
        <v>5512000000</v>
      </c>
      <c r="N569" s="2">
        <v>3160000000</v>
      </c>
    </row>
    <row r="570" spans="1:14" x14ac:dyDescent="0.25">
      <c r="A570">
        <v>596</v>
      </c>
      <c r="B570" t="s">
        <v>244</v>
      </c>
      <c r="C570" t="s">
        <v>14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15</v>
      </c>
      <c r="K570" t="s">
        <v>148</v>
      </c>
      <c r="L570" s="2">
        <v>1835370000</v>
      </c>
      <c r="M570" s="2">
        <v>1304572000</v>
      </c>
      <c r="N570" s="2">
        <v>530798000</v>
      </c>
    </row>
    <row r="571" spans="1:14" x14ac:dyDescent="0.25">
      <c r="A571">
        <v>597</v>
      </c>
      <c r="B571" t="s">
        <v>244</v>
      </c>
      <c r="C571" t="s">
        <v>17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15</v>
      </c>
      <c r="K571" t="s">
        <v>148</v>
      </c>
      <c r="L571" s="2">
        <v>1882853000</v>
      </c>
      <c r="M571" s="2">
        <v>1330780000</v>
      </c>
      <c r="N571" s="2">
        <v>552073000</v>
      </c>
    </row>
    <row r="572" spans="1:14" x14ac:dyDescent="0.25">
      <c r="A572">
        <v>598</v>
      </c>
      <c r="B572" t="s">
        <v>244</v>
      </c>
      <c r="C572" t="s">
        <v>18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15</v>
      </c>
      <c r="K572" t="s">
        <v>148</v>
      </c>
      <c r="L572" s="2">
        <v>1981427000</v>
      </c>
      <c r="M572" s="2">
        <v>1386779000</v>
      </c>
      <c r="N572" s="2">
        <v>594648000</v>
      </c>
    </row>
    <row r="573" spans="1:14" x14ac:dyDescent="0.25">
      <c r="A573">
        <v>599</v>
      </c>
      <c r="B573" t="s">
        <v>244</v>
      </c>
      <c r="C573" t="s">
        <v>19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15</v>
      </c>
      <c r="K573" t="s">
        <v>148</v>
      </c>
      <c r="L573" s="2">
        <v>2187777000</v>
      </c>
      <c r="M573" s="2">
        <v>1466293000</v>
      </c>
      <c r="N573" s="2">
        <v>721484000</v>
      </c>
    </row>
    <row r="574" spans="1:14" x14ac:dyDescent="0.25">
      <c r="A574">
        <v>600</v>
      </c>
      <c r="B574" t="s">
        <v>245</v>
      </c>
      <c r="C574" t="s">
        <v>14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21</v>
      </c>
      <c r="K574" t="s">
        <v>79</v>
      </c>
      <c r="L574" s="2">
        <v>3733225000</v>
      </c>
      <c r="M574" s="2">
        <v>3222774000</v>
      </c>
      <c r="N574" s="2">
        <v>510451000</v>
      </c>
    </row>
    <row r="575" spans="1:14" x14ac:dyDescent="0.25">
      <c r="A575">
        <v>601</v>
      </c>
      <c r="B575" t="s">
        <v>245</v>
      </c>
      <c r="C575" t="s">
        <v>17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21</v>
      </c>
      <c r="K575" t="s">
        <v>79</v>
      </c>
      <c r="L575" s="2">
        <v>4584404000</v>
      </c>
      <c r="M575" s="2">
        <v>3996629000</v>
      </c>
      <c r="N575" s="2">
        <v>587775000</v>
      </c>
    </row>
    <row r="576" spans="1:14" x14ac:dyDescent="0.25">
      <c r="A576">
        <v>602</v>
      </c>
      <c r="B576" t="s">
        <v>245</v>
      </c>
      <c r="C576" t="s">
        <v>18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21</v>
      </c>
      <c r="K576" t="s">
        <v>79</v>
      </c>
      <c r="L576" s="2">
        <v>5362758000</v>
      </c>
      <c r="M576" s="2">
        <v>4941701000</v>
      </c>
      <c r="N576" s="2">
        <v>421057000</v>
      </c>
    </row>
    <row r="577" spans="1:14" x14ac:dyDescent="0.25">
      <c r="A577">
        <v>603</v>
      </c>
      <c r="B577" t="s">
        <v>245</v>
      </c>
      <c r="C577" t="s">
        <v>19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21</v>
      </c>
      <c r="K577" t="s">
        <v>79</v>
      </c>
      <c r="L577" s="2">
        <v>7176866000</v>
      </c>
      <c r="M577" s="2">
        <v>6597869000</v>
      </c>
      <c r="N577" s="2">
        <v>578997000</v>
      </c>
    </row>
    <row r="578" spans="1:14" x14ac:dyDescent="0.25">
      <c r="A578">
        <v>604</v>
      </c>
      <c r="B578" t="s">
        <v>246</v>
      </c>
      <c r="C578" t="s">
        <v>14</v>
      </c>
      <c r="D578" s="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54</v>
      </c>
      <c r="K578" t="s">
        <v>77</v>
      </c>
      <c r="L578" s="2">
        <v>295368000</v>
      </c>
      <c r="M578" s="2">
        <v>132776000</v>
      </c>
      <c r="N578" s="2">
        <v>162592000</v>
      </c>
    </row>
    <row r="579" spans="1:14" x14ac:dyDescent="0.25">
      <c r="A579">
        <v>605</v>
      </c>
      <c r="B579" t="s">
        <v>246</v>
      </c>
      <c r="C579" t="s">
        <v>17</v>
      </c>
      <c r="D579" s="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54</v>
      </c>
      <c r="K579" t="s">
        <v>77</v>
      </c>
      <c r="L579" s="2">
        <v>380601000</v>
      </c>
      <c r="M579" s="2">
        <v>158500000</v>
      </c>
      <c r="N579" s="2">
        <v>222101000</v>
      </c>
    </row>
    <row r="580" spans="1:14" x14ac:dyDescent="0.25">
      <c r="A580">
        <v>606</v>
      </c>
      <c r="B580" t="s">
        <v>246</v>
      </c>
      <c r="C580" t="s">
        <v>18</v>
      </c>
      <c r="D580" s="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54</v>
      </c>
      <c r="K580" t="s">
        <v>77</v>
      </c>
      <c r="L580" s="2">
        <v>474739000</v>
      </c>
      <c r="M580" s="2">
        <v>186445000</v>
      </c>
      <c r="N580" s="2">
        <v>288294000</v>
      </c>
    </row>
    <row r="581" spans="1:14" x14ac:dyDescent="0.25">
      <c r="A581">
        <v>607</v>
      </c>
      <c r="B581" t="s">
        <v>246</v>
      </c>
      <c r="C581" t="s">
        <v>19</v>
      </c>
      <c r="D581" s="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54</v>
      </c>
      <c r="K581" t="s">
        <v>77</v>
      </c>
      <c r="L581" s="2">
        <v>578305000</v>
      </c>
      <c r="M581" s="2">
        <v>214248000</v>
      </c>
      <c r="N581" s="2">
        <v>364057000</v>
      </c>
    </row>
    <row r="582" spans="1:14" x14ac:dyDescent="0.25">
      <c r="A582">
        <v>608</v>
      </c>
      <c r="B582" t="s">
        <v>247</v>
      </c>
      <c r="C582" t="s">
        <v>14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21</v>
      </c>
      <c r="K582" t="s">
        <v>248</v>
      </c>
      <c r="L582" s="2">
        <v>23867000000</v>
      </c>
      <c r="M582" s="2">
        <v>10850000000</v>
      </c>
      <c r="N582" s="2">
        <v>13017000000</v>
      </c>
    </row>
    <row r="583" spans="1:14" x14ac:dyDescent="0.25">
      <c r="A583">
        <v>609</v>
      </c>
      <c r="B583" t="s">
        <v>247</v>
      </c>
      <c r="C583" t="s">
        <v>17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21</v>
      </c>
      <c r="K583" t="s">
        <v>248</v>
      </c>
      <c r="L583" s="2">
        <v>12174000000</v>
      </c>
      <c r="M583" s="2">
        <v>11842000000</v>
      </c>
      <c r="N583" s="2">
        <v>332000000</v>
      </c>
    </row>
    <row r="584" spans="1:14" x14ac:dyDescent="0.25">
      <c r="A584">
        <v>610</v>
      </c>
      <c r="B584" t="s">
        <v>247</v>
      </c>
      <c r="C584" t="s">
        <v>18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21</v>
      </c>
      <c r="K584" t="s">
        <v>248</v>
      </c>
      <c r="L584" s="2">
        <v>18149000000</v>
      </c>
      <c r="M584" s="2">
        <v>10502000000</v>
      </c>
      <c r="N584" s="2">
        <v>7647000000</v>
      </c>
    </row>
    <row r="585" spans="1:14" x14ac:dyDescent="0.25">
      <c r="A585">
        <v>611</v>
      </c>
      <c r="B585" t="s">
        <v>247</v>
      </c>
      <c r="C585" t="s">
        <v>19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21</v>
      </c>
      <c r="K585" t="s">
        <v>248</v>
      </c>
      <c r="L585" s="2">
        <v>16312000000</v>
      </c>
      <c r="M585" s="2">
        <v>12196000000</v>
      </c>
      <c r="N585" s="2">
        <v>4116000000</v>
      </c>
    </row>
    <row r="586" spans="1:14" x14ac:dyDescent="0.25">
      <c r="A586">
        <v>612</v>
      </c>
      <c r="B586" t="s">
        <v>249</v>
      </c>
      <c r="C586" t="s">
        <v>14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15</v>
      </c>
      <c r="K586" t="s">
        <v>66</v>
      </c>
      <c r="L586" s="2">
        <v>1719445000</v>
      </c>
      <c r="M586" s="2">
        <v>1007431000</v>
      </c>
      <c r="N586" s="2">
        <v>712014000</v>
      </c>
    </row>
    <row r="587" spans="1:14" x14ac:dyDescent="0.25">
      <c r="A587">
        <v>613</v>
      </c>
      <c r="B587" t="s">
        <v>249</v>
      </c>
      <c r="C587" t="s">
        <v>17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15</v>
      </c>
      <c r="K587" t="s">
        <v>66</v>
      </c>
      <c r="L587" s="2">
        <v>1897402000</v>
      </c>
      <c r="M587" s="2">
        <v>1110776000</v>
      </c>
      <c r="N587" s="2">
        <v>786626000</v>
      </c>
    </row>
    <row r="588" spans="1:14" x14ac:dyDescent="0.25">
      <c r="A588">
        <v>614</v>
      </c>
      <c r="B588" t="s">
        <v>249</v>
      </c>
      <c r="C588" t="s">
        <v>18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15</v>
      </c>
      <c r="K588" t="s">
        <v>66</v>
      </c>
      <c r="L588" s="2">
        <v>1948934000</v>
      </c>
      <c r="M588" s="2">
        <v>1121590000</v>
      </c>
      <c r="N588" s="2">
        <v>827344000</v>
      </c>
    </row>
    <row r="589" spans="1:14" x14ac:dyDescent="0.25">
      <c r="A589">
        <v>615</v>
      </c>
      <c r="B589" t="s">
        <v>249</v>
      </c>
      <c r="C589" t="s">
        <v>19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15</v>
      </c>
      <c r="K589" t="s">
        <v>66</v>
      </c>
      <c r="L589" s="2">
        <v>1964777000</v>
      </c>
      <c r="M589" s="2">
        <v>1169470000</v>
      </c>
      <c r="N589" s="2">
        <v>795307000</v>
      </c>
    </row>
    <row r="590" spans="1:14" x14ac:dyDescent="0.25">
      <c r="A590">
        <v>616</v>
      </c>
      <c r="B590" t="s">
        <v>250</v>
      </c>
      <c r="C590" t="s">
        <v>14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24</v>
      </c>
      <c r="K590" t="s">
        <v>59</v>
      </c>
      <c r="L590" s="2">
        <v>5997000000</v>
      </c>
      <c r="M590" s="2">
        <v>3193000000</v>
      </c>
      <c r="N590" s="2">
        <v>2804000000</v>
      </c>
    </row>
    <row r="591" spans="1:14" x14ac:dyDescent="0.25">
      <c r="A591">
        <v>617</v>
      </c>
      <c r="B591" t="s">
        <v>250</v>
      </c>
      <c r="C591" t="s">
        <v>17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24</v>
      </c>
      <c r="K591" t="s">
        <v>59</v>
      </c>
      <c r="L591" s="2">
        <v>10313000000</v>
      </c>
      <c r="M591" s="2">
        <v>5319000000</v>
      </c>
      <c r="N591" s="2">
        <v>4994000000</v>
      </c>
    </row>
    <row r="592" spans="1:14" x14ac:dyDescent="0.25">
      <c r="A592">
        <v>618</v>
      </c>
      <c r="B592" t="s">
        <v>250</v>
      </c>
      <c r="C592" t="s">
        <v>18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24</v>
      </c>
      <c r="K592" t="s">
        <v>59</v>
      </c>
      <c r="L592" s="2">
        <v>15061000000</v>
      </c>
      <c r="M592" s="2">
        <v>8836000000</v>
      </c>
      <c r="N592" s="2">
        <v>6225000000</v>
      </c>
    </row>
    <row r="593" spans="1:14" x14ac:dyDescent="0.25">
      <c r="A593">
        <v>619</v>
      </c>
      <c r="B593" t="s">
        <v>250</v>
      </c>
      <c r="C593" t="s">
        <v>19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24</v>
      </c>
      <c r="K593" t="s">
        <v>59</v>
      </c>
      <c r="L593" s="2">
        <v>23849000000</v>
      </c>
      <c r="M593" s="2">
        <v>11422000000</v>
      </c>
      <c r="N593" s="2">
        <v>12427000000</v>
      </c>
    </row>
    <row r="594" spans="1:14" x14ac:dyDescent="0.25">
      <c r="A594">
        <v>620</v>
      </c>
      <c r="B594" t="s">
        <v>251</v>
      </c>
      <c r="C594" t="s">
        <v>14</v>
      </c>
      <c r="D594" s="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15</v>
      </c>
      <c r="K594" t="s">
        <v>66</v>
      </c>
      <c r="L594" s="2">
        <v>1041600000</v>
      </c>
      <c r="M594" s="2">
        <v>880500000</v>
      </c>
      <c r="N594" s="2">
        <v>161100000</v>
      </c>
    </row>
    <row r="595" spans="1:14" x14ac:dyDescent="0.25">
      <c r="A595">
        <v>621</v>
      </c>
      <c r="B595" t="s">
        <v>251</v>
      </c>
      <c r="C595" t="s">
        <v>17</v>
      </c>
      <c r="D595" s="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15</v>
      </c>
      <c r="K595" t="s">
        <v>66</v>
      </c>
      <c r="L595" s="2">
        <v>1295100000</v>
      </c>
      <c r="M595" s="2">
        <v>948100000</v>
      </c>
      <c r="N595" s="2">
        <v>347000000</v>
      </c>
    </row>
    <row r="596" spans="1:14" x14ac:dyDescent="0.25">
      <c r="A596">
        <v>622</v>
      </c>
      <c r="B596" t="s">
        <v>251</v>
      </c>
      <c r="C596" t="s">
        <v>18</v>
      </c>
      <c r="D596" s="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15</v>
      </c>
      <c r="K596" t="s">
        <v>66</v>
      </c>
      <c r="L596" s="2">
        <v>1366900000</v>
      </c>
      <c r="M596" s="2">
        <v>956400000</v>
      </c>
      <c r="N596" s="2">
        <v>410500000</v>
      </c>
    </row>
    <row r="597" spans="1:14" x14ac:dyDescent="0.25">
      <c r="A597">
        <v>623</v>
      </c>
      <c r="B597" t="s">
        <v>251</v>
      </c>
      <c r="C597" t="s">
        <v>19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15</v>
      </c>
      <c r="K597" t="s">
        <v>66</v>
      </c>
      <c r="L597" s="2">
        <v>1581900000</v>
      </c>
      <c r="M597" s="2">
        <v>1069200000</v>
      </c>
      <c r="N597" s="2">
        <v>512700000</v>
      </c>
    </row>
    <row r="598" spans="1:14" x14ac:dyDescent="0.25">
      <c r="A598">
        <v>624</v>
      </c>
      <c r="B598" t="s">
        <v>252</v>
      </c>
      <c r="C598" t="s">
        <v>14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61</v>
      </c>
      <c r="K598" t="s">
        <v>253</v>
      </c>
      <c r="L598" s="2">
        <v>6449000000</v>
      </c>
      <c r="M598" s="2">
        <v>716000000</v>
      </c>
      <c r="N598" s="2">
        <v>5733000000</v>
      </c>
    </row>
    <row r="599" spans="1:14" x14ac:dyDescent="0.25">
      <c r="A599">
        <v>625</v>
      </c>
      <c r="B599" t="s">
        <v>252</v>
      </c>
      <c r="C599" t="s">
        <v>17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61</v>
      </c>
      <c r="K599" t="s">
        <v>253</v>
      </c>
      <c r="L599" s="2">
        <v>6284000000</v>
      </c>
      <c r="M599" s="2">
        <v>867000000</v>
      </c>
      <c r="N599" s="2">
        <v>5417000000</v>
      </c>
    </row>
    <row r="600" spans="1:14" x14ac:dyDescent="0.25">
      <c r="A600">
        <v>626</v>
      </c>
      <c r="B600" t="s">
        <v>252</v>
      </c>
      <c r="C600" t="s">
        <v>18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61</v>
      </c>
      <c r="K600" t="s">
        <v>253</v>
      </c>
      <c r="L600" s="2">
        <v>1934000000</v>
      </c>
      <c r="M600" s="2">
        <v>718000000</v>
      </c>
      <c r="N600" s="2">
        <v>1216000000</v>
      </c>
    </row>
    <row r="601" spans="1:14" x14ac:dyDescent="0.25">
      <c r="A601">
        <v>627</v>
      </c>
      <c r="B601" t="s">
        <v>252</v>
      </c>
      <c r="C601" t="s">
        <v>19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61</v>
      </c>
      <c r="K601" t="s">
        <v>253</v>
      </c>
      <c r="L601" s="2">
        <v>-12647000000</v>
      </c>
      <c r="M601" s="2">
        <v>696000000</v>
      </c>
      <c r="N601" s="2">
        <v>-13343000000</v>
      </c>
    </row>
    <row r="602" spans="1:14" x14ac:dyDescent="0.25">
      <c r="A602">
        <v>628</v>
      </c>
      <c r="B602" t="s">
        <v>254</v>
      </c>
      <c r="C602" t="s">
        <v>14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15</v>
      </c>
      <c r="K602" t="s">
        <v>148</v>
      </c>
      <c r="L602" s="2">
        <v>27839000000</v>
      </c>
      <c r="M602" s="2">
        <v>22745000000</v>
      </c>
      <c r="N602" s="2">
        <v>5094000000</v>
      </c>
    </row>
    <row r="603" spans="1:14" x14ac:dyDescent="0.25">
      <c r="A603">
        <v>629</v>
      </c>
      <c r="B603" t="s">
        <v>254</v>
      </c>
      <c r="C603" t="s">
        <v>17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15</v>
      </c>
      <c r="K603" t="s">
        <v>148</v>
      </c>
      <c r="L603" s="2">
        <v>28515000000</v>
      </c>
      <c r="M603" s="2">
        <v>24700000000</v>
      </c>
      <c r="N603" s="2">
        <v>3815000000</v>
      </c>
    </row>
    <row r="604" spans="1:14" x14ac:dyDescent="0.25">
      <c r="A604">
        <v>630</v>
      </c>
      <c r="B604" t="s">
        <v>254</v>
      </c>
      <c r="C604" t="s">
        <v>18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15</v>
      </c>
      <c r="K604" t="s">
        <v>148</v>
      </c>
      <c r="L604" s="2">
        <v>30469000000</v>
      </c>
      <c r="M604" s="2">
        <v>28326000000</v>
      </c>
      <c r="N604" s="2">
        <v>2143000000</v>
      </c>
    </row>
    <row r="605" spans="1:14" x14ac:dyDescent="0.25">
      <c r="A605">
        <v>631</v>
      </c>
      <c r="B605" t="s">
        <v>254</v>
      </c>
      <c r="C605" t="s">
        <v>19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15</v>
      </c>
      <c r="K605" t="s">
        <v>148</v>
      </c>
      <c r="L605" s="2">
        <v>33038000000</v>
      </c>
      <c r="M605" s="2">
        <v>29961000000</v>
      </c>
      <c r="N605" s="2">
        <v>3077000000</v>
      </c>
    </row>
    <row r="606" spans="1:14" x14ac:dyDescent="0.25">
      <c r="A606">
        <v>632</v>
      </c>
      <c r="B606" t="s">
        <v>255</v>
      </c>
      <c r="C606" t="s">
        <v>14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44</v>
      </c>
      <c r="K606" t="s">
        <v>47</v>
      </c>
      <c r="L606" s="2">
        <v>8538000000</v>
      </c>
      <c r="M606" s="2">
        <v>6404000000</v>
      </c>
      <c r="N606" s="2">
        <v>2134000000</v>
      </c>
    </row>
    <row r="607" spans="1:14" x14ac:dyDescent="0.25">
      <c r="A607">
        <v>633</v>
      </c>
      <c r="B607" t="s">
        <v>255</v>
      </c>
      <c r="C607" t="s">
        <v>17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44</v>
      </c>
      <c r="K607" t="s">
        <v>47</v>
      </c>
      <c r="L607" s="2">
        <v>8433000000</v>
      </c>
      <c r="M607" s="2">
        <v>6056000000</v>
      </c>
      <c r="N607" s="2">
        <v>2377000000</v>
      </c>
    </row>
    <row r="608" spans="1:14" x14ac:dyDescent="0.25">
      <c r="A608">
        <v>634</v>
      </c>
      <c r="B608" t="s">
        <v>255</v>
      </c>
      <c r="C608" t="s">
        <v>18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44</v>
      </c>
      <c r="K608" t="s">
        <v>47</v>
      </c>
      <c r="L608" s="2">
        <v>8053000000</v>
      </c>
      <c r="M608" s="2">
        <v>6991000000</v>
      </c>
      <c r="N608" s="2">
        <v>1062000000</v>
      </c>
    </row>
    <row r="609" spans="1:14" x14ac:dyDescent="0.25">
      <c r="A609">
        <v>635</v>
      </c>
      <c r="B609" t="s">
        <v>255</v>
      </c>
      <c r="C609" t="s">
        <v>19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44</v>
      </c>
      <c r="K609" t="s">
        <v>47</v>
      </c>
      <c r="L609" s="2">
        <v>8853000000</v>
      </c>
      <c r="M609" s="2">
        <v>6519000000</v>
      </c>
      <c r="N609" s="2">
        <v>2334000000</v>
      </c>
    </row>
    <row r="610" spans="1:14" x14ac:dyDescent="0.25">
      <c r="A610">
        <v>636</v>
      </c>
      <c r="B610" t="s">
        <v>256</v>
      </c>
      <c r="C610" t="s">
        <v>14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24</v>
      </c>
      <c r="K610" t="s">
        <v>176</v>
      </c>
      <c r="L610" s="2">
        <v>1228267000</v>
      </c>
      <c r="M610" s="2">
        <v>797449000</v>
      </c>
      <c r="N610" s="2">
        <v>430818000</v>
      </c>
    </row>
    <row r="611" spans="1:14" x14ac:dyDescent="0.25">
      <c r="A611">
        <v>637</v>
      </c>
      <c r="B611" t="s">
        <v>256</v>
      </c>
      <c r="C611" t="s">
        <v>17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24</v>
      </c>
      <c r="K611" t="s">
        <v>176</v>
      </c>
      <c r="L611" s="2">
        <v>1422087000</v>
      </c>
      <c r="M611" s="2">
        <v>928530000</v>
      </c>
      <c r="N611" s="2">
        <v>493557000</v>
      </c>
    </row>
    <row r="612" spans="1:14" x14ac:dyDescent="0.25">
      <c r="A612">
        <v>638</v>
      </c>
      <c r="B612" t="s">
        <v>256</v>
      </c>
      <c r="C612" t="s">
        <v>18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24</v>
      </c>
      <c r="K612" t="s">
        <v>176</v>
      </c>
      <c r="L612" s="2">
        <v>1587562000</v>
      </c>
      <c r="M612" s="2">
        <v>1034663000</v>
      </c>
      <c r="N612" s="2">
        <v>552899000</v>
      </c>
    </row>
    <row r="613" spans="1:14" x14ac:dyDescent="0.25">
      <c r="A613">
        <v>639</v>
      </c>
      <c r="B613" t="s">
        <v>256</v>
      </c>
      <c r="C613" t="s">
        <v>19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24</v>
      </c>
      <c r="K613" t="s">
        <v>176</v>
      </c>
      <c r="L613" s="2">
        <v>1657829000</v>
      </c>
      <c r="M613" s="2">
        <v>1101401000</v>
      </c>
      <c r="N613" s="2">
        <v>556428000</v>
      </c>
    </row>
    <row r="614" spans="1:14" x14ac:dyDescent="0.25">
      <c r="A614">
        <v>640</v>
      </c>
      <c r="B614" t="s">
        <v>257</v>
      </c>
      <c r="C614" t="s">
        <v>14</v>
      </c>
      <c r="D614" s="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24</v>
      </c>
      <c r="K614" t="s">
        <v>59</v>
      </c>
      <c r="L614" s="2">
        <v>1839600000</v>
      </c>
      <c r="M614" s="2">
        <v>763300000</v>
      </c>
      <c r="N614" s="2">
        <v>1076300000</v>
      </c>
    </row>
    <row r="615" spans="1:14" x14ac:dyDescent="0.25">
      <c r="A615">
        <v>641</v>
      </c>
      <c r="B615" t="s">
        <v>257</v>
      </c>
      <c r="C615" t="s">
        <v>17</v>
      </c>
      <c r="D615" s="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24</v>
      </c>
      <c r="K615" t="s">
        <v>59</v>
      </c>
      <c r="L615" s="2">
        <v>1970700000</v>
      </c>
      <c r="M615" s="2">
        <v>907800000</v>
      </c>
      <c r="N615" s="2">
        <v>1062900000</v>
      </c>
    </row>
    <row r="616" spans="1:14" x14ac:dyDescent="0.25">
      <c r="A616">
        <v>642</v>
      </c>
      <c r="B616" t="s">
        <v>257</v>
      </c>
      <c r="C616" t="s">
        <v>18</v>
      </c>
      <c r="D616" s="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24</v>
      </c>
      <c r="K616" t="s">
        <v>59</v>
      </c>
      <c r="L616" s="2">
        <v>2085500000</v>
      </c>
      <c r="M616" s="2">
        <v>814900000</v>
      </c>
      <c r="N616" s="2">
        <v>1270600000</v>
      </c>
    </row>
    <row r="617" spans="1:14" x14ac:dyDescent="0.25">
      <c r="A617">
        <v>643</v>
      </c>
      <c r="B617" t="s">
        <v>257</v>
      </c>
      <c r="C617" t="s">
        <v>19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24</v>
      </c>
      <c r="K617" t="s">
        <v>59</v>
      </c>
      <c r="L617" s="2">
        <v>2202000000</v>
      </c>
      <c r="M617" s="2">
        <v>1102800000</v>
      </c>
      <c r="N617" s="2">
        <v>1099200000</v>
      </c>
    </row>
    <row r="618" spans="1:14" x14ac:dyDescent="0.25">
      <c r="A618">
        <v>644</v>
      </c>
      <c r="B618" t="s">
        <v>258</v>
      </c>
      <c r="C618" t="s">
        <v>14</v>
      </c>
      <c r="D618" s="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24</v>
      </c>
      <c r="K618" t="s">
        <v>59</v>
      </c>
      <c r="L618" s="2">
        <v>1872000000</v>
      </c>
      <c r="M618" s="2">
        <v>824000000</v>
      </c>
      <c r="N618" s="2">
        <v>1048000000</v>
      </c>
    </row>
    <row r="619" spans="1:14" x14ac:dyDescent="0.25">
      <c r="A619">
        <v>645</v>
      </c>
      <c r="B619" t="s">
        <v>258</v>
      </c>
      <c r="C619" t="s">
        <v>17</v>
      </c>
      <c r="D619" s="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24</v>
      </c>
      <c r="K619" t="s">
        <v>59</v>
      </c>
      <c r="L619" s="2">
        <v>2038000000</v>
      </c>
      <c r="M619" s="2">
        <v>977000000</v>
      </c>
      <c r="N619" s="2">
        <v>1061000000</v>
      </c>
    </row>
    <row r="620" spans="1:14" x14ac:dyDescent="0.25">
      <c r="A620">
        <v>646</v>
      </c>
      <c r="B620" t="s">
        <v>258</v>
      </c>
      <c r="C620" t="s">
        <v>18</v>
      </c>
      <c r="D620" s="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24</v>
      </c>
      <c r="K620" t="s">
        <v>59</v>
      </c>
      <c r="L620" s="2">
        <v>2185000000</v>
      </c>
      <c r="M620" s="2">
        <v>975000000</v>
      </c>
      <c r="N620" s="2">
        <v>1210000000</v>
      </c>
    </row>
    <row r="621" spans="1:14" x14ac:dyDescent="0.25">
      <c r="A621">
        <v>647</v>
      </c>
      <c r="B621" t="s">
        <v>258</v>
      </c>
      <c r="C621" t="s">
        <v>19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24</v>
      </c>
      <c r="K621" t="s">
        <v>59</v>
      </c>
      <c r="L621" s="2">
        <v>2345000000</v>
      </c>
      <c r="M621" s="2">
        <v>1034000000</v>
      </c>
      <c r="N621" s="2">
        <v>1311000000</v>
      </c>
    </row>
    <row r="622" spans="1:14" x14ac:dyDescent="0.25">
      <c r="A622">
        <v>648</v>
      </c>
      <c r="B622" t="s">
        <v>259</v>
      </c>
      <c r="C622" t="s">
        <v>14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21</v>
      </c>
      <c r="K622" t="s">
        <v>260</v>
      </c>
      <c r="L622" s="2">
        <v>2034000000</v>
      </c>
      <c r="M622" s="2">
        <v>1412000000</v>
      </c>
      <c r="N622" s="2">
        <v>622000000</v>
      </c>
    </row>
    <row r="623" spans="1:14" x14ac:dyDescent="0.25">
      <c r="A623">
        <v>649</v>
      </c>
      <c r="B623" t="s">
        <v>259</v>
      </c>
      <c r="C623" t="s">
        <v>17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21</v>
      </c>
      <c r="K623" t="s">
        <v>260</v>
      </c>
      <c r="L623" s="2">
        <v>2133000000</v>
      </c>
      <c r="M623" s="2">
        <v>1467000000</v>
      </c>
      <c r="N623" s="2">
        <v>666000000</v>
      </c>
    </row>
    <row r="624" spans="1:14" x14ac:dyDescent="0.25">
      <c r="A624">
        <v>650</v>
      </c>
      <c r="B624" t="s">
        <v>259</v>
      </c>
      <c r="C624" t="s">
        <v>18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21</v>
      </c>
      <c r="K624" t="s">
        <v>260</v>
      </c>
      <c r="L624" s="2">
        <v>2374000000</v>
      </c>
      <c r="M624" s="2">
        <v>1565000000</v>
      </c>
      <c r="N624" s="2">
        <v>809000000</v>
      </c>
    </row>
    <row r="625" spans="1:14" x14ac:dyDescent="0.25">
      <c r="A625">
        <v>651</v>
      </c>
      <c r="B625" t="s">
        <v>259</v>
      </c>
      <c r="C625" t="s">
        <v>19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21</v>
      </c>
      <c r="K625" t="s">
        <v>260</v>
      </c>
      <c r="L625" s="2">
        <v>2505000000</v>
      </c>
      <c r="M625" s="2">
        <v>1563000000</v>
      </c>
      <c r="N625" s="2">
        <v>942000000</v>
      </c>
    </row>
    <row r="626" spans="1:14" x14ac:dyDescent="0.25">
      <c r="A626">
        <v>652</v>
      </c>
      <c r="B626" t="s">
        <v>261</v>
      </c>
      <c r="C626" t="s">
        <v>14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24</v>
      </c>
      <c r="K626" t="s">
        <v>262</v>
      </c>
      <c r="L626" s="2">
        <v>735184000</v>
      </c>
      <c r="M626" s="2">
        <v>429854000</v>
      </c>
      <c r="N626" s="2">
        <v>305330000</v>
      </c>
    </row>
    <row r="627" spans="1:14" x14ac:dyDescent="0.25">
      <c r="A627">
        <v>653</v>
      </c>
      <c r="B627" t="s">
        <v>261</v>
      </c>
      <c r="C627" t="s">
        <v>17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24</v>
      </c>
      <c r="K627" t="s">
        <v>262</v>
      </c>
      <c r="L627" s="2">
        <v>737010000</v>
      </c>
      <c r="M627" s="2">
        <v>470435000</v>
      </c>
      <c r="N627" s="2">
        <v>266575000</v>
      </c>
    </row>
    <row r="628" spans="1:14" x14ac:dyDescent="0.25">
      <c r="A628">
        <v>654</v>
      </c>
      <c r="B628" t="s">
        <v>261</v>
      </c>
      <c r="C628" t="s">
        <v>18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24</v>
      </c>
      <c r="K628" t="s">
        <v>262</v>
      </c>
      <c r="L628" s="2">
        <v>750373000</v>
      </c>
      <c r="M628" s="2">
        <v>474746000</v>
      </c>
      <c r="N628" s="2">
        <v>275627000</v>
      </c>
    </row>
    <row r="629" spans="1:14" x14ac:dyDescent="0.25">
      <c r="A629">
        <v>655</v>
      </c>
      <c r="B629" t="s">
        <v>261</v>
      </c>
      <c r="C629" t="s">
        <v>19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24</v>
      </c>
      <c r="K629" t="s">
        <v>262</v>
      </c>
      <c r="L629" s="2">
        <v>753561000</v>
      </c>
      <c r="M629" s="2">
        <v>446436000</v>
      </c>
      <c r="N629" s="2">
        <v>307125000</v>
      </c>
    </row>
    <row r="630" spans="1:14" x14ac:dyDescent="0.25">
      <c r="A630">
        <v>656</v>
      </c>
      <c r="B630" t="s">
        <v>263</v>
      </c>
      <c r="C630" t="s">
        <v>14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15</v>
      </c>
      <c r="K630" t="s">
        <v>264</v>
      </c>
      <c r="L630" s="2">
        <v>1365191000</v>
      </c>
      <c r="M630" s="2">
        <v>175148000</v>
      </c>
      <c r="N630" s="2">
        <v>1190043000</v>
      </c>
    </row>
    <row r="631" spans="1:14" x14ac:dyDescent="0.25">
      <c r="A631">
        <v>657</v>
      </c>
      <c r="B631" t="s">
        <v>263</v>
      </c>
      <c r="C631" t="s">
        <v>17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15</v>
      </c>
      <c r="K631" t="s">
        <v>264</v>
      </c>
      <c r="L631" s="2">
        <v>1399033000</v>
      </c>
      <c r="M631" s="2">
        <v>182711000</v>
      </c>
      <c r="N631" s="2">
        <v>1216322000</v>
      </c>
    </row>
    <row r="632" spans="1:14" x14ac:dyDescent="0.25">
      <c r="A632">
        <v>658</v>
      </c>
      <c r="B632" t="s">
        <v>263</v>
      </c>
      <c r="C632" t="s">
        <v>18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15</v>
      </c>
      <c r="K632" t="s">
        <v>264</v>
      </c>
      <c r="L632" s="2">
        <v>1094696000</v>
      </c>
      <c r="M632" s="2">
        <v>408225000</v>
      </c>
      <c r="N632" s="2">
        <v>686471000</v>
      </c>
    </row>
    <row r="633" spans="1:14" x14ac:dyDescent="0.25">
      <c r="A633">
        <v>659</v>
      </c>
      <c r="B633" t="s">
        <v>263</v>
      </c>
      <c r="C633" t="s">
        <v>19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15</v>
      </c>
      <c r="K633" t="s">
        <v>264</v>
      </c>
      <c r="L633" s="2">
        <v>790316000</v>
      </c>
      <c r="M633" s="2">
        <v>191073000</v>
      </c>
      <c r="N633" s="2">
        <v>599243000</v>
      </c>
    </row>
    <row r="634" spans="1:14" x14ac:dyDescent="0.25">
      <c r="A634">
        <v>660</v>
      </c>
      <c r="B634" t="s">
        <v>265</v>
      </c>
      <c r="C634" t="s">
        <v>14</v>
      </c>
      <c r="D634" s="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15</v>
      </c>
      <c r="K634" t="s">
        <v>159</v>
      </c>
      <c r="L634" s="2">
        <v>1688095000</v>
      </c>
      <c r="M634" s="2">
        <v>966829000</v>
      </c>
      <c r="N634" s="2">
        <v>721266000</v>
      </c>
    </row>
    <row r="635" spans="1:14" x14ac:dyDescent="0.25">
      <c r="A635">
        <v>661</v>
      </c>
      <c r="B635" t="s">
        <v>265</v>
      </c>
      <c r="C635" t="s">
        <v>17</v>
      </c>
      <c r="D635" s="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15</v>
      </c>
      <c r="K635" t="s">
        <v>159</v>
      </c>
      <c r="L635" s="2">
        <v>1714617000</v>
      </c>
      <c r="M635" s="2">
        <v>936900000</v>
      </c>
      <c r="N635" s="2">
        <v>777717000</v>
      </c>
    </row>
    <row r="636" spans="1:14" x14ac:dyDescent="0.25">
      <c r="A636">
        <v>662</v>
      </c>
      <c r="B636" t="s">
        <v>265</v>
      </c>
      <c r="C636" t="s">
        <v>18</v>
      </c>
      <c r="D636" s="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15</v>
      </c>
      <c r="K636" t="s">
        <v>159</v>
      </c>
      <c r="L636" s="2">
        <v>1487318000</v>
      </c>
      <c r="M636" s="2">
        <v>971611000</v>
      </c>
      <c r="N636" s="2">
        <v>515707000</v>
      </c>
    </row>
    <row r="637" spans="1:14" x14ac:dyDescent="0.25">
      <c r="A637">
        <v>663</v>
      </c>
      <c r="B637" t="s">
        <v>265</v>
      </c>
      <c r="C637" t="s">
        <v>19</v>
      </c>
      <c r="D637" s="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15</v>
      </c>
      <c r="K637" t="s">
        <v>159</v>
      </c>
      <c r="L637" s="2">
        <v>1231554000</v>
      </c>
      <c r="M637" s="2">
        <v>965322000</v>
      </c>
      <c r="N637" s="2">
        <v>266232000</v>
      </c>
    </row>
    <row r="638" spans="1:14" x14ac:dyDescent="0.25">
      <c r="A638">
        <v>664</v>
      </c>
      <c r="B638" t="s">
        <v>266</v>
      </c>
      <c r="C638" t="s">
        <v>14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61</v>
      </c>
      <c r="K638" t="s">
        <v>195</v>
      </c>
      <c r="L638" s="2">
        <v>1268300000</v>
      </c>
      <c r="M638" s="2">
        <v>601700000</v>
      </c>
      <c r="N638" s="2">
        <v>666600000</v>
      </c>
    </row>
    <row r="639" spans="1:14" x14ac:dyDescent="0.25">
      <c r="A639">
        <v>665</v>
      </c>
      <c r="B639" t="s">
        <v>266</v>
      </c>
      <c r="C639" t="s">
        <v>17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61</v>
      </c>
      <c r="K639" t="s">
        <v>195</v>
      </c>
      <c r="L639" s="2">
        <v>1200900000</v>
      </c>
      <c r="M639" s="2">
        <v>611700000</v>
      </c>
      <c r="N639" s="2">
        <v>589200000</v>
      </c>
    </row>
    <row r="640" spans="1:14" x14ac:dyDescent="0.25">
      <c r="A640">
        <v>666</v>
      </c>
      <c r="B640" t="s">
        <v>266</v>
      </c>
      <c r="C640" t="s">
        <v>18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61</v>
      </c>
      <c r="K640" t="s">
        <v>195</v>
      </c>
      <c r="L640" s="2">
        <v>1210900000</v>
      </c>
      <c r="M640" s="2">
        <v>716100000</v>
      </c>
      <c r="N640" s="2">
        <v>494800000</v>
      </c>
    </row>
    <row r="641" spans="1:14" x14ac:dyDescent="0.25">
      <c r="A641">
        <v>667</v>
      </c>
      <c r="B641" t="s">
        <v>266</v>
      </c>
      <c r="C641" t="s">
        <v>19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61</v>
      </c>
      <c r="K641" t="s">
        <v>195</v>
      </c>
      <c r="L641" s="2">
        <v>1075400000</v>
      </c>
      <c r="M641" s="2">
        <v>881600000</v>
      </c>
      <c r="N641" s="2">
        <v>193800000</v>
      </c>
    </row>
    <row r="642" spans="1:14" x14ac:dyDescent="0.25">
      <c r="A642">
        <v>668</v>
      </c>
      <c r="B642" t="s">
        <v>267</v>
      </c>
      <c r="C642" t="s">
        <v>14</v>
      </c>
      <c r="D642" s="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54</v>
      </c>
      <c r="K642" t="s">
        <v>268</v>
      </c>
      <c r="L642" s="2">
        <v>446959000</v>
      </c>
      <c r="M642" s="2">
        <v>192798000</v>
      </c>
      <c r="N642" s="2">
        <v>254161000</v>
      </c>
    </row>
    <row r="643" spans="1:14" x14ac:dyDescent="0.25">
      <c r="A643">
        <v>669</v>
      </c>
      <c r="B643" t="s">
        <v>267</v>
      </c>
      <c r="C643" t="s">
        <v>17</v>
      </c>
      <c r="D643" s="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54</v>
      </c>
      <c r="K643" t="s">
        <v>268</v>
      </c>
      <c r="L643" s="2">
        <v>474167000</v>
      </c>
      <c r="M643" s="2">
        <v>203130000</v>
      </c>
      <c r="N643" s="2">
        <v>271037000</v>
      </c>
    </row>
    <row r="644" spans="1:14" x14ac:dyDescent="0.25">
      <c r="A644">
        <v>670</v>
      </c>
      <c r="B644" t="s">
        <v>267</v>
      </c>
      <c r="C644" t="s">
        <v>18</v>
      </c>
      <c r="D644" s="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54</v>
      </c>
      <c r="K644" t="s">
        <v>268</v>
      </c>
      <c r="L644" s="2">
        <v>510595000</v>
      </c>
      <c r="M644" s="2">
        <v>210441000</v>
      </c>
      <c r="N644" s="2">
        <v>300154000</v>
      </c>
    </row>
    <row r="645" spans="1:14" x14ac:dyDescent="0.25">
      <c r="A645">
        <v>671</v>
      </c>
      <c r="B645" t="s">
        <v>267</v>
      </c>
      <c r="C645" t="s">
        <v>19</v>
      </c>
      <c r="D645" s="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54</v>
      </c>
      <c r="K645" t="s">
        <v>268</v>
      </c>
      <c r="L645" s="2">
        <v>547979000</v>
      </c>
      <c r="M645" s="2">
        <v>226984000</v>
      </c>
      <c r="N645" s="2">
        <v>320995000</v>
      </c>
    </row>
    <row r="646" spans="1:14" x14ac:dyDescent="0.25">
      <c r="A646">
        <v>672</v>
      </c>
      <c r="B646" t="s">
        <v>269</v>
      </c>
      <c r="C646" t="s">
        <v>14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24</v>
      </c>
      <c r="K646" t="s">
        <v>36</v>
      </c>
      <c r="L646" s="2">
        <v>852749000</v>
      </c>
      <c r="M646" s="2">
        <v>413388000</v>
      </c>
      <c r="N646" s="2">
        <v>439361000</v>
      </c>
    </row>
    <row r="647" spans="1:14" x14ac:dyDescent="0.25">
      <c r="A647">
        <v>673</v>
      </c>
      <c r="B647" t="s">
        <v>269</v>
      </c>
      <c r="C647" t="s">
        <v>17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24</v>
      </c>
      <c r="K647" t="s">
        <v>36</v>
      </c>
      <c r="L647" s="2">
        <v>864632000</v>
      </c>
      <c r="M647" s="2">
        <v>404561000</v>
      </c>
      <c r="N647" s="2">
        <v>460071000</v>
      </c>
    </row>
    <row r="648" spans="1:14" x14ac:dyDescent="0.25">
      <c r="A648">
        <v>674</v>
      </c>
      <c r="B648" t="s">
        <v>269</v>
      </c>
      <c r="C648" t="s">
        <v>18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24</v>
      </c>
      <c r="K648" t="s">
        <v>36</v>
      </c>
      <c r="L648" s="2">
        <v>824941000</v>
      </c>
      <c r="M648" s="2">
        <v>397796000</v>
      </c>
      <c r="N648" s="2">
        <v>427145000</v>
      </c>
    </row>
    <row r="649" spans="1:14" x14ac:dyDescent="0.25">
      <c r="A649">
        <v>675</v>
      </c>
      <c r="B649" t="s">
        <v>269</v>
      </c>
      <c r="C649" t="s">
        <v>19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24</v>
      </c>
      <c r="K649" t="s">
        <v>36</v>
      </c>
      <c r="L649" s="2">
        <v>919267000</v>
      </c>
      <c r="M649" s="2">
        <v>385785000</v>
      </c>
      <c r="N649" s="2">
        <v>533482000</v>
      </c>
    </row>
    <row r="650" spans="1:14" x14ac:dyDescent="0.25">
      <c r="A650">
        <v>676</v>
      </c>
      <c r="B650" t="s">
        <v>270</v>
      </c>
      <c r="C650" t="s">
        <v>14</v>
      </c>
      <c r="D650" s="1">
        <v>41274</v>
      </c>
      <c r="E650" s="2">
        <v>5011853000</v>
      </c>
      <c r="F650" t="s">
        <v>213</v>
      </c>
      <c r="G650" s="2">
        <v>2676141000</v>
      </c>
      <c r="H650" s="2">
        <v>0</v>
      </c>
      <c r="I650" s="2">
        <v>1266807000</v>
      </c>
      <c r="J650" t="s">
        <v>184</v>
      </c>
      <c r="K650" t="s">
        <v>185</v>
      </c>
      <c r="L650" t="e">
        <v>#VALUE!</v>
      </c>
      <c r="M650" s="2">
        <v>3942948000</v>
      </c>
      <c r="N650" t="e">
        <v>#VALUE!</v>
      </c>
    </row>
    <row r="651" spans="1:14" x14ac:dyDescent="0.25">
      <c r="A651">
        <v>677</v>
      </c>
      <c r="B651" t="s">
        <v>270</v>
      </c>
      <c r="C651" t="s">
        <v>17</v>
      </c>
      <c r="D651" s="1">
        <v>41639</v>
      </c>
      <c r="E651" s="2">
        <v>4762000000</v>
      </c>
      <c r="F651" t="s">
        <v>213</v>
      </c>
      <c r="G651" s="2">
        <v>2616000000</v>
      </c>
      <c r="H651" s="2">
        <v>0</v>
      </c>
      <c r="I651" s="2">
        <v>1170000000</v>
      </c>
      <c r="J651" t="s">
        <v>184</v>
      </c>
      <c r="K651" t="s">
        <v>185</v>
      </c>
      <c r="L651" t="e">
        <v>#VALUE!</v>
      </c>
      <c r="M651" s="2">
        <v>3786000000</v>
      </c>
      <c r="N651" t="e">
        <v>#VALUE!</v>
      </c>
    </row>
    <row r="652" spans="1:14" x14ac:dyDescent="0.25">
      <c r="A652">
        <v>678</v>
      </c>
      <c r="B652" t="s">
        <v>270</v>
      </c>
      <c r="C652" t="s">
        <v>18</v>
      </c>
      <c r="D652" s="1">
        <v>42004</v>
      </c>
      <c r="E652" s="2">
        <v>4772000000</v>
      </c>
      <c r="F652" t="s">
        <v>213</v>
      </c>
      <c r="G652" s="2">
        <v>2671000000</v>
      </c>
      <c r="H652" s="2">
        <v>0</v>
      </c>
      <c r="I652" s="2">
        <v>1139000000</v>
      </c>
      <c r="J652" t="s">
        <v>184</v>
      </c>
      <c r="K652" t="s">
        <v>185</v>
      </c>
      <c r="L652" t="e">
        <v>#VALUE!</v>
      </c>
      <c r="M652" s="2">
        <v>3810000000</v>
      </c>
      <c r="N652" t="e">
        <v>#VALUE!</v>
      </c>
    </row>
    <row r="653" spans="1:14" x14ac:dyDescent="0.25">
      <c r="A653">
        <v>679</v>
      </c>
      <c r="B653" t="s">
        <v>270</v>
      </c>
      <c r="C653" t="s">
        <v>19</v>
      </c>
      <c r="D653" s="1">
        <v>42369</v>
      </c>
      <c r="E653" s="2">
        <v>5576000000</v>
      </c>
      <c r="F653" t="s">
        <v>213</v>
      </c>
      <c r="G653" s="2">
        <v>3275000000</v>
      </c>
      <c r="H653" s="2">
        <v>0</v>
      </c>
      <c r="I653" s="2">
        <v>1320000000</v>
      </c>
      <c r="J653" t="s">
        <v>184</v>
      </c>
      <c r="K653" t="s">
        <v>185</v>
      </c>
      <c r="L653" t="e">
        <v>#VALUE!</v>
      </c>
      <c r="M653" s="2">
        <v>4595000000</v>
      </c>
      <c r="N653" t="e">
        <v>#VALUE!</v>
      </c>
    </row>
    <row r="654" spans="1:14" x14ac:dyDescent="0.25">
      <c r="A654">
        <v>680</v>
      </c>
      <c r="B654" t="s">
        <v>271</v>
      </c>
      <c r="C654" t="s">
        <v>14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15</v>
      </c>
      <c r="K654" t="s">
        <v>93</v>
      </c>
      <c r="L654" s="2">
        <v>5728000000</v>
      </c>
      <c r="M654" s="2">
        <v>2039000000</v>
      </c>
      <c r="N654" s="2">
        <v>3689000000</v>
      </c>
    </row>
    <row r="655" spans="1:14" x14ac:dyDescent="0.25">
      <c r="A655">
        <v>681</v>
      </c>
      <c r="B655" t="s">
        <v>271</v>
      </c>
      <c r="C655" t="s">
        <v>17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15</v>
      </c>
      <c r="K655" t="s">
        <v>93</v>
      </c>
      <c r="L655" s="2">
        <v>5873000000</v>
      </c>
      <c r="M655" s="2">
        <v>1984000000</v>
      </c>
      <c r="N655" s="2">
        <v>3889000000</v>
      </c>
    </row>
    <row r="656" spans="1:14" x14ac:dyDescent="0.25">
      <c r="A656">
        <v>682</v>
      </c>
      <c r="B656" t="s">
        <v>271</v>
      </c>
      <c r="C656" t="s">
        <v>18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15</v>
      </c>
      <c r="K656" t="s">
        <v>93</v>
      </c>
      <c r="L656" s="2">
        <v>6130000000</v>
      </c>
      <c r="M656" s="2">
        <v>1952000000</v>
      </c>
      <c r="N656" s="2">
        <v>4178000000</v>
      </c>
    </row>
    <row r="657" spans="1:14" x14ac:dyDescent="0.25">
      <c r="A657">
        <v>683</v>
      </c>
      <c r="B657" t="s">
        <v>271</v>
      </c>
      <c r="C657" t="s">
        <v>19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15</v>
      </c>
      <c r="K657" t="s">
        <v>93</v>
      </c>
      <c r="L657" s="2">
        <v>6249000000</v>
      </c>
      <c r="M657" s="2">
        <v>1940000000</v>
      </c>
      <c r="N657" s="2">
        <v>4309000000</v>
      </c>
    </row>
    <row r="658" spans="1:14" x14ac:dyDescent="0.25">
      <c r="A658">
        <v>684</v>
      </c>
      <c r="B658" t="s">
        <v>272</v>
      </c>
      <c r="C658" t="s">
        <v>14</v>
      </c>
      <c r="D658" s="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54</v>
      </c>
      <c r="K658" t="s">
        <v>268</v>
      </c>
      <c r="L658" s="2">
        <v>1625965000</v>
      </c>
      <c r="M658" s="2">
        <v>840983000</v>
      </c>
      <c r="N658" s="2">
        <v>784982000</v>
      </c>
    </row>
    <row r="659" spans="1:14" x14ac:dyDescent="0.25">
      <c r="A659">
        <v>685</v>
      </c>
      <c r="B659" t="s">
        <v>272</v>
      </c>
      <c r="C659" t="s">
        <v>17</v>
      </c>
      <c r="D659" s="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54</v>
      </c>
      <c r="K659" t="s">
        <v>268</v>
      </c>
      <c r="L659" s="2">
        <v>1670922000</v>
      </c>
      <c r="M659" s="2">
        <v>826586000</v>
      </c>
      <c r="N659" s="2">
        <v>844336000</v>
      </c>
    </row>
    <row r="660" spans="1:14" x14ac:dyDescent="0.25">
      <c r="A660">
        <v>686</v>
      </c>
      <c r="B660" t="s">
        <v>272</v>
      </c>
      <c r="C660" t="s">
        <v>18</v>
      </c>
      <c r="D660" s="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54</v>
      </c>
      <c r="K660" t="s">
        <v>268</v>
      </c>
      <c r="L660" s="2">
        <v>1751957000</v>
      </c>
      <c r="M660" s="2">
        <v>797111000</v>
      </c>
      <c r="N660" s="2">
        <v>954846000</v>
      </c>
    </row>
    <row r="661" spans="1:14" x14ac:dyDescent="0.25">
      <c r="A661">
        <v>687</v>
      </c>
      <c r="B661" t="s">
        <v>272</v>
      </c>
      <c r="C661" t="s">
        <v>19</v>
      </c>
      <c r="D661" s="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54</v>
      </c>
      <c r="K661" t="s">
        <v>268</v>
      </c>
      <c r="L661" s="2">
        <v>1656630000</v>
      </c>
      <c r="M661" s="2">
        <v>716052000</v>
      </c>
      <c r="N661" s="2">
        <v>940578000</v>
      </c>
    </row>
    <row r="662" spans="1:14" x14ac:dyDescent="0.25">
      <c r="A662">
        <v>688</v>
      </c>
      <c r="B662" t="s">
        <v>273</v>
      </c>
      <c r="C662" t="s">
        <v>14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27</v>
      </c>
      <c r="K662" t="s">
        <v>68</v>
      </c>
      <c r="L662" s="2">
        <v>7231000000</v>
      </c>
      <c r="M662" s="2">
        <v>3221000000</v>
      </c>
      <c r="N662" s="2">
        <v>4010000000</v>
      </c>
    </row>
    <row r="663" spans="1:14" x14ac:dyDescent="0.25">
      <c r="A663">
        <v>689</v>
      </c>
      <c r="B663" t="s">
        <v>273</v>
      </c>
      <c r="C663" t="s">
        <v>17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27</v>
      </c>
      <c r="K663" t="s">
        <v>68</v>
      </c>
      <c r="L663" s="2">
        <v>8343000000</v>
      </c>
      <c r="M663" s="2">
        <v>3819000000</v>
      </c>
      <c r="N663" s="2">
        <v>4524000000</v>
      </c>
    </row>
    <row r="664" spans="1:14" x14ac:dyDescent="0.25">
      <c r="A664">
        <v>690</v>
      </c>
      <c r="B664" t="s">
        <v>273</v>
      </c>
      <c r="C664" t="s">
        <v>18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27</v>
      </c>
      <c r="K664" t="s">
        <v>68</v>
      </c>
      <c r="L664" s="2">
        <v>21102000000</v>
      </c>
      <c r="M664" s="2">
        <v>5837000000</v>
      </c>
      <c r="N664" s="2">
        <v>15265000000</v>
      </c>
    </row>
    <row r="665" spans="1:14" x14ac:dyDescent="0.25">
      <c r="A665">
        <v>691</v>
      </c>
      <c r="B665" t="s">
        <v>273</v>
      </c>
      <c r="C665" t="s">
        <v>19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27</v>
      </c>
      <c r="K665" t="s">
        <v>68</v>
      </c>
      <c r="L665" s="2">
        <v>28633000000</v>
      </c>
      <c r="M665" s="2">
        <v>6440000000</v>
      </c>
      <c r="N665" s="2">
        <v>22193000000</v>
      </c>
    </row>
    <row r="666" spans="1:14" x14ac:dyDescent="0.25">
      <c r="A666">
        <v>692</v>
      </c>
      <c r="B666" t="s">
        <v>274</v>
      </c>
      <c r="C666" t="s">
        <v>14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38</v>
      </c>
      <c r="K666" t="s">
        <v>126</v>
      </c>
      <c r="L666" s="2">
        <v>6423900000</v>
      </c>
      <c r="M666" s="2">
        <v>3552300000</v>
      </c>
      <c r="N666" s="2">
        <v>2871600000</v>
      </c>
    </row>
    <row r="667" spans="1:14" x14ac:dyDescent="0.25">
      <c r="A667">
        <v>693</v>
      </c>
      <c r="B667" t="s">
        <v>274</v>
      </c>
      <c r="C667" t="s">
        <v>17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38</v>
      </c>
      <c r="K667" t="s">
        <v>126</v>
      </c>
      <c r="L667" s="2">
        <v>6369800000</v>
      </c>
      <c r="M667" s="2">
        <v>3474300000</v>
      </c>
      <c r="N667" s="2">
        <v>2895500000</v>
      </c>
    </row>
    <row r="668" spans="1:14" x14ac:dyDescent="0.25">
      <c r="A668">
        <v>694</v>
      </c>
      <c r="B668" t="s">
        <v>274</v>
      </c>
      <c r="C668" t="s">
        <v>18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38</v>
      </c>
      <c r="K668" t="s">
        <v>126</v>
      </c>
      <c r="L668" s="2">
        <v>5949200000</v>
      </c>
      <c r="M668" s="2">
        <v>3328000000</v>
      </c>
      <c r="N668" s="2">
        <v>2621200000</v>
      </c>
    </row>
    <row r="669" spans="1:14" x14ac:dyDescent="0.25">
      <c r="A669">
        <v>695</v>
      </c>
      <c r="B669" t="s">
        <v>274</v>
      </c>
      <c r="C669" t="s">
        <v>19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38</v>
      </c>
      <c r="K669" t="s">
        <v>126</v>
      </c>
      <c r="L669" s="2">
        <v>5829500000</v>
      </c>
      <c r="M669" s="2">
        <v>3118900000</v>
      </c>
      <c r="N669" s="2">
        <v>2710600000</v>
      </c>
    </row>
    <row r="670" spans="1:14" x14ac:dyDescent="0.25">
      <c r="A670">
        <v>696</v>
      </c>
      <c r="B670" t="s">
        <v>275</v>
      </c>
      <c r="C670" t="s">
        <v>14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24</v>
      </c>
      <c r="K670" t="s">
        <v>91</v>
      </c>
      <c r="L670" s="2">
        <v>3324000000</v>
      </c>
      <c r="M670" s="2">
        <v>1867000000</v>
      </c>
      <c r="N670" s="2">
        <v>1457000000</v>
      </c>
    </row>
    <row r="671" spans="1:14" x14ac:dyDescent="0.25">
      <c r="A671">
        <v>697</v>
      </c>
      <c r="B671" t="s">
        <v>275</v>
      </c>
      <c r="C671" t="s">
        <v>17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24</v>
      </c>
      <c r="K671" t="s">
        <v>91</v>
      </c>
      <c r="L671" s="2">
        <v>4052000000</v>
      </c>
      <c r="M671" s="2">
        <v>2050000000</v>
      </c>
      <c r="N671" s="2">
        <v>2002000000</v>
      </c>
    </row>
    <row r="672" spans="1:14" x14ac:dyDescent="0.25">
      <c r="A672">
        <v>698</v>
      </c>
      <c r="B672" t="s">
        <v>275</v>
      </c>
      <c r="C672" t="s">
        <v>18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24</v>
      </c>
      <c r="K672" t="s">
        <v>91</v>
      </c>
      <c r="L672" s="2">
        <v>3653000000</v>
      </c>
      <c r="M672" s="2">
        <v>2331000000</v>
      </c>
      <c r="N672" s="2">
        <v>1322000000</v>
      </c>
    </row>
    <row r="673" spans="1:14" x14ac:dyDescent="0.25">
      <c r="A673">
        <v>699</v>
      </c>
      <c r="B673" t="s">
        <v>275</v>
      </c>
      <c r="C673" t="s">
        <v>19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24</v>
      </c>
      <c r="K673" t="s">
        <v>91</v>
      </c>
      <c r="L673" s="2">
        <v>3746000000</v>
      </c>
      <c r="M673" s="2">
        <v>2278000000</v>
      </c>
      <c r="N673" s="2">
        <v>1468000000</v>
      </c>
    </row>
    <row r="674" spans="1:14" x14ac:dyDescent="0.25">
      <c r="A674">
        <v>700</v>
      </c>
      <c r="B674" t="s">
        <v>276</v>
      </c>
      <c r="C674" t="s">
        <v>14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21</v>
      </c>
      <c r="K674" t="s">
        <v>248</v>
      </c>
      <c r="L674" s="2">
        <v>18054000000</v>
      </c>
      <c r="M674" s="2">
        <v>12382000000</v>
      </c>
      <c r="N674" s="2">
        <v>5672000000</v>
      </c>
    </row>
    <row r="675" spans="1:14" x14ac:dyDescent="0.25">
      <c r="A675">
        <v>701</v>
      </c>
      <c r="B675" t="s">
        <v>276</v>
      </c>
      <c r="C675" t="s">
        <v>17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21</v>
      </c>
      <c r="K675" t="s">
        <v>248</v>
      </c>
      <c r="L675" s="2">
        <v>13808000000</v>
      </c>
      <c r="M675" s="2">
        <v>12158000000</v>
      </c>
      <c r="N675" s="2">
        <v>1650000000</v>
      </c>
    </row>
    <row r="676" spans="1:14" x14ac:dyDescent="0.25">
      <c r="A676">
        <v>702</v>
      </c>
      <c r="B676" t="s">
        <v>276</v>
      </c>
      <c r="C676" t="s">
        <v>18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21</v>
      </c>
      <c r="K676" t="s">
        <v>248</v>
      </c>
      <c r="L676" s="2">
        <v>18302000000</v>
      </c>
      <c r="M676" s="2">
        <v>13405000000</v>
      </c>
      <c r="N676" s="2">
        <v>4897000000</v>
      </c>
    </row>
    <row r="677" spans="1:14" x14ac:dyDescent="0.25">
      <c r="A677">
        <v>703</v>
      </c>
      <c r="B677" t="s">
        <v>276</v>
      </c>
      <c r="C677" t="s">
        <v>19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21</v>
      </c>
      <c r="K677" t="s">
        <v>248</v>
      </c>
      <c r="L677" s="2">
        <v>21255000000</v>
      </c>
      <c r="M677" s="2">
        <v>11710000000</v>
      </c>
      <c r="N677" s="2">
        <v>9545000000</v>
      </c>
    </row>
    <row r="678" spans="1:14" x14ac:dyDescent="0.25">
      <c r="A678">
        <v>704</v>
      </c>
      <c r="B678" t="s">
        <v>277</v>
      </c>
      <c r="C678" t="s">
        <v>14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21</v>
      </c>
      <c r="K678" t="s">
        <v>81</v>
      </c>
      <c r="L678" s="2">
        <v>3778091000</v>
      </c>
      <c r="M678" s="2">
        <v>2754913000</v>
      </c>
      <c r="N678" s="2">
        <v>1023178000</v>
      </c>
    </row>
    <row r="679" spans="1:14" x14ac:dyDescent="0.25">
      <c r="A679">
        <v>705</v>
      </c>
      <c r="B679" t="s">
        <v>277</v>
      </c>
      <c r="C679" t="s">
        <v>17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21</v>
      </c>
      <c r="K679" t="s">
        <v>81</v>
      </c>
      <c r="L679" s="2">
        <v>4219920000</v>
      </c>
      <c r="M679" s="2">
        <v>3161985000</v>
      </c>
      <c r="N679" s="2">
        <v>1057935000</v>
      </c>
    </row>
    <row r="680" spans="1:14" x14ac:dyDescent="0.25">
      <c r="A680">
        <v>706</v>
      </c>
      <c r="B680" t="s">
        <v>277</v>
      </c>
      <c r="C680" t="s">
        <v>18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21</v>
      </c>
      <c r="K680" t="s">
        <v>81</v>
      </c>
      <c r="L680" s="2">
        <v>4593761000</v>
      </c>
      <c r="M680" s="2">
        <v>3462343000</v>
      </c>
      <c r="N680" s="2">
        <v>1131418000</v>
      </c>
    </row>
    <row r="681" spans="1:14" x14ac:dyDescent="0.25">
      <c r="A681">
        <v>707</v>
      </c>
      <c r="B681" t="s">
        <v>277</v>
      </c>
      <c r="C681" t="s">
        <v>19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21</v>
      </c>
      <c r="K681" t="s">
        <v>81</v>
      </c>
      <c r="L681" s="2">
        <v>4555852000</v>
      </c>
      <c r="M681" s="2">
        <v>3419065000</v>
      </c>
      <c r="N681" s="2">
        <v>1136787000</v>
      </c>
    </row>
    <row r="682" spans="1:14" x14ac:dyDescent="0.25">
      <c r="A682">
        <v>708</v>
      </c>
      <c r="B682" t="s">
        <v>278</v>
      </c>
      <c r="C682" t="s">
        <v>14</v>
      </c>
      <c r="D682" s="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24</v>
      </c>
      <c r="K682" t="s">
        <v>41</v>
      </c>
      <c r="L682" s="2">
        <v>1513848000</v>
      </c>
      <c r="M682" s="2">
        <v>1156635000</v>
      </c>
      <c r="N682" s="2">
        <v>357213000</v>
      </c>
    </row>
    <row r="683" spans="1:14" x14ac:dyDescent="0.25">
      <c r="A683">
        <v>709</v>
      </c>
      <c r="B683" t="s">
        <v>278</v>
      </c>
      <c r="C683" t="s">
        <v>17</v>
      </c>
      <c r="D683" s="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24</v>
      </c>
      <c r="K683" t="s">
        <v>41</v>
      </c>
      <c r="L683" s="2">
        <v>1602011000</v>
      </c>
      <c r="M683" s="2">
        <v>1196512000</v>
      </c>
      <c r="N683" s="2">
        <v>405499000</v>
      </c>
    </row>
    <row r="684" spans="1:14" x14ac:dyDescent="0.25">
      <c r="A684">
        <v>710</v>
      </c>
      <c r="B684" t="s">
        <v>278</v>
      </c>
      <c r="C684" t="s">
        <v>18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24</v>
      </c>
      <c r="K684" t="s">
        <v>41</v>
      </c>
      <c r="L684" s="2">
        <v>1751611000</v>
      </c>
      <c r="M684" s="2">
        <v>1295014000</v>
      </c>
      <c r="N684" s="2">
        <v>456597000</v>
      </c>
    </row>
    <row r="685" spans="1:14" x14ac:dyDescent="0.25">
      <c r="A685">
        <v>711</v>
      </c>
      <c r="B685" t="s">
        <v>278</v>
      </c>
      <c r="C685" t="s">
        <v>19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24</v>
      </c>
      <c r="K685" t="s">
        <v>41</v>
      </c>
      <c r="L685" s="2">
        <v>1750511000</v>
      </c>
      <c r="M685" s="2">
        <v>1325567000</v>
      </c>
      <c r="N685" s="2">
        <v>424944000</v>
      </c>
    </row>
    <row r="686" spans="1:14" x14ac:dyDescent="0.25">
      <c r="A686">
        <v>712</v>
      </c>
      <c r="B686" t="s">
        <v>279</v>
      </c>
      <c r="C686" t="s">
        <v>14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t="s">
        <v>21</v>
      </c>
      <c r="K686" t="s">
        <v>260</v>
      </c>
      <c r="L686" s="2">
        <v>6171000000</v>
      </c>
      <c r="M686" s="2">
        <v>0</v>
      </c>
      <c r="N686" s="2">
        <v>6171000000</v>
      </c>
    </row>
    <row r="687" spans="1:14" x14ac:dyDescent="0.25">
      <c r="A687">
        <v>713</v>
      </c>
      <c r="B687" t="s">
        <v>279</v>
      </c>
      <c r="C687" t="s">
        <v>17</v>
      </c>
      <c r="D687" s="1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t="s">
        <v>21</v>
      </c>
      <c r="K687" t="s">
        <v>260</v>
      </c>
      <c r="L687" s="2">
        <v>6293000000</v>
      </c>
      <c r="M687" s="2">
        <v>0</v>
      </c>
      <c r="N687" s="2">
        <v>6293000000</v>
      </c>
    </row>
    <row r="688" spans="1:14" x14ac:dyDescent="0.25">
      <c r="A688">
        <v>714</v>
      </c>
      <c r="B688" t="s">
        <v>279</v>
      </c>
      <c r="C688" t="s">
        <v>18</v>
      </c>
      <c r="D688" s="1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t="s">
        <v>21</v>
      </c>
      <c r="K688" t="s">
        <v>260</v>
      </c>
      <c r="L688" s="2">
        <v>6289000000</v>
      </c>
      <c r="M688" s="2">
        <v>0</v>
      </c>
      <c r="N688" s="2">
        <v>6289000000</v>
      </c>
    </row>
    <row r="689" spans="1:14" x14ac:dyDescent="0.25">
      <c r="A689">
        <v>715</v>
      </c>
      <c r="B689" t="s">
        <v>279</v>
      </c>
      <c r="C689" t="s">
        <v>19</v>
      </c>
      <c r="D689" s="1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t="s">
        <v>21</v>
      </c>
      <c r="K689" t="s">
        <v>260</v>
      </c>
      <c r="L689" s="2">
        <v>5720000000</v>
      </c>
      <c r="M689" s="2">
        <v>0</v>
      </c>
      <c r="N689" s="2">
        <v>5720000000</v>
      </c>
    </row>
    <row r="690" spans="1:14" x14ac:dyDescent="0.25">
      <c r="A690">
        <v>716</v>
      </c>
      <c r="B690" t="s">
        <v>280</v>
      </c>
      <c r="C690" t="s">
        <v>14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21</v>
      </c>
      <c r="K690" t="s">
        <v>281</v>
      </c>
      <c r="L690" s="2">
        <v>1438480000</v>
      </c>
      <c r="M690" s="2">
        <v>834320000</v>
      </c>
      <c r="N690" s="2">
        <v>604160000</v>
      </c>
    </row>
    <row r="691" spans="1:14" x14ac:dyDescent="0.25">
      <c r="A691">
        <v>717</v>
      </c>
      <c r="B691" t="s">
        <v>280</v>
      </c>
      <c r="C691" t="s">
        <v>17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21</v>
      </c>
      <c r="K691" t="s">
        <v>281</v>
      </c>
      <c r="L691" s="2">
        <v>1407300000</v>
      </c>
      <c r="M691" s="2">
        <v>833268000</v>
      </c>
      <c r="N691" s="2">
        <v>574032000</v>
      </c>
    </row>
    <row r="692" spans="1:14" x14ac:dyDescent="0.25">
      <c r="A692">
        <v>718</v>
      </c>
      <c r="B692" t="s">
        <v>280</v>
      </c>
      <c r="C692" t="s">
        <v>18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21</v>
      </c>
      <c r="K692" t="s">
        <v>281</v>
      </c>
      <c r="L692" s="2">
        <v>1604412000</v>
      </c>
      <c r="M692" s="2">
        <v>913786000</v>
      </c>
      <c r="N692" s="2">
        <v>690626000</v>
      </c>
    </row>
    <row r="693" spans="1:14" x14ac:dyDescent="0.25">
      <c r="A693">
        <v>719</v>
      </c>
      <c r="B693" t="s">
        <v>280</v>
      </c>
      <c r="C693" t="s">
        <v>19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21</v>
      </c>
      <c r="K693" t="s">
        <v>281</v>
      </c>
      <c r="L693" s="2">
        <v>1538704000</v>
      </c>
      <c r="M693" s="2">
        <v>989123000</v>
      </c>
      <c r="N693" s="2">
        <v>549581000</v>
      </c>
    </row>
    <row r="694" spans="1:14" x14ac:dyDescent="0.25">
      <c r="A694">
        <v>720</v>
      </c>
      <c r="B694" t="s">
        <v>282</v>
      </c>
      <c r="C694" t="s">
        <v>14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21</v>
      </c>
      <c r="K694" t="s">
        <v>283</v>
      </c>
      <c r="L694" s="2">
        <v>4118000000</v>
      </c>
      <c r="M694" s="2">
        <v>2816000000</v>
      </c>
      <c r="N694" s="2">
        <v>1302000000</v>
      </c>
    </row>
    <row r="695" spans="1:14" x14ac:dyDescent="0.25">
      <c r="A695">
        <v>721</v>
      </c>
      <c r="B695" t="s">
        <v>282</v>
      </c>
      <c r="C695" t="s">
        <v>17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21</v>
      </c>
      <c r="K695" t="s">
        <v>283</v>
      </c>
      <c r="L695" s="2">
        <v>4232000000</v>
      </c>
      <c r="M695" s="2">
        <v>2815000000</v>
      </c>
      <c r="N695" s="2">
        <v>1417000000</v>
      </c>
    </row>
    <row r="696" spans="1:14" x14ac:dyDescent="0.25">
      <c r="A696">
        <v>722</v>
      </c>
      <c r="B696" t="s">
        <v>282</v>
      </c>
      <c r="C696" t="s">
        <v>18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21</v>
      </c>
      <c r="K696" t="s">
        <v>283</v>
      </c>
      <c r="L696" s="2">
        <v>4279000000</v>
      </c>
      <c r="M696" s="2">
        <v>2728000000</v>
      </c>
      <c r="N696" s="2">
        <v>1551000000</v>
      </c>
    </row>
    <row r="697" spans="1:14" x14ac:dyDescent="0.25">
      <c r="A697">
        <v>723</v>
      </c>
      <c r="B697" t="s">
        <v>282</v>
      </c>
      <c r="C697" t="s">
        <v>19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21</v>
      </c>
      <c r="K697" t="s">
        <v>283</v>
      </c>
      <c r="L697" s="2">
        <v>4186000000</v>
      </c>
      <c r="M697" s="2">
        <v>2617000000</v>
      </c>
      <c r="N697" s="2">
        <v>1569000000</v>
      </c>
    </row>
    <row r="698" spans="1:14" x14ac:dyDescent="0.25">
      <c r="A698">
        <v>724</v>
      </c>
      <c r="B698" t="s">
        <v>284</v>
      </c>
      <c r="C698" t="s">
        <v>14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15</v>
      </c>
      <c r="K698" t="s">
        <v>285</v>
      </c>
      <c r="L698" s="2">
        <v>3916160000</v>
      </c>
      <c r="M698" s="2">
        <v>2785035000</v>
      </c>
      <c r="N698" s="2">
        <v>1131125000</v>
      </c>
    </row>
    <row r="699" spans="1:14" x14ac:dyDescent="0.25">
      <c r="A699">
        <v>725</v>
      </c>
      <c r="B699" t="s">
        <v>284</v>
      </c>
      <c r="C699" t="s">
        <v>17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15</v>
      </c>
      <c r="K699" t="s">
        <v>285</v>
      </c>
      <c r="L699" s="2">
        <v>4136483000</v>
      </c>
      <c r="M699" s="2">
        <v>2839629000</v>
      </c>
      <c r="N699" s="2">
        <v>1296854000</v>
      </c>
    </row>
    <row r="700" spans="1:14" x14ac:dyDescent="0.25">
      <c r="A700">
        <v>726</v>
      </c>
      <c r="B700" t="s">
        <v>284</v>
      </c>
      <c r="C700" t="s">
        <v>18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15</v>
      </c>
      <c r="K700" t="s">
        <v>285</v>
      </c>
      <c r="L700" s="2">
        <v>4314242000</v>
      </c>
      <c r="M700" s="2">
        <v>2967125000</v>
      </c>
      <c r="N700" s="2">
        <v>1347117000</v>
      </c>
    </row>
    <row r="701" spans="1:14" x14ac:dyDescent="0.25">
      <c r="A701">
        <v>727</v>
      </c>
      <c r="B701" t="s">
        <v>284</v>
      </c>
      <c r="C701" t="s">
        <v>19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15</v>
      </c>
      <c r="K701" t="s">
        <v>285</v>
      </c>
      <c r="L701" s="2">
        <v>4231428000</v>
      </c>
      <c r="M701" s="2">
        <v>2931108000</v>
      </c>
      <c r="N701" s="2">
        <v>1300320000</v>
      </c>
    </row>
    <row r="702" spans="1:14" x14ac:dyDescent="0.25">
      <c r="A702">
        <v>728</v>
      </c>
      <c r="B702" t="s">
        <v>286</v>
      </c>
      <c r="C702" t="s">
        <v>14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85</v>
      </c>
      <c r="K702" t="s">
        <v>116</v>
      </c>
      <c r="L702" s="2">
        <v>4471000000</v>
      </c>
      <c r="M702" s="2">
        <v>1333000000</v>
      </c>
      <c r="N702" s="2">
        <v>3138000000</v>
      </c>
    </row>
    <row r="703" spans="1:14" x14ac:dyDescent="0.25">
      <c r="A703">
        <v>729</v>
      </c>
      <c r="B703" t="s">
        <v>286</v>
      </c>
      <c r="C703" t="s">
        <v>17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85</v>
      </c>
      <c r="K703" t="s">
        <v>116</v>
      </c>
      <c r="L703" s="2">
        <v>5536000000</v>
      </c>
      <c r="M703" s="2">
        <v>293000000</v>
      </c>
      <c r="N703" s="2">
        <v>5243000000</v>
      </c>
    </row>
    <row r="704" spans="1:14" x14ac:dyDescent="0.25">
      <c r="A704">
        <v>730</v>
      </c>
      <c r="B704" t="s">
        <v>286</v>
      </c>
      <c r="C704" t="s">
        <v>18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85</v>
      </c>
      <c r="K704" t="s">
        <v>116</v>
      </c>
      <c r="L704" s="2">
        <v>2520000000</v>
      </c>
      <c r="M704" s="2">
        <v>200000000</v>
      </c>
      <c r="N704" s="2">
        <v>2320000000</v>
      </c>
    </row>
    <row r="705" spans="1:14" x14ac:dyDescent="0.25">
      <c r="A705">
        <v>731</v>
      </c>
      <c r="B705" t="s">
        <v>286</v>
      </c>
      <c r="C705" t="s">
        <v>19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85</v>
      </c>
      <c r="K705" t="s">
        <v>116</v>
      </c>
      <c r="L705" s="2">
        <v>864000000</v>
      </c>
      <c r="M705" s="2">
        <v>228000000</v>
      </c>
      <c r="N705" s="2">
        <v>636000000</v>
      </c>
    </row>
    <row r="706" spans="1:14" x14ac:dyDescent="0.25">
      <c r="A706">
        <v>732</v>
      </c>
      <c r="B706" t="s">
        <v>287</v>
      </c>
      <c r="C706" t="s">
        <v>14</v>
      </c>
      <c r="D706" s="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21</v>
      </c>
      <c r="K706" t="s">
        <v>281</v>
      </c>
      <c r="L706" s="2">
        <v>1104120000</v>
      </c>
      <c r="M706" s="2">
        <v>902869000</v>
      </c>
      <c r="N706" s="2">
        <v>201251000</v>
      </c>
    </row>
    <row r="707" spans="1:14" x14ac:dyDescent="0.25">
      <c r="A707">
        <v>733</v>
      </c>
      <c r="B707" t="s">
        <v>287</v>
      </c>
      <c r="C707" t="s">
        <v>17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21</v>
      </c>
      <c r="K707" t="s">
        <v>281</v>
      </c>
      <c r="L707" s="2">
        <v>1456667000</v>
      </c>
      <c r="M707" s="2">
        <v>1126940000</v>
      </c>
      <c r="N707" s="2">
        <v>329727000</v>
      </c>
    </row>
    <row r="708" spans="1:14" x14ac:dyDescent="0.25">
      <c r="A708">
        <v>734</v>
      </c>
      <c r="B708" t="s">
        <v>287</v>
      </c>
      <c r="C708" t="s">
        <v>18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21</v>
      </c>
      <c r="K708" t="s">
        <v>281</v>
      </c>
      <c r="L708" s="2">
        <v>1817104000</v>
      </c>
      <c r="M708" s="2">
        <v>1347510000</v>
      </c>
      <c r="N708" s="2">
        <v>469594000</v>
      </c>
    </row>
    <row r="709" spans="1:14" x14ac:dyDescent="0.25">
      <c r="A709">
        <v>735</v>
      </c>
      <c r="B709" t="s">
        <v>287</v>
      </c>
      <c r="C709" t="s">
        <v>19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21</v>
      </c>
      <c r="K709" t="s">
        <v>281</v>
      </c>
      <c r="L709" s="2">
        <v>2093091000</v>
      </c>
      <c r="M709" s="2">
        <v>1513064000</v>
      </c>
      <c r="N709" s="2">
        <v>580027000</v>
      </c>
    </row>
    <row r="710" spans="1:14" x14ac:dyDescent="0.25">
      <c r="A710">
        <v>736</v>
      </c>
      <c r="B710" t="s">
        <v>288</v>
      </c>
      <c r="C710" t="s">
        <v>14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21</v>
      </c>
      <c r="K710" t="s">
        <v>289</v>
      </c>
      <c r="L710" s="2">
        <v>2417003000</v>
      </c>
      <c r="M710" s="2">
        <v>1563152000</v>
      </c>
      <c r="N710" s="2">
        <v>853851000</v>
      </c>
    </row>
    <row r="711" spans="1:14" x14ac:dyDescent="0.25">
      <c r="A711">
        <v>737</v>
      </c>
      <c r="B711" t="s">
        <v>288</v>
      </c>
      <c r="C711" t="s">
        <v>17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21</v>
      </c>
      <c r="K711" t="s">
        <v>289</v>
      </c>
      <c r="L711" s="2">
        <v>2409256000</v>
      </c>
      <c r="M711" s="2">
        <v>1603244000</v>
      </c>
      <c r="N711" s="2">
        <v>806012000</v>
      </c>
    </row>
    <row r="712" spans="1:14" x14ac:dyDescent="0.25">
      <c r="A712">
        <v>738</v>
      </c>
      <c r="B712" t="s">
        <v>288</v>
      </c>
      <c r="C712" t="s">
        <v>18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21</v>
      </c>
      <c r="K712" t="s">
        <v>289</v>
      </c>
      <c r="L712" s="2">
        <v>2578835000</v>
      </c>
      <c r="M712" s="2">
        <v>1638143000</v>
      </c>
      <c r="N712" s="2">
        <v>940692000</v>
      </c>
    </row>
    <row r="713" spans="1:14" x14ac:dyDescent="0.25">
      <c r="A713">
        <v>739</v>
      </c>
      <c r="B713" t="s">
        <v>288</v>
      </c>
      <c r="C713" t="s">
        <v>19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21</v>
      </c>
      <c r="K713" t="s">
        <v>289</v>
      </c>
      <c r="L713" s="2">
        <v>2770476000</v>
      </c>
      <c r="M713" s="2">
        <v>1699298000</v>
      </c>
      <c r="N713" s="2">
        <v>1071178000</v>
      </c>
    </row>
    <row r="714" spans="1:14" x14ac:dyDescent="0.25">
      <c r="A714">
        <v>740</v>
      </c>
      <c r="B714" t="s">
        <v>290</v>
      </c>
      <c r="C714" t="s">
        <v>14</v>
      </c>
      <c r="D714" s="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49</v>
      </c>
      <c r="K714" t="s">
        <v>107</v>
      </c>
      <c r="L714" s="2">
        <v>2874417000</v>
      </c>
      <c r="M714" s="2">
        <v>1983264000</v>
      </c>
      <c r="N714" s="2">
        <v>891153000</v>
      </c>
    </row>
    <row r="715" spans="1:14" x14ac:dyDescent="0.25">
      <c r="A715">
        <v>741</v>
      </c>
      <c r="B715" t="s">
        <v>290</v>
      </c>
      <c r="C715" t="s">
        <v>17</v>
      </c>
      <c r="D715" s="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49</v>
      </c>
      <c r="K715" t="s">
        <v>107</v>
      </c>
      <c r="L715" s="2">
        <v>2756592000</v>
      </c>
      <c r="M715" s="2">
        <v>1848048000</v>
      </c>
      <c r="N715" s="2">
        <v>908544000</v>
      </c>
    </row>
    <row r="716" spans="1:14" x14ac:dyDescent="0.25">
      <c r="A716">
        <v>742</v>
      </c>
      <c r="B716" t="s">
        <v>290</v>
      </c>
      <c r="C716" t="s">
        <v>18</v>
      </c>
      <c r="D716" s="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49</v>
      </c>
      <c r="K716" t="s">
        <v>107</v>
      </c>
      <c r="L716" s="2">
        <v>2869188000</v>
      </c>
      <c r="M716" s="2">
        <v>1963335000</v>
      </c>
      <c r="N716" s="2">
        <v>905853000</v>
      </c>
    </row>
    <row r="717" spans="1:14" x14ac:dyDescent="0.25">
      <c r="A717">
        <v>743</v>
      </c>
      <c r="B717" t="s">
        <v>290</v>
      </c>
      <c r="C717" t="s">
        <v>19</v>
      </c>
      <c r="D717" s="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49</v>
      </c>
      <c r="K717" t="s">
        <v>107</v>
      </c>
      <c r="L717" s="2">
        <v>3071076000</v>
      </c>
      <c r="M717" s="2">
        <v>2075862000</v>
      </c>
      <c r="N717" s="2">
        <v>995214000</v>
      </c>
    </row>
    <row r="718" spans="1:14" x14ac:dyDescent="0.25">
      <c r="A718">
        <v>744</v>
      </c>
      <c r="B718" t="s">
        <v>291</v>
      </c>
      <c r="C718" t="s">
        <v>14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21</v>
      </c>
      <c r="K718" t="s">
        <v>292</v>
      </c>
      <c r="L718" s="2">
        <v>1611693000</v>
      </c>
      <c r="M718" s="2">
        <v>1096507000</v>
      </c>
      <c r="N718" s="2">
        <v>515186000</v>
      </c>
    </row>
    <row r="719" spans="1:14" x14ac:dyDescent="0.25">
      <c r="A719">
        <v>745</v>
      </c>
      <c r="B719" t="s">
        <v>291</v>
      </c>
      <c r="C719" t="s">
        <v>17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21</v>
      </c>
      <c r="K719" t="s">
        <v>292</v>
      </c>
      <c r="L719" s="2">
        <v>1904407000</v>
      </c>
      <c r="M719" s="2">
        <v>1340453000</v>
      </c>
      <c r="N719" s="2">
        <v>563954000</v>
      </c>
    </row>
    <row r="720" spans="1:14" x14ac:dyDescent="0.25">
      <c r="A720">
        <v>746</v>
      </c>
      <c r="B720" t="s">
        <v>291</v>
      </c>
      <c r="C720" t="s">
        <v>18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21</v>
      </c>
      <c r="K720" t="s">
        <v>292</v>
      </c>
      <c r="L720" s="2">
        <v>2136332000</v>
      </c>
      <c r="M720" s="2">
        <v>1541214000</v>
      </c>
      <c r="N720" s="2">
        <v>595118000</v>
      </c>
    </row>
    <row r="721" spans="1:14" x14ac:dyDescent="0.25">
      <c r="A721">
        <v>747</v>
      </c>
      <c r="B721" t="s">
        <v>291</v>
      </c>
      <c r="C721" t="s">
        <v>19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21</v>
      </c>
      <c r="K721" t="s">
        <v>292</v>
      </c>
      <c r="L721" s="2">
        <v>2276048000</v>
      </c>
      <c r="M721" s="2">
        <v>1500399000</v>
      </c>
      <c r="N721" s="2">
        <v>775649000</v>
      </c>
    </row>
    <row r="722" spans="1:14" x14ac:dyDescent="0.25">
      <c r="A722">
        <v>748</v>
      </c>
      <c r="B722" t="s">
        <v>293</v>
      </c>
      <c r="C722" t="s">
        <v>14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27</v>
      </c>
      <c r="K722" t="s">
        <v>201</v>
      </c>
      <c r="L722" s="2">
        <v>27296000000</v>
      </c>
      <c r="M722" s="2">
        <v>22480000000</v>
      </c>
      <c r="N722" s="2">
        <v>4816000000</v>
      </c>
    </row>
    <row r="723" spans="1:14" x14ac:dyDescent="0.25">
      <c r="A723">
        <v>749</v>
      </c>
      <c r="B723" t="s">
        <v>293</v>
      </c>
      <c r="C723" t="s">
        <v>17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27</v>
      </c>
      <c r="K723" t="s">
        <v>201</v>
      </c>
      <c r="L723" s="2">
        <v>28212000000</v>
      </c>
      <c r="M723" s="2">
        <v>23420000000</v>
      </c>
      <c r="N723" s="2">
        <v>4792000000</v>
      </c>
    </row>
    <row r="724" spans="1:14" x14ac:dyDescent="0.25">
      <c r="A724">
        <v>750</v>
      </c>
      <c r="B724" t="s">
        <v>293</v>
      </c>
      <c r="C724" t="s">
        <v>18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27</v>
      </c>
      <c r="K724" t="s">
        <v>201</v>
      </c>
      <c r="L724" s="2">
        <v>30656000000</v>
      </c>
      <c r="M724" s="2">
        <v>25091000000</v>
      </c>
      <c r="N724" s="2">
        <v>5565000000</v>
      </c>
    </row>
    <row r="725" spans="1:14" x14ac:dyDescent="0.25">
      <c r="A725">
        <v>751</v>
      </c>
      <c r="B725" t="s">
        <v>293</v>
      </c>
      <c r="C725" t="s">
        <v>19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27</v>
      </c>
      <c r="K725" t="s">
        <v>201</v>
      </c>
      <c r="L725" s="2">
        <v>33040000000</v>
      </c>
      <c r="M725" s="2">
        <v>27075000000</v>
      </c>
      <c r="N725" s="2">
        <v>5965000000</v>
      </c>
    </row>
    <row r="726" spans="1:14" x14ac:dyDescent="0.25">
      <c r="A726">
        <v>752</v>
      </c>
      <c r="B726" t="s">
        <v>294</v>
      </c>
      <c r="C726" t="s">
        <v>14</v>
      </c>
      <c r="D726" s="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54</v>
      </c>
      <c r="K726" t="s">
        <v>55</v>
      </c>
      <c r="L726" s="2">
        <v>1197990000</v>
      </c>
      <c r="M726" s="2">
        <v>665170000</v>
      </c>
      <c r="N726" s="2">
        <v>532820000</v>
      </c>
    </row>
    <row r="727" spans="1:14" x14ac:dyDescent="0.25">
      <c r="A727">
        <v>753</v>
      </c>
      <c r="B727" t="s">
        <v>294</v>
      </c>
      <c r="C727" t="s">
        <v>17</v>
      </c>
      <c r="D727" s="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54</v>
      </c>
      <c r="K727" t="s">
        <v>55</v>
      </c>
      <c r="L727" s="2">
        <v>1641132000</v>
      </c>
      <c r="M727" s="2">
        <v>1107519000</v>
      </c>
      <c r="N727" s="2">
        <v>533613000</v>
      </c>
    </row>
    <row r="728" spans="1:14" x14ac:dyDescent="0.25">
      <c r="A728">
        <v>754</v>
      </c>
      <c r="B728" t="s">
        <v>294</v>
      </c>
      <c r="C728" t="s">
        <v>18</v>
      </c>
      <c r="D728" s="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54</v>
      </c>
      <c r="K728" t="s">
        <v>55</v>
      </c>
      <c r="L728" s="2">
        <v>1902521000</v>
      </c>
      <c r="M728" s="2">
        <v>1056611000</v>
      </c>
      <c r="N728" s="2">
        <v>845910000</v>
      </c>
    </row>
    <row r="729" spans="1:14" x14ac:dyDescent="0.25">
      <c r="A729">
        <v>755</v>
      </c>
      <c r="B729" t="s">
        <v>294</v>
      </c>
      <c r="C729" t="s">
        <v>19</v>
      </c>
      <c r="D729" s="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54</v>
      </c>
      <c r="K729" t="s">
        <v>55</v>
      </c>
      <c r="L729" s="2">
        <v>2153428000</v>
      </c>
      <c r="M729" s="2">
        <v>1084582000</v>
      </c>
      <c r="N729" s="2">
        <v>1068846000</v>
      </c>
    </row>
    <row r="730" spans="1:14" x14ac:dyDescent="0.25">
      <c r="A730">
        <v>756</v>
      </c>
      <c r="B730" t="s">
        <v>295</v>
      </c>
      <c r="C730" t="s">
        <v>14</v>
      </c>
      <c r="D730" s="1">
        <v>41639</v>
      </c>
      <c r="E730" s="2">
        <v>2013719000</v>
      </c>
      <c r="F730" t="s">
        <v>213</v>
      </c>
      <c r="G730" s="2">
        <v>401324000</v>
      </c>
      <c r="H730" s="2">
        <v>0</v>
      </c>
      <c r="I730" s="2">
        <v>423312000</v>
      </c>
      <c r="J730" t="s">
        <v>54</v>
      </c>
      <c r="K730" t="s">
        <v>55</v>
      </c>
      <c r="L730" t="e">
        <v>#VALUE!</v>
      </c>
      <c r="M730" s="2">
        <v>824636000</v>
      </c>
      <c r="N730" t="e">
        <v>#VALUE!</v>
      </c>
    </row>
    <row r="731" spans="1:14" x14ac:dyDescent="0.25">
      <c r="A731">
        <v>757</v>
      </c>
      <c r="B731" t="s">
        <v>295</v>
      </c>
      <c r="C731" t="s">
        <v>17</v>
      </c>
      <c r="D731" s="1">
        <v>42004</v>
      </c>
      <c r="E731" s="2">
        <v>1563210000</v>
      </c>
      <c r="F731" t="s">
        <v>213</v>
      </c>
      <c r="G731" s="2">
        <v>463059000</v>
      </c>
      <c r="H731" s="2">
        <v>0</v>
      </c>
      <c r="I731" s="2">
        <v>455016000</v>
      </c>
      <c r="J731" t="s">
        <v>54</v>
      </c>
      <c r="K731" t="s">
        <v>55</v>
      </c>
      <c r="L731" t="e">
        <v>#VALUE!</v>
      </c>
      <c r="M731" s="2">
        <v>918075000</v>
      </c>
      <c r="N731" t="e">
        <v>#VALUE!</v>
      </c>
    </row>
    <row r="732" spans="1:14" x14ac:dyDescent="0.25">
      <c r="A732">
        <v>758</v>
      </c>
      <c r="B732" t="s">
        <v>295</v>
      </c>
      <c r="C732" t="s">
        <v>18</v>
      </c>
      <c r="D732" s="1">
        <v>42369</v>
      </c>
      <c r="E732" s="2">
        <v>1828305000</v>
      </c>
      <c r="F732" t="s">
        <v>213</v>
      </c>
      <c r="G732" s="2">
        <v>706644000</v>
      </c>
      <c r="H732" s="2">
        <v>0</v>
      </c>
      <c r="I732" s="2">
        <v>504905000</v>
      </c>
      <c r="J732" t="s">
        <v>54</v>
      </c>
      <c r="K732" t="s">
        <v>55</v>
      </c>
      <c r="L732" t="e">
        <v>#VALUE!</v>
      </c>
      <c r="M732" s="2">
        <v>1211549000</v>
      </c>
      <c r="N732" t="e">
        <v>#VALUE!</v>
      </c>
    </row>
    <row r="733" spans="1:14" x14ac:dyDescent="0.25">
      <c r="A733">
        <v>759</v>
      </c>
      <c r="B733" t="s">
        <v>295</v>
      </c>
      <c r="C733" t="s">
        <v>19</v>
      </c>
      <c r="D733" s="1">
        <v>42735</v>
      </c>
      <c r="E733" s="2">
        <v>2040486000</v>
      </c>
      <c r="F733" t="s">
        <v>213</v>
      </c>
      <c r="G733" s="2">
        <v>842010000</v>
      </c>
      <c r="H733" s="2">
        <v>0</v>
      </c>
      <c r="I733" s="2">
        <v>568108000</v>
      </c>
      <c r="J733" t="s">
        <v>54</v>
      </c>
      <c r="K733" t="s">
        <v>55</v>
      </c>
      <c r="L733" t="e">
        <v>#VALUE!</v>
      </c>
      <c r="M733" s="2">
        <v>1410118000</v>
      </c>
      <c r="N733" t="e">
        <v>#VALUE!</v>
      </c>
    </row>
    <row r="734" spans="1:14" x14ac:dyDescent="0.25">
      <c r="A734">
        <v>760</v>
      </c>
      <c r="B734" t="s">
        <v>296</v>
      </c>
      <c r="C734" t="s">
        <v>14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21</v>
      </c>
      <c r="K734" t="s">
        <v>297</v>
      </c>
      <c r="L734" s="2">
        <v>25842000000</v>
      </c>
      <c r="M734" s="2">
        <v>18076000000</v>
      </c>
      <c r="N734" s="2">
        <v>7766000000</v>
      </c>
    </row>
    <row r="735" spans="1:14" x14ac:dyDescent="0.25">
      <c r="A735">
        <v>761</v>
      </c>
      <c r="B735" t="s">
        <v>296</v>
      </c>
      <c r="C735" t="s">
        <v>17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21</v>
      </c>
      <c r="K735" t="s">
        <v>297</v>
      </c>
      <c r="L735" s="2">
        <v>26915000000</v>
      </c>
      <c r="M735" s="2">
        <v>17749000000</v>
      </c>
      <c r="N735" s="2">
        <v>9166000000</v>
      </c>
    </row>
    <row r="736" spans="1:14" x14ac:dyDescent="0.25">
      <c r="A736">
        <v>762</v>
      </c>
      <c r="B736" t="s">
        <v>296</v>
      </c>
      <c r="C736" t="s">
        <v>18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21</v>
      </c>
      <c r="K736" t="s">
        <v>297</v>
      </c>
      <c r="L736" s="2">
        <v>28389000000</v>
      </c>
      <c r="M736" s="2">
        <v>17920000000</v>
      </c>
      <c r="N736" s="2">
        <v>10469000000</v>
      </c>
    </row>
    <row r="737" spans="1:14" x14ac:dyDescent="0.25">
      <c r="A737">
        <v>763</v>
      </c>
      <c r="B737" t="s">
        <v>296</v>
      </c>
      <c r="C737" t="s">
        <v>19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21</v>
      </c>
      <c r="K737" t="s">
        <v>297</v>
      </c>
      <c r="L737" s="2">
        <v>30265000000</v>
      </c>
      <c r="M737" s="2">
        <v>18491000000</v>
      </c>
      <c r="N737" s="2">
        <v>11774000000</v>
      </c>
    </row>
    <row r="738" spans="1:14" x14ac:dyDescent="0.25">
      <c r="A738">
        <v>764</v>
      </c>
      <c r="B738" t="s">
        <v>298</v>
      </c>
      <c r="C738" t="s">
        <v>14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85</v>
      </c>
      <c r="K738" t="s">
        <v>146</v>
      </c>
      <c r="L738" s="2">
        <v>8710000000</v>
      </c>
      <c r="M738" s="2">
        <v>3992000000</v>
      </c>
      <c r="N738" s="2">
        <v>4718000000</v>
      </c>
    </row>
    <row r="739" spans="1:14" x14ac:dyDescent="0.25">
      <c r="A739">
        <v>765</v>
      </c>
      <c r="B739" t="s">
        <v>298</v>
      </c>
      <c r="C739" t="s">
        <v>17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85</v>
      </c>
      <c r="K739" t="s">
        <v>146</v>
      </c>
      <c r="L739" s="2">
        <v>7936000000</v>
      </c>
      <c r="M739" s="2">
        <v>3732000000</v>
      </c>
      <c r="N739" s="2">
        <v>4204000000</v>
      </c>
    </row>
    <row r="740" spans="1:14" x14ac:dyDescent="0.25">
      <c r="A740">
        <v>766</v>
      </c>
      <c r="B740" t="s">
        <v>298</v>
      </c>
      <c r="C740" t="s">
        <v>18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85</v>
      </c>
      <c r="K740" t="s">
        <v>146</v>
      </c>
      <c r="L740" s="2">
        <v>6984000000</v>
      </c>
      <c r="M740" s="2">
        <v>4087000000</v>
      </c>
      <c r="N740" s="2">
        <v>2897000000</v>
      </c>
    </row>
    <row r="741" spans="1:14" x14ac:dyDescent="0.25">
      <c r="A741">
        <v>767</v>
      </c>
      <c r="B741" t="s">
        <v>298</v>
      </c>
      <c r="C741" t="s">
        <v>19</v>
      </c>
      <c r="D741" s="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85</v>
      </c>
      <c r="K741" t="s">
        <v>146</v>
      </c>
      <c r="L741" s="2">
        <v>3313000000</v>
      </c>
      <c r="M741" s="2">
        <v>4658000000</v>
      </c>
      <c r="N741" s="2">
        <v>-1345000000</v>
      </c>
    </row>
    <row r="742" spans="1:14" x14ac:dyDescent="0.25">
      <c r="A742">
        <v>768</v>
      </c>
      <c r="B742" t="s">
        <v>299</v>
      </c>
      <c r="C742" t="s">
        <v>14</v>
      </c>
      <c r="D742" s="1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t="s">
        <v>49</v>
      </c>
      <c r="K742" t="s">
        <v>52</v>
      </c>
      <c r="L742" s="2">
        <v>8891000000</v>
      </c>
      <c r="M742" s="2">
        <v>7080000000</v>
      </c>
      <c r="N742" s="2">
        <v>1811000000</v>
      </c>
    </row>
    <row r="743" spans="1:14" x14ac:dyDescent="0.25">
      <c r="A743">
        <v>769</v>
      </c>
      <c r="B743" t="s">
        <v>299</v>
      </c>
      <c r="C743" t="s">
        <v>17</v>
      </c>
      <c r="D743" s="1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t="s">
        <v>49</v>
      </c>
      <c r="K743" t="s">
        <v>52</v>
      </c>
      <c r="L743" s="2">
        <v>9625000000</v>
      </c>
      <c r="M743" s="2">
        <v>5970000000</v>
      </c>
      <c r="N743" s="2">
        <v>3655000000</v>
      </c>
    </row>
    <row r="744" spans="1:14" x14ac:dyDescent="0.25">
      <c r="A744">
        <v>770</v>
      </c>
      <c r="B744" t="s">
        <v>299</v>
      </c>
      <c r="C744" t="s">
        <v>18</v>
      </c>
      <c r="D744" s="1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t="s">
        <v>49</v>
      </c>
      <c r="K744" t="s">
        <v>52</v>
      </c>
      <c r="L744" s="2">
        <v>7809000000</v>
      </c>
      <c r="M744" s="2">
        <v>5757000000</v>
      </c>
      <c r="N744" s="2">
        <v>2052000000</v>
      </c>
    </row>
    <row r="745" spans="1:14" x14ac:dyDescent="0.25">
      <c r="A745">
        <v>771</v>
      </c>
      <c r="B745" t="s">
        <v>299</v>
      </c>
      <c r="C745" t="s">
        <v>19</v>
      </c>
      <c r="D745" s="1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t="s">
        <v>49</v>
      </c>
      <c r="K745" t="s">
        <v>52</v>
      </c>
      <c r="L745" s="2">
        <v>7602000000</v>
      </c>
      <c r="M745" s="2">
        <v>5274000000</v>
      </c>
      <c r="N745" s="2">
        <v>2328000000</v>
      </c>
    </row>
    <row r="746" spans="1:14" x14ac:dyDescent="0.25">
      <c r="A746">
        <v>772</v>
      </c>
      <c r="B746" t="s">
        <v>300</v>
      </c>
      <c r="C746" t="s">
        <v>14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21</v>
      </c>
      <c r="K746" t="s">
        <v>301</v>
      </c>
      <c r="L746" s="2">
        <v>2139883000</v>
      </c>
      <c r="M746" s="2">
        <v>1111232000</v>
      </c>
      <c r="N746" s="2">
        <v>1028651000</v>
      </c>
    </row>
    <row r="747" spans="1:14" x14ac:dyDescent="0.25">
      <c r="A747">
        <v>773</v>
      </c>
      <c r="B747" t="s">
        <v>300</v>
      </c>
      <c r="C747" t="s">
        <v>17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21</v>
      </c>
      <c r="K747" t="s">
        <v>301</v>
      </c>
      <c r="L747" s="2">
        <v>2278455000</v>
      </c>
      <c r="M747" s="2">
        <v>1124753000</v>
      </c>
      <c r="N747" s="2">
        <v>1153702000</v>
      </c>
    </row>
    <row r="748" spans="1:14" x14ac:dyDescent="0.25">
      <c r="A748">
        <v>774</v>
      </c>
      <c r="B748" t="s">
        <v>300</v>
      </c>
      <c r="C748" t="s">
        <v>18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21</v>
      </c>
      <c r="K748" t="s">
        <v>301</v>
      </c>
      <c r="L748" s="2">
        <v>2440485000</v>
      </c>
      <c r="M748" s="2">
        <v>1159502000</v>
      </c>
      <c r="N748" s="2">
        <v>1280983000</v>
      </c>
    </row>
    <row r="749" spans="1:14" x14ac:dyDescent="0.25">
      <c r="A749">
        <v>775</v>
      </c>
      <c r="B749" t="s">
        <v>300</v>
      </c>
      <c r="C749" t="s">
        <v>19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21</v>
      </c>
      <c r="K749" t="s">
        <v>301</v>
      </c>
      <c r="L749" s="2">
        <v>2375790000</v>
      </c>
      <c r="M749" s="2">
        <v>1220095000</v>
      </c>
      <c r="N749" s="2">
        <v>1155695000</v>
      </c>
    </row>
    <row r="750" spans="1:14" x14ac:dyDescent="0.25">
      <c r="A750">
        <v>776</v>
      </c>
      <c r="B750" t="s">
        <v>302</v>
      </c>
      <c r="C750" t="s">
        <v>14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27</v>
      </c>
      <c r="K750" t="s">
        <v>32</v>
      </c>
      <c r="L750" s="2">
        <v>1161400000</v>
      </c>
      <c r="M750" s="2">
        <v>971300000</v>
      </c>
      <c r="N750" s="2">
        <v>190100000</v>
      </c>
    </row>
    <row r="751" spans="1:14" x14ac:dyDescent="0.25">
      <c r="A751">
        <v>777</v>
      </c>
      <c r="B751" t="s">
        <v>302</v>
      </c>
      <c r="C751" t="s">
        <v>17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27</v>
      </c>
      <c r="K751" t="s">
        <v>32</v>
      </c>
      <c r="L751" s="2">
        <v>1245500000</v>
      </c>
      <c r="M751" s="2">
        <v>908500000</v>
      </c>
      <c r="N751" s="2">
        <v>337000000</v>
      </c>
    </row>
    <row r="752" spans="1:14" x14ac:dyDescent="0.25">
      <c r="A752">
        <v>778</v>
      </c>
      <c r="B752" t="s">
        <v>302</v>
      </c>
      <c r="C752" t="s">
        <v>18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27</v>
      </c>
      <c r="K752" t="s">
        <v>32</v>
      </c>
      <c r="L752" s="2">
        <v>1432700000</v>
      </c>
      <c r="M752" s="2">
        <v>949100000</v>
      </c>
      <c r="N752" s="2">
        <v>483600000</v>
      </c>
    </row>
    <row r="753" spans="1:14" x14ac:dyDescent="0.25">
      <c r="A753">
        <v>779</v>
      </c>
      <c r="B753" t="s">
        <v>302</v>
      </c>
      <c r="C753" t="s">
        <v>19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27</v>
      </c>
      <c r="K753" t="s">
        <v>32</v>
      </c>
      <c r="L753" s="2">
        <v>1563300000</v>
      </c>
      <c r="M753" s="2">
        <v>1004200000</v>
      </c>
      <c r="N753" s="2">
        <v>559100000</v>
      </c>
    </row>
    <row r="754" spans="1:14" x14ac:dyDescent="0.25">
      <c r="A754">
        <v>780</v>
      </c>
      <c r="B754" t="s">
        <v>303</v>
      </c>
      <c r="C754" t="s">
        <v>14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15</v>
      </c>
      <c r="K754" t="s">
        <v>166</v>
      </c>
      <c r="L754" s="2">
        <v>10691000000</v>
      </c>
      <c r="M754" s="2">
        <v>5190000000</v>
      </c>
      <c r="N754" s="2">
        <v>5501000000</v>
      </c>
    </row>
    <row r="755" spans="1:14" x14ac:dyDescent="0.25">
      <c r="A755">
        <v>781</v>
      </c>
      <c r="B755" t="s">
        <v>303</v>
      </c>
      <c r="C755" t="s">
        <v>17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15</v>
      </c>
      <c r="K755" t="s">
        <v>166</v>
      </c>
      <c r="L755" s="2">
        <v>11349000000</v>
      </c>
      <c r="M755" s="2">
        <v>5518000000</v>
      </c>
      <c r="N755" s="2">
        <v>5831000000</v>
      </c>
    </row>
    <row r="756" spans="1:14" x14ac:dyDescent="0.25">
      <c r="A756">
        <v>782</v>
      </c>
      <c r="B756" t="s">
        <v>303</v>
      </c>
      <c r="C756" t="s">
        <v>18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15</v>
      </c>
      <c r="K756" t="s">
        <v>166</v>
      </c>
      <c r="L756" s="2">
        <v>11834000000</v>
      </c>
      <c r="M756" s="2">
        <v>5006000000</v>
      </c>
      <c r="N756" s="2">
        <v>6828000000</v>
      </c>
    </row>
    <row r="757" spans="1:14" x14ac:dyDescent="0.25">
      <c r="A757">
        <v>783</v>
      </c>
      <c r="B757" t="s">
        <v>303</v>
      </c>
      <c r="C757" t="s">
        <v>19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15</v>
      </c>
      <c r="K757" t="s">
        <v>166</v>
      </c>
      <c r="L757" s="2">
        <v>12152000000</v>
      </c>
      <c r="M757" s="2">
        <v>5469000000</v>
      </c>
      <c r="N757" s="2">
        <v>6683000000</v>
      </c>
    </row>
    <row r="758" spans="1:14" x14ac:dyDescent="0.25">
      <c r="A758">
        <v>784</v>
      </c>
      <c r="B758" t="s">
        <v>304</v>
      </c>
      <c r="C758" t="s">
        <v>14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85</v>
      </c>
      <c r="K758" t="s">
        <v>305</v>
      </c>
      <c r="L758" s="2">
        <v>1534846000</v>
      </c>
      <c r="M758" s="2">
        <v>597108000</v>
      </c>
      <c r="N758" s="2">
        <v>937738000</v>
      </c>
    </row>
    <row r="759" spans="1:14" x14ac:dyDescent="0.25">
      <c r="A759">
        <v>785</v>
      </c>
      <c r="B759" t="s">
        <v>304</v>
      </c>
      <c r="C759" t="s">
        <v>17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85</v>
      </c>
      <c r="K759" t="s">
        <v>305</v>
      </c>
      <c r="L759" s="2">
        <v>1709253000</v>
      </c>
      <c r="M759" s="2">
        <v>656079000</v>
      </c>
      <c r="N759" s="2">
        <v>1053174000</v>
      </c>
    </row>
    <row r="760" spans="1:14" x14ac:dyDescent="0.25">
      <c r="A760">
        <v>786</v>
      </c>
      <c r="B760" t="s">
        <v>304</v>
      </c>
      <c r="C760" t="s">
        <v>18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85</v>
      </c>
      <c r="K760" t="s">
        <v>305</v>
      </c>
      <c r="L760" s="2">
        <v>1458226000</v>
      </c>
      <c r="M760" s="2">
        <v>747021000</v>
      </c>
      <c r="N760" s="2">
        <v>711205000</v>
      </c>
    </row>
    <row r="761" spans="1:14" x14ac:dyDescent="0.25">
      <c r="A761">
        <v>787</v>
      </c>
      <c r="B761" t="s">
        <v>304</v>
      </c>
      <c r="C761" t="s">
        <v>19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85</v>
      </c>
      <c r="K761" t="s">
        <v>305</v>
      </c>
      <c r="L761" s="2">
        <v>725427000</v>
      </c>
      <c r="M761" s="2">
        <v>745143000</v>
      </c>
      <c r="N761" s="2">
        <v>-19716000</v>
      </c>
    </row>
    <row r="762" spans="1:14" x14ac:dyDescent="0.25">
      <c r="A762">
        <v>788</v>
      </c>
      <c r="B762" t="s">
        <v>306</v>
      </c>
      <c r="C762" t="s">
        <v>14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24</v>
      </c>
      <c r="K762" t="s">
        <v>307</v>
      </c>
      <c r="L762" s="2">
        <v>15637000000</v>
      </c>
      <c r="M762" s="2">
        <v>11820000000</v>
      </c>
      <c r="N762" s="2">
        <v>3817000000</v>
      </c>
    </row>
    <row r="763" spans="1:14" x14ac:dyDescent="0.25">
      <c r="A763">
        <v>789</v>
      </c>
      <c r="B763" t="s">
        <v>306</v>
      </c>
      <c r="C763" t="s">
        <v>17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24</v>
      </c>
      <c r="K763" t="s">
        <v>307</v>
      </c>
      <c r="L763" s="2">
        <v>14939000000</v>
      </c>
      <c r="M763" s="2">
        <v>12237000000</v>
      </c>
      <c r="N763" s="2">
        <v>2702000000</v>
      </c>
    </row>
    <row r="764" spans="1:14" x14ac:dyDescent="0.25">
      <c r="A764">
        <v>790</v>
      </c>
      <c r="B764" t="s">
        <v>306</v>
      </c>
      <c r="C764" t="s">
        <v>18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24</v>
      </c>
      <c r="K764" t="s">
        <v>307</v>
      </c>
      <c r="L764" s="2">
        <v>14616000000</v>
      </c>
      <c r="M764" s="2">
        <v>11472000000</v>
      </c>
      <c r="N764" s="2">
        <v>3144000000</v>
      </c>
    </row>
    <row r="765" spans="1:14" x14ac:dyDescent="0.25">
      <c r="A765">
        <v>791</v>
      </c>
      <c r="B765" t="s">
        <v>308</v>
      </c>
      <c r="C765" t="s">
        <v>14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24</v>
      </c>
      <c r="K765" t="s">
        <v>25</v>
      </c>
      <c r="L765" s="2">
        <v>25918000000</v>
      </c>
      <c r="M765" s="2">
        <v>17775000000</v>
      </c>
      <c r="N765" s="2">
        <v>8143000000</v>
      </c>
    </row>
    <row r="766" spans="1:14" x14ac:dyDescent="0.25">
      <c r="A766">
        <v>792</v>
      </c>
      <c r="B766" t="s">
        <v>308</v>
      </c>
      <c r="C766" t="s">
        <v>17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24</v>
      </c>
      <c r="K766" t="s">
        <v>25</v>
      </c>
      <c r="L766" s="2">
        <v>11220000000</v>
      </c>
      <c r="M766" s="2">
        <v>6788000000</v>
      </c>
      <c r="N766" s="2">
        <v>4432000000</v>
      </c>
    </row>
    <row r="767" spans="1:14" x14ac:dyDescent="0.25">
      <c r="A767">
        <v>793</v>
      </c>
      <c r="B767" t="s">
        <v>308</v>
      </c>
      <c r="C767" t="s">
        <v>18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24</v>
      </c>
      <c r="K767" t="s">
        <v>25</v>
      </c>
      <c r="L767" s="2">
        <v>9939000000</v>
      </c>
      <c r="M767" s="2">
        <v>5956000000</v>
      </c>
      <c r="N767" s="2">
        <v>3983000000</v>
      </c>
    </row>
    <row r="768" spans="1:14" x14ac:dyDescent="0.25">
      <c r="A768">
        <v>794</v>
      </c>
      <c r="B768" t="s">
        <v>308</v>
      </c>
      <c r="C768" t="s">
        <v>19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24</v>
      </c>
      <c r="K768" t="s">
        <v>25</v>
      </c>
      <c r="L768" s="2">
        <v>8998000000</v>
      </c>
      <c r="M768" s="2">
        <v>5244000000</v>
      </c>
      <c r="N768" s="2">
        <v>3754000000</v>
      </c>
    </row>
    <row r="769" spans="1:14" x14ac:dyDescent="0.25">
      <c r="A769">
        <v>795</v>
      </c>
      <c r="B769" t="s">
        <v>309</v>
      </c>
      <c r="C769" t="s">
        <v>14</v>
      </c>
      <c r="D769" s="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49</v>
      </c>
      <c r="K769" t="s">
        <v>102</v>
      </c>
      <c r="L769" s="2">
        <v>1683341000</v>
      </c>
      <c r="M769" s="2">
        <v>920502000</v>
      </c>
      <c r="N769" s="2">
        <v>762839000</v>
      </c>
    </row>
    <row r="770" spans="1:14" x14ac:dyDescent="0.25">
      <c r="A770">
        <v>796</v>
      </c>
      <c r="B770" t="s">
        <v>309</v>
      </c>
      <c r="C770" t="s">
        <v>17</v>
      </c>
      <c r="D770" s="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49</v>
      </c>
      <c r="K770" t="s">
        <v>102</v>
      </c>
      <c r="L770" s="2">
        <v>1844890000</v>
      </c>
      <c r="M770" s="2">
        <v>946393000</v>
      </c>
      <c r="N770" s="2">
        <v>898497000</v>
      </c>
    </row>
    <row r="771" spans="1:14" x14ac:dyDescent="0.25">
      <c r="A771">
        <v>797</v>
      </c>
      <c r="B771" t="s">
        <v>309</v>
      </c>
      <c r="C771" t="s">
        <v>18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49</v>
      </c>
      <c r="K771" t="s">
        <v>102</v>
      </c>
      <c r="L771" s="2">
        <v>1847554000</v>
      </c>
      <c r="M771" s="2">
        <v>977895000</v>
      </c>
      <c r="N771" s="2">
        <v>869659000</v>
      </c>
    </row>
    <row r="772" spans="1:14" x14ac:dyDescent="0.25">
      <c r="A772">
        <v>798</v>
      </c>
      <c r="B772" t="s">
        <v>309</v>
      </c>
      <c r="C772" t="s">
        <v>19</v>
      </c>
      <c r="D772" s="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49</v>
      </c>
      <c r="K772" t="s">
        <v>102</v>
      </c>
      <c r="L772" s="2">
        <v>1787833000</v>
      </c>
      <c r="M772" s="2">
        <v>1079246000</v>
      </c>
      <c r="N772" s="2">
        <v>708587000</v>
      </c>
    </row>
    <row r="773" spans="1:14" x14ac:dyDescent="0.25">
      <c r="A773">
        <v>799</v>
      </c>
      <c r="B773" t="s">
        <v>310</v>
      </c>
      <c r="C773" t="s">
        <v>14</v>
      </c>
      <c r="D773" s="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38</v>
      </c>
      <c r="K773" t="s">
        <v>126</v>
      </c>
      <c r="L773" s="2">
        <v>1412816000</v>
      </c>
      <c r="M773" s="2">
        <v>627340000</v>
      </c>
      <c r="N773" s="2">
        <v>785476000</v>
      </c>
    </row>
    <row r="774" spans="1:14" x14ac:dyDescent="0.25">
      <c r="A774">
        <v>800</v>
      </c>
      <c r="B774" t="s">
        <v>310</v>
      </c>
      <c r="C774" t="s">
        <v>17</v>
      </c>
      <c r="D774" s="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38</v>
      </c>
      <c r="K774" t="s">
        <v>126</v>
      </c>
      <c r="L774" s="2">
        <v>1564983000</v>
      </c>
      <c r="M774" s="2">
        <v>650948000</v>
      </c>
      <c r="N774" s="2">
        <v>914035000</v>
      </c>
    </row>
    <row r="775" spans="1:14" x14ac:dyDescent="0.25">
      <c r="A775">
        <v>801</v>
      </c>
      <c r="B775" t="s">
        <v>310</v>
      </c>
      <c r="C775" t="s">
        <v>18</v>
      </c>
      <c r="D775" s="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38</v>
      </c>
      <c r="K775" t="s">
        <v>126</v>
      </c>
      <c r="L775" s="2">
        <v>1808581000</v>
      </c>
      <c r="M775" s="2">
        <v>743611000</v>
      </c>
      <c r="N775" s="2">
        <v>1064970000</v>
      </c>
    </row>
    <row r="776" spans="1:14" x14ac:dyDescent="0.25">
      <c r="A776">
        <v>802</v>
      </c>
      <c r="B776" t="s">
        <v>310</v>
      </c>
      <c r="C776" t="s">
        <v>19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38</v>
      </c>
      <c r="K776" t="s">
        <v>126</v>
      </c>
      <c r="L776" s="2">
        <v>2158175000</v>
      </c>
      <c r="M776" s="2">
        <v>871974000</v>
      </c>
      <c r="N776" s="2">
        <v>1286201000</v>
      </c>
    </row>
    <row r="777" spans="1:14" x14ac:dyDescent="0.25">
      <c r="A777">
        <v>803</v>
      </c>
      <c r="B777" t="s">
        <v>311</v>
      </c>
      <c r="C777" t="s">
        <v>14</v>
      </c>
      <c r="D777" s="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24</v>
      </c>
      <c r="K777" t="s">
        <v>312</v>
      </c>
      <c r="L777" s="2">
        <v>1727000000</v>
      </c>
      <c r="M777" s="2">
        <v>914000000</v>
      </c>
      <c r="N777" s="2">
        <v>813000000</v>
      </c>
    </row>
    <row r="778" spans="1:14" x14ac:dyDescent="0.25">
      <c r="A778">
        <v>804</v>
      </c>
      <c r="B778" t="s">
        <v>311</v>
      </c>
      <c r="C778" t="s">
        <v>17</v>
      </c>
      <c r="D778" s="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24</v>
      </c>
      <c r="K778" t="s">
        <v>312</v>
      </c>
      <c r="L778" s="2">
        <v>1702000000</v>
      </c>
      <c r="M778" s="2">
        <v>820000000</v>
      </c>
      <c r="N778" s="2">
        <v>882000000</v>
      </c>
    </row>
    <row r="779" spans="1:14" x14ac:dyDescent="0.25">
      <c r="A779">
        <v>805</v>
      </c>
      <c r="B779" t="s">
        <v>311</v>
      </c>
      <c r="C779" t="s">
        <v>18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24</v>
      </c>
      <c r="K779" t="s">
        <v>312</v>
      </c>
      <c r="L779" s="2">
        <v>1735000000</v>
      </c>
      <c r="M779" s="2">
        <v>976000000</v>
      </c>
      <c r="N779" s="2">
        <v>759000000</v>
      </c>
    </row>
    <row r="780" spans="1:14" x14ac:dyDescent="0.25">
      <c r="A780">
        <v>806</v>
      </c>
      <c r="B780" t="s">
        <v>311</v>
      </c>
      <c r="C780" t="s">
        <v>19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24</v>
      </c>
      <c r="K780" t="s">
        <v>312</v>
      </c>
      <c r="L780" s="2">
        <v>2335000000</v>
      </c>
      <c r="M780" s="2">
        <v>1186000000</v>
      </c>
      <c r="N780" s="2">
        <v>1149000000</v>
      </c>
    </row>
    <row r="781" spans="1:14" x14ac:dyDescent="0.25">
      <c r="A781">
        <v>807</v>
      </c>
      <c r="B781" t="s">
        <v>313</v>
      </c>
      <c r="C781" t="s">
        <v>14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27</v>
      </c>
      <c r="K781" t="s">
        <v>30</v>
      </c>
      <c r="L781" s="2">
        <v>2507513000</v>
      </c>
      <c r="M781" s="2">
        <v>1873360000</v>
      </c>
      <c r="N781" s="2">
        <v>634153000</v>
      </c>
    </row>
    <row r="782" spans="1:14" x14ac:dyDescent="0.25">
      <c r="A782">
        <v>808</v>
      </c>
      <c r="B782" t="s">
        <v>313</v>
      </c>
      <c r="C782" t="s">
        <v>17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27</v>
      </c>
      <c r="K782" t="s">
        <v>30</v>
      </c>
      <c r="L782" s="2">
        <v>2656014000</v>
      </c>
      <c r="M782" s="2">
        <v>1978960000</v>
      </c>
      <c r="N782" s="2">
        <v>677054000</v>
      </c>
    </row>
    <row r="783" spans="1:14" x14ac:dyDescent="0.25">
      <c r="A783">
        <v>809</v>
      </c>
      <c r="B783" t="s">
        <v>313</v>
      </c>
      <c r="C783" t="s">
        <v>18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27</v>
      </c>
      <c r="K783" t="s">
        <v>30</v>
      </c>
      <c r="L783" s="2">
        <v>2911315000</v>
      </c>
      <c r="M783" s="2">
        <v>2196173000</v>
      </c>
      <c r="N783" s="2">
        <v>715142000</v>
      </c>
    </row>
    <row r="784" spans="1:14" x14ac:dyDescent="0.25">
      <c r="A784">
        <v>810</v>
      </c>
      <c r="B784" t="s">
        <v>313</v>
      </c>
      <c r="C784" t="s">
        <v>19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27</v>
      </c>
      <c r="K784" t="s">
        <v>30</v>
      </c>
      <c r="L784" s="2">
        <v>3012259000</v>
      </c>
      <c r="M784" s="2">
        <v>2243356000</v>
      </c>
      <c r="N784" s="2">
        <v>768903000</v>
      </c>
    </row>
    <row r="785" spans="1:14" x14ac:dyDescent="0.25">
      <c r="A785">
        <v>811</v>
      </c>
      <c r="B785" t="s">
        <v>314</v>
      </c>
      <c r="C785" t="s">
        <v>14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54</v>
      </c>
      <c r="K785" t="s">
        <v>55</v>
      </c>
      <c r="L785" s="2">
        <v>3174000000</v>
      </c>
      <c r="M785" s="2">
        <v>2823000000</v>
      </c>
      <c r="N785" s="2">
        <v>351000000</v>
      </c>
    </row>
    <row r="786" spans="1:14" x14ac:dyDescent="0.25">
      <c r="A786">
        <v>812</v>
      </c>
      <c r="B786" t="s">
        <v>314</v>
      </c>
      <c r="C786" t="s">
        <v>17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54</v>
      </c>
      <c r="K786" t="s">
        <v>55</v>
      </c>
      <c r="L786" s="2">
        <v>3177000000</v>
      </c>
      <c r="M786" s="2">
        <v>2665000000</v>
      </c>
      <c r="N786" s="2">
        <v>512000000</v>
      </c>
    </row>
    <row r="787" spans="1:14" x14ac:dyDescent="0.25">
      <c r="A787">
        <v>813</v>
      </c>
      <c r="B787" t="s">
        <v>314</v>
      </c>
      <c r="C787" t="s">
        <v>18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54</v>
      </c>
      <c r="K787" t="s">
        <v>55</v>
      </c>
      <c r="L787" s="2">
        <v>3321000000</v>
      </c>
      <c r="M787" s="2">
        <v>2621000000</v>
      </c>
      <c r="N787" s="2">
        <v>700000000</v>
      </c>
    </row>
    <row r="788" spans="1:14" x14ac:dyDescent="0.25">
      <c r="A788">
        <v>814</v>
      </c>
      <c r="B788" t="s">
        <v>314</v>
      </c>
      <c r="C788" t="s">
        <v>19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54</v>
      </c>
      <c r="K788" t="s">
        <v>55</v>
      </c>
      <c r="L788" s="2">
        <v>3375000000</v>
      </c>
      <c r="M788" s="2">
        <v>2727000000</v>
      </c>
      <c r="N788" s="2">
        <v>648000000</v>
      </c>
    </row>
    <row r="789" spans="1:14" x14ac:dyDescent="0.25">
      <c r="A789">
        <v>815</v>
      </c>
      <c r="B789" t="s">
        <v>315</v>
      </c>
      <c r="C789" t="s">
        <v>14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38</v>
      </c>
      <c r="K789" t="s">
        <v>126</v>
      </c>
      <c r="L789" s="2">
        <v>2859882000</v>
      </c>
      <c r="M789" s="2">
        <v>1703796000</v>
      </c>
      <c r="N789" s="2">
        <v>1156086000</v>
      </c>
    </row>
    <row r="790" spans="1:14" x14ac:dyDescent="0.25">
      <c r="A790">
        <v>816</v>
      </c>
      <c r="B790" t="s">
        <v>315</v>
      </c>
      <c r="C790" t="s">
        <v>17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38</v>
      </c>
      <c r="K790" t="s">
        <v>126</v>
      </c>
      <c r="L790" s="2">
        <v>3280848000</v>
      </c>
      <c r="M790" s="2">
        <v>1924132000</v>
      </c>
      <c r="N790" s="2">
        <v>1356716000</v>
      </c>
    </row>
    <row r="791" spans="1:14" x14ac:dyDescent="0.25">
      <c r="A791">
        <v>817</v>
      </c>
      <c r="B791" t="s">
        <v>315</v>
      </c>
      <c r="C791" t="s">
        <v>18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38</v>
      </c>
      <c r="K791" t="s">
        <v>126</v>
      </c>
      <c r="L791" s="2">
        <v>3336166000</v>
      </c>
      <c r="M791" s="2">
        <v>1898284000</v>
      </c>
      <c r="N791" s="2">
        <v>1437882000</v>
      </c>
    </row>
    <row r="792" spans="1:14" x14ac:dyDescent="0.25">
      <c r="A792">
        <v>818</v>
      </c>
      <c r="B792" t="s">
        <v>315</v>
      </c>
      <c r="C792" t="s">
        <v>19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38</v>
      </c>
      <c r="K792" t="s">
        <v>126</v>
      </c>
      <c r="L792" s="2">
        <v>3382675000</v>
      </c>
      <c r="M792" s="2">
        <v>1969308000</v>
      </c>
      <c r="N792" s="2">
        <v>1413367000</v>
      </c>
    </row>
    <row r="793" spans="1:14" x14ac:dyDescent="0.25">
      <c r="A793">
        <v>819</v>
      </c>
      <c r="B793" t="s">
        <v>316</v>
      </c>
      <c r="C793" t="s">
        <v>14</v>
      </c>
      <c r="D793" s="1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t="s">
        <v>27</v>
      </c>
      <c r="K793" t="s">
        <v>83</v>
      </c>
      <c r="L793" s="2">
        <v>8749000000</v>
      </c>
      <c r="M793" s="2">
        <v>6688000000</v>
      </c>
      <c r="N793" s="2">
        <v>2061000000</v>
      </c>
    </row>
    <row r="794" spans="1:14" x14ac:dyDescent="0.25">
      <c r="A794">
        <v>820</v>
      </c>
      <c r="B794" t="s">
        <v>316</v>
      </c>
      <c r="C794" t="s">
        <v>17</v>
      </c>
      <c r="D794" s="1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t="s">
        <v>27</v>
      </c>
      <c r="K794" t="s">
        <v>83</v>
      </c>
      <c r="L794" s="2">
        <v>10334000000</v>
      </c>
      <c r="M794" s="2">
        <v>7972000000</v>
      </c>
      <c r="N794" s="2">
        <v>2362000000</v>
      </c>
    </row>
    <row r="795" spans="1:14" x14ac:dyDescent="0.25">
      <c r="A795">
        <v>821</v>
      </c>
      <c r="B795" t="s">
        <v>316</v>
      </c>
      <c r="C795" t="s">
        <v>18</v>
      </c>
      <c r="D795" s="1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t="s">
        <v>27</v>
      </c>
      <c r="K795" t="s">
        <v>83</v>
      </c>
      <c r="L795" s="2">
        <v>10020000000</v>
      </c>
      <c r="M795" s="2">
        <v>7673000000</v>
      </c>
      <c r="N795" s="2">
        <v>2347000000</v>
      </c>
    </row>
    <row r="796" spans="1:14" x14ac:dyDescent="0.25">
      <c r="A796">
        <v>822</v>
      </c>
      <c r="B796" t="s">
        <v>316</v>
      </c>
      <c r="C796" t="s">
        <v>19</v>
      </c>
      <c r="D796" s="1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t="s">
        <v>27</v>
      </c>
      <c r="K796" t="s">
        <v>83</v>
      </c>
      <c r="L796" s="2">
        <v>9372000000</v>
      </c>
      <c r="M796" s="2">
        <v>7631000000</v>
      </c>
      <c r="N796" s="2">
        <v>1741000000</v>
      </c>
    </row>
    <row r="797" spans="1:14" x14ac:dyDescent="0.25">
      <c r="A797">
        <v>823</v>
      </c>
      <c r="B797" t="s">
        <v>317</v>
      </c>
      <c r="C797" t="s">
        <v>14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24</v>
      </c>
      <c r="K797" t="s">
        <v>178</v>
      </c>
      <c r="L797" s="2">
        <v>50361000000</v>
      </c>
      <c r="M797" s="2">
        <v>28205000000</v>
      </c>
      <c r="N797" s="2">
        <v>22156000000</v>
      </c>
    </row>
    <row r="798" spans="1:14" x14ac:dyDescent="0.25">
      <c r="A798">
        <v>824</v>
      </c>
      <c r="B798" t="s">
        <v>317</v>
      </c>
      <c r="C798" t="s">
        <v>17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24</v>
      </c>
      <c r="K798" t="s">
        <v>178</v>
      </c>
      <c r="L798" s="2">
        <v>48684000000</v>
      </c>
      <c r="M798" s="2">
        <v>28372000000</v>
      </c>
      <c r="N798" s="2">
        <v>20312000000</v>
      </c>
    </row>
    <row r="799" spans="1:14" x14ac:dyDescent="0.25">
      <c r="A799">
        <v>825</v>
      </c>
      <c r="B799" t="s">
        <v>317</v>
      </c>
      <c r="C799" t="s">
        <v>18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24</v>
      </c>
      <c r="K799" t="s">
        <v>178</v>
      </c>
      <c r="L799" s="2">
        <v>46407000000</v>
      </c>
      <c r="M799" s="2">
        <v>27875000000</v>
      </c>
      <c r="N799" s="2">
        <v>18532000000</v>
      </c>
    </row>
    <row r="800" spans="1:14" x14ac:dyDescent="0.25">
      <c r="A800">
        <v>826</v>
      </c>
      <c r="B800" t="s">
        <v>317</v>
      </c>
      <c r="C800" t="s">
        <v>19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24</v>
      </c>
      <c r="K800" t="s">
        <v>178</v>
      </c>
      <c r="L800" s="2">
        <v>40684000000</v>
      </c>
      <c r="M800" s="2">
        <v>24995000000</v>
      </c>
      <c r="N800" s="2">
        <v>15689000000</v>
      </c>
    </row>
    <row r="801" spans="1:14" x14ac:dyDescent="0.25">
      <c r="A801">
        <v>827</v>
      </c>
      <c r="B801" t="s">
        <v>318</v>
      </c>
      <c r="C801" t="s">
        <v>14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27</v>
      </c>
      <c r="K801" t="s">
        <v>32</v>
      </c>
      <c r="L801" s="2">
        <v>699148000</v>
      </c>
      <c r="M801" s="2">
        <v>436585000</v>
      </c>
      <c r="N801" s="2">
        <v>262563000</v>
      </c>
    </row>
    <row r="802" spans="1:14" x14ac:dyDescent="0.25">
      <c r="A802">
        <v>828</v>
      </c>
      <c r="B802" t="s">
        <v>318</v>
      </c>
      <c r="C802" t="s">
        <v>17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27</v>
      </c>
      <c r="K802" t="s">
        <v>32</v>
      </c>
      <c r="L802" s="2">
        <v>756118000</v>
      </c>
      <c r="M802" s="2">
        <v>489356000</v>
      </c>
      <c r="N802" s="2">
        <v>266762000</v>
      </c>
    </row>
    <row r="803" spans="1:14" x14ac:dyDescent="0.25">
      <c r="A803">
        <v>829</v>
      </c>
      <c r="B803" t="s">
        <v>318</v>
      </c>
      <c r="C803" t="s">
        <v>18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27</v>
      </c>
      <c r="K803" t="s">
        <v>32</v>
      </c>
      <c r="L803" s="2">
        <v>816116000</v>
      </c>
      <c r="M803" s="2">
        <v>555861000</v>
      </c>
      <c r="N803" s="2">
        <v>260255000</v>
      </c>
    </row>
    <row r="804" spans="1:14" x14ac:dyDescent="0.25">
      <c r="A804">
        <v>830</v>
      </c>
      <c r="B804" t="s">
        <v>318</v>
      </c>
      <c r="C804" t="s">
        <v>19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27</v>
      </c>
      <c r="K804" t="s">
        <v>32</v>
      </c>
      <c r="L804" s="2">
        <v>890270000</v>
      </c>
      <c r="M804" s="2">
        <v>582146000</v>
      </c>
      <c r="N804" s="2">
        <v>308124000</v>
      </c>
    </row>
    <row r="805" spans="1:14" x14ac:dyDescent="0.25">
      <c r="A805">
        <v>831</v>
      </c>
      <c r="B805" t="s">
        <v>319</v>
      </c>
      <c r="C805" t="s">
        <v>14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61</v>
      </c>
      <c r="K805" t="s">
        <v>62</v>
      </c>
      <c r="L805" s="2">
        <v>1175534000</v>
      </c>
      <c r="M805" s="2">
        <v>687248000</v>
      </c>
      <c r="N805" s="2">
        <v>488286000</v>
      </c>
    </row>
    <row r="806" spans="1:14" x14ac:dyDescent="0.25">
      <c r="A806">
        <v>832</v>
      </c>
      <c r="B806" t="s">
        <v>319</v>
      </c>
      <c r="C806" t="s">
        <v>17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61</v>
      </c>
      <c r="K806" t="s">
        <v>62</v>
      </c>
      <c r="L806" s="2">
        <v>1284205000</v>
      </c>
      <c r="M806" s="2">
        <v>765715000</v>
      </c>
      <c r="N806" s="2">
        <v>518490000</v>
      </c>
    </row>
    <row r="807" spans="1:14" x14ac:dyDescent="0.25">
      <c r="A807">
        <v>833</v>
      </c>
      <c r="B807" t="s">
        <v>319</v>
      </c>
      <c r="C807" t="s">
        <v>18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61</v>
      </c>
      <c r="K807" t="s">
        <v>62</v>
      </c>
      <c r="L807" s="2">
        <v>1362150000</v>
      </c>
      <c r="M807" s="2">
        <v>768531000</v>
      </c>
      <c r="N807" s="2">
        <v>593619000</v>
      </c>
    </row>
    <row r="808" spans="1:14" x14ac:dyDescent="0.25">
      <c r="A808">
        <v>834</v>
      </c>
      <c r="B808" t="s">
        <v>319</v>
      </c>
      <c r="C808" t="s">
        <v>19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61</v>
      </c>
      <c r="K808" t="s">
        <v>62</v>
      </c>
      <c r="L808" s="2">
        <v>1351599000</v>
      </c>
      <c r="M808" s="2">
        <v>755658000</v>
      </c>
      <c r="N808" s="2">
        <v>595941000</v>
      </c>
    </row>
    <row r="809" spans="1:14" x14ac:dyDescent="0.25">
      <c r="A809">
        <v>835</v>
      </c>
      <c r="B809" t="s">
        <v>320</v>
      </c>
      <c r="C809" t="s">
        <v>14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27</v>
      </c>
      <c r="K809" t="s">
        <v>321</v>
      </c>
      <c r="L809" s="2">
        <v>911887000</v>
      </c>
      <c r="M809" s="2">
        <v>674028000</v>
      </c>
      <c r="N809" s="2">
        <v>237859000</v>
      </c>
    </row>
    <row r="810" spans="1:14" x14ac:dyDescent="0.25">
      <c r="A810">
        <v>836</v>
      </c>
      <c r="B810" t="s">
        <v>320</v>
      </c>
      <c r="C810" t="s">
        <v>17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27</v>
      </c>
      <c r="K810" t="s">
        <v>321</v>
      </c>
      <c r="L810" s="2">
        <v>1297710000</v>
      </c>
      <c r="M810" s="2">
        <v>859976000</v>
      </c>
      <c r="N810" s="2">
        <v>437734000</v>
      </c>
    </row>
    <row r="811" spans="1:14" x14ac:dyDescent="0.25">
      <c r="A811">
        <v>837</v>
      </c>
      <c r="B811" t="s">
        <v>320</v>
      </c>
      <c r="C811" t="s">
        <v>18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27</v>
      </c>
      <c r="K811" t="s">
        <v>321</v>
      </c>
      <c r="L811" s="2">
        <v>1549290000</v>
      </c>
      <c r="M811" s="2">
        <v>923573000</v>
      </c>
      <c r="N811" s="2">
        <v>625717000</v>
      </c>
    </row>
    <row r="812" spans="1:14" x14ac:dyDescent="0.25">
      <c r="A812">
        <v>838</v>
      </c>
      <c r="B812" t="s">
        <v>320</v>
      </c>
      <c r="C812" t="s">
        <v>19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27</v>
      </c>
      <c r="K812" t="s">
        <v>321</v>
      </c>
      <c r="L812" s="2">
        <v>1666448000</v>
      </c>
      <c r="M812" s="2">
        <v>1088906000</v>
      </c>
      <c r="N812" s="2">
        <v>577542000</v>
      </c>
    </row>
    <row r="813" spans="1:14" x14ac:dyDescent="0.25">
      <c r="A813">
        <v>839</v>
      </c>
      <c r="B813" t="s">
        <v>322</v>
      </c>
      <c r="C813" t="s">
        <v>14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24</v>
      </c>
      <c r="K813" t="s">
        <v>36</v>
      </c>
      <c r="L813" s="2">
        <v>31521000000</v>
      </c>
      <c r="M813" s="2">
        <v>18990000000</v>
      </c>
      <c r="N813" s="2">
        <v>12531000000</v>
      </c>
    </row>
    <row r="814" spans="1:14" x14ac:dyDescent="0.25">
      <c r="A814">
        <v>840</v>
      </c>
      <c r="B814" t="s">
        <v>322</v>
      </c>
      <c r="C814" t="s">
        <v>17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24</v>
      </c>
      <c r="K814" t="s">
        <v>36</v>
      </c>
      <c r="L814" s="2">
        <v>35609000000</v>
      </c>
      <c r="M814" s="2">
        <v>19967000000</v>
      </c>
      <c r="N814" s="2">
        <v>15642000000</v>
      </c>
    </row>
    <row r="815" spans="1:14" x14ac:dyDescent="0.25">
      <c r="A815">
        <v>841</v>
      </c>
      <c r="B815" t="s">
        <v>322</v>
      </c>
      <c r="C815" t="s">
        <v>18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24</v>
      </c>
      <c r="K815" t="s">
        <v>36</v>
      </c>
      <c r="L815" s="2">
        <v>34679000000</v>
      </c>
      <c r="M815" s="2">
        <v>20323000000</v>
      </c>
      <c r="N815" s="2">
        <v>14356000000</v>
      </c>
    </row>
    <row r="816" spans="1:14" x14ac:dyDescent="0.25">
      <c r="A816">
        <v>842</v>
      </c>
      <c r="B816" t="s">
        <v>322</v>
      </c>
      <c r="C816" t="s">
        <v>19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24</v>
      </c>
      <c r="K816" t="s">
        <v>36</v>
      </c>
      <c r="L816" s="2">
        <v>36191000000</v>
      </c>
      <c r="M816" s="2">
        <v>21431000000</v>
      </c>
      <c r="N816" s="2">
        <v>14760000000</v>
      </c>
    </row>
    <row r="817" spans="1:14" x14ac:dyDescent="0.25">
      <c r="A817">
        <v>843</v>
      </c>
      <c r="B817" t="s">
        <v>323</v>
      </c>
      <c r="C817" t="s">
        <v>14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24</v>
      </c>
      <c r="K817" t="s">
        <v>59</v>
      </c>
      <c r="L817" s="2">
        <v>3419000000</v>
      </c>
      <c r="M817" s="2">
        <v>2211000000</v>
      </c>
      <c r="N817" s="2">
        <v>1208000000</v>
      </c>
    </row>
    <row r="818" spans="1:14" x14ac:dyDescent="0.25">
      <c r="A818">
        <v>844</v>
      </c>
      <c r="B818" t="s">
        <v>323</v>
      </c>
      <c r="C818" t="s">
        <v>17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24</v>
      </c>
      <c r="K818" t="s">
        <v>59</v>
      </c>
      <c r="L818" s="2">
        <v>3640000000</v>
      </c>
      <c r="M818" s="2">
        <v>2340000000</v>
      </c>
      <c r="N818" s="2">
        <v>1300000000</v>
      </c>
    </row>
    <row r="819" spans="1:14" x14ac:dyDescent="0.25">
      <c r="A819">
        <v>845</v>
      </c>
      <c r="B819" t="s">
        <v>323</v>
      </c>
      <c r="C819" t="s">
        <v>18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24</v>
      </c>
      <c r="K819" t="s">
        <v>59</v>
      </c>
      <c r="L819" s="2">
        <v>3497000000</v>
      </c>
      <c r="M819" s="2">
        <v>2611000000</v>
      </c>
      <c r="N819" s="2">
        <v>886000000</v>
      </c>
    </row>
    <row r="820" spans="1:14" x14ac:dyDescent="0.25">
      <c r="A820">
        <v>846</v>
      </c>
      <c r="B820" t="s">
        <v>323</v>
      </c>
      <c r="C820" t="s">
        <v>19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24</v>
      </c>
      <c r="K820" t="s">
        <v>59</v>
      </c>
      <c r="L820" s="2">
        <v>3964000000</v>
      </c>
      <c r="M820" s="2">
        <v>2722000000</v>
      </c>
      <c r="N820" s="2">
        <v>1242000000</v>
      </c>
    </row>
    <row r="821" spans="1:14" x14ac:dyDescent="0.25">
      <c r="A821">
        <v>847</v>
      </c>
      <c r="B821" t="s">
        <v>324</v>
      </c>
      <c r="C821" t="s">
        <v>14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61</v>
      </c>
      <c r="K821" t="s">
        <v>98</v>
      </c>
      <c r="L821" s="2">
        <v>6565000000</v>
      </c>
      <c r="M821" s="2">
        <v>4776000000</v>
      </c>
      <c r="N821" s="2">
        <v>1789000000</v>
      </c>
    </row>
    <row r="822" spans="1:14" x14ac:dyDescent="0.25">
      <c r="A822">
        <v>848</v>
      </c>
      <c r="B822" t="s">
        <v>324</v>
      </c>
      <c r="C822" t="s">
        <v>17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61</v>
      </c>
      <c r="K822" t="s">
        <v>98</v>
      </c>
      <c r="L822" s="2">
        <v>7201000000</v>
      </c>
      <c r="M822" s="2">
        <v>5088000000</v>
      </c>
      <c r="N822" s="2">
        <v>2113000000</v>
      </c>
    </row>
    <row r="823" spans="1:14" x14ac:dyDescent="0.25">
      <c r="A823">
        <v>849</v>
      </c>
      <c r="B823" t="s">
        <v>324</v>
      </c>
      <c r="C823" t="s">
        <v>18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61</v>
      </c>
      <c r="K823" t="s">
        <v>98</v>
      </c>
      <c r="L823" s="2">
        <v>7363000000</v>
      </c>
      <c r="M823" s="2">
        <v>4900000000</v>
      </c>
      <c r="N823" s="2">
        <v>2463000000</v>
      </c>
    </row>
    <row r="824" spans="1:14" x14ac:dyDescent="0.25">
      <c r="A824">
        <v>850</v>
      </c>
      <c r="B824" t="s">
        <v>324</v>
      </c>
      <c r="C824" t="s">
        <v>19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61</v>
      </c>
      <c r="K824" t="s">
        <v>98</v>
      </c>
      <c r="L824" s="2">
        <v>6897000000</v>
      </c>
      <c r="M824" s="2">
        <v>4513000000</v>
      </c>
      <c r="N824" s="2">
        <v>2384000000</v>
      </c>
    </row>
    <row r="825" spans="1:14" x14ac:dyDescent="0.25">
      <c r="A825">
        <v>851</v>
      </c>
      <c r="B825" t="s">
        <v>325</v>
      </c>
      <c r="C825" t="s">
        <v>14</v>
      </c>
      <c r="D825" s="1">
        <v>41274</v>
      </c>
      <c r="E825" s="2">
        <v>6956200000</v>
      </c>
      <c r="F825" t="s">
        <v>213</v>
      </c>
      <c r="G825" s="2">
        <v>6279100000</v>
      </c>
      <c r="H825" s="2">
        <v>0</v>
      </c>
      <c r="I825" s="2">
        <v>0</v>
      </c>
      <c r="J825" t="s">
        <v>21</v>
      </c>
      <c r="K825" t="s">
        <v>326</v>
      </c>
      <c r="L825" t="e">
        <v>#VALUE!</v>
      </c>
      <c r="M825" s="2">
        <v>6279100000</v>
      </c>
      <c r="N825" t="e">
        <v>#VALUE!</v>
      </c>
    </row>
    <row r="826" spans="1:14" x14ac:dyDescent="0.25">
      <c r="A826">
        <v>852</v>
      </c>
      <c r="B826" t="s">
        <v>325</v>
      </c>
      <c r="C826" t="s">
        <v>17</v>
      </c>
      <c r="D826" s="1">
        <v>41639</v>
      </c>
      <c r="E826" s="2">
        <v>7122300000</v>
      </c>
      <c r="F826" t="s">
        <v>213</v>
      </c>
      <c r="G826" s="2">
        <v>6463400000</v>
      </c>
      <c r="H826" s="2">
        <v>0</v>
      </c>
      <c r="I826" s="2">
        <v>0</v>
      </c>
      <c r="J826" t="s">
        <v>21</v>
      </c>
      <c r="K826" t="s">
        <v>326</v>
      </c>
      <c r="L826" t="e">
        <v>#VALUE!</v>
      </c>
      <c r="M826" s="2">
        <v>6463400000</v>
      </c>
      <c r="N826" t="e">
        <v>#VALUE!</v>
      </c>
    </row>
    <row r="827" spans="1:14" x14ac:dyDescent="0.25">
      <c r="A827">
        <v>853</v>
      </c>
      <c r="B827" t="s">
        <v>325</v>
      </c>
      <c r="C827" t="s">
        <v>18</v>
      </c>
      <c r="D827" s="1">
        <v>42004</v>
      </c>
      <c r="E827" s="2">
        <v>7537100000</v>
      </c>
      <c r="F827" t="s">
        <v>213</v>
      </c>
      <c r="G827" s="2">
        <v>6748500000</v>
      </c>
      <c r="H827" s="2">
        <v>0</v>
      </c>
      <c r="I827" s="2">
        <v>0</v>
      </c>
      <c r="J827" t="s">
        <v>21</v>
      </c>
      <c r="K827" t="s">
        <v>326</v>
      </c>
      <c r="L827" t="e">
        <v>#VALUE!</v>
      </c>
      <c r="M827" s="2">
        <v>6748500000</v>
      </c>
      <c r="N827" t="e">
        <v>#VALUE!</v>
      </c>
    </row>
    <row r="828" spans="1:14" x14ac:dyDescent="0.25">
      <c r="A828">
        <v>854</v>
      </c>
      <c r="B828" t="s">
        <v>325</v>
      </c>
      <c r="C828" t="s">
        <v>19</v>
      </c>
      <c r="D828" s="1">
        <v>42369</v>
      </c>
      <c r="E828" s="2">
        <v>7613800000</v>
      </c>
      <c r="F828" t="s">
        <v>213</v>
      </c>
      <c r="G828" s="2">
        <v>6742700000</v>
      </c>
      <c r="H828" s="2">
        <v>0</v>
      </c>
      <c r="I828" s="2">
        <v>0</v>
      </c>
      <c r="J828" t="s">
        <v>21</v>
      </c>
      <c r="K828" t="s">
        <v>326</v>
      </c>
      <c r="L828" t="e">
        <v>#VALUE!</v>
      </c>
      <c r="M828" s="2">
        <v>6742700000</v>
      </c>
      <c r="N828" t="e">
        <v>#VALUE!</v>
      </c>
    </row>
    <row r="829" spans="1:14" x14ac:dyDescent="0.25">
      <c r="A829">
        <v>855</v>
      </c>
      <c r="B829" t="s">
        <v>327</v>
      </c>
      <c r="C829" t="s">
        <v>14</v>
      </c>
      <c r="D829" s="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54</v>
      </c>
      <c r="K829" t="s">
        <v>55</v>
      </c>
      <c r="L829" s="2">
        <v>1726842000</v>
      </c>
      <c r="M829" s="2">
        <v>1166715000</v>
      </c>
      <c r="N829" s="2">
        <v>560127000</v>
      </c>
    </row>
    <row r="830" spans="1:14" x14ac:dyDescent="0.25">
      <c r="A830">
        <v>856</v>
      </c>
      <c r="B830" t="s">
        <v>327</v>
      </c>
      <c r="C830" t="s">
        <v>17</v>
      </c>
      <c r="D830" s="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54</v>
      </c>
      <c r="K830" t="s">
        <v>55</v>
      </c>
      <c r="L830" s="2">
        <v>1735745000</v>
      </c>
      <c r="M830" s="2">
        <v>1246068000</v>
      </c>
      <c r="N830" s="2">
        <v>489677000</v>
      </c>
    </row>
    <row r="831" spans="1:14" x14ac:dyDescent="0.25">
      <c r="A831">
        <v>857</v>
      </c>
      <c r="B831" t="s">
        <v>327</v>
      </c>
      <c r="C831" t="s">
        <v>18</v>
      </c>
      <c r="D831" s="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54</v>
      </c>
      <c r="K831" t="s">
        <v>55</v>
      </c>
      <c r="L831" s="2">
        <v>1773057000</v>
      </c>
      <c r="M831" s="2">
        <v>1222715000</v>
      </c>
      <c r="N831" s="2">
        <v>550342000</v>
      </c>
    </row>
    <row r="832" spans="1:14" x14ac:dyDescent="0.25">
      <c r="A832">
        <v>858</v>
      </c>
      <c r="B832" t="s">
        <v>327</v>
      </c>
      <c r="C832" t="s">
        <v>19</v>
      </c>
      <c r="D832" s="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54</v>
      </c>
      <c r="K832" t="s">
        <v>55</v>
      </c>
      <c r="L832" s="2">
        <v>1717951000</v>
      </c>
      <c r="M832" s="2">
        <v>1190424000</v>
      </c>
      <c r="N832" s="2">
        <v>527527000</v>
      </c>
    </row>
    <row r="833" spans="1:14" x14ac:dyDescent="0.25">
      <c r="A833">
        <v>859</v>
      </c>
      <c r="B833" t="s">
        <v>328</v>
      </c>
      <c r="C833" t="s">
        <v>14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27</v>
      </c>
      <c r="K833" t="s">
        <v>32</v>
      </c>
      <c r="L833" s="2">
        <v>1594200000</v>
      </c>
      <c r="M833" s="2">
        <v>741700000</v>
      </c>
      <c r="N833" s="2">
        <v>852500000</v>
      </c>
    </row>
    <row r="834" spans="1:14" x14ac:dyDescent="0.25">
      <c r="A834">
        <v>860</v>
      </c>
      <c r="B834" t="s">
        <v>328</v>
      </c>
      <c r="C834" t="s">
        <v>17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27</v>
      </c>
      <c r="K834" t="s">
        <v>32</v>
      </c>
      <c r="L834" s="2">
        <v>1413800000</v>
      </c>
      <c r="M834" s="2">
        <v>869000000</v>
      </c>
      <c r="N834" s="2">
        <v>544800000</v>
      </c>
    </row>
    <row r="835" spans="1:14" x14ac:dyDescent="0.25">
      <c r="A835">
        <v>861</v>
      </c>
      <c r="B835" t="s">
        <v>328</v>
      </c>
      <c r="C835" t="s">
        <v>18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27</v>
      </c>
      <c r="K835" t="s">
        <v>32</v>
      </c>
      <c r="L835" s="2">
        <v>1577900000</v>
      </c>
      <c r="M835" s="2">
        <v>837900000</v>
      </c>
      <c r="N835" s="2">
        <v>740000000</v>
      </c>
    </row>
    <row r="836" spans="1:14" x14ac:dyDescent="0.25">
      <c r="A836">
        <v>862</v>
      </c>
      <c r="B836" t="s">
        <v>328</v>
      </c>
      <c r="C836" t="s">
        <v>19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27</v>
      </c>
      <c r="K836" t="s">
        <v>32</v>
      </c>
      <c r="L836" s="2">
        <v>1890100000</v>
      </c>
      <c r="M836" s="2">
        <v>944900000</v>
      </c>
      <c r="N836" s="2">
        <v>945200000</v>
      </c>
    </row>
    <row r="837" spans="1:14" x14ac:dyDescent="0.25">
      <c r="A837">
        <v>863</v>
      </c>
      <c r="B837" t="s">
        <v>329</v>
      </c>
      <c r="C837" t="s">
        <v>14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15</v>
      </c>
      <c r="K837" t="s">
        <v>159</v>
      </c>
      <c r="L837" s="2">
        <v>5581000000</v>
      </c>
      <c r="M837" s="2">
        <v>3065000000</v>
      </c>
      <c r="N837" s="2">
        <v>2516000000</v>
      </c>
    </row>
    <row r="838" spans="1:14" x14ac:dyDescent="0.25">
      <c r="A838">
        <v>864</v>
      </c>
      <c r="B838" t="s">
        <v>329</v>
      </c>
      <c r="C838" t="s">
        <v>17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15</v>
      </c>
      <c r="K838" t="s">
        <v>159</v>
      </c>
      <c r="L838" s="2">
        <v>5811000000</v>
      </c>
      <c r="M838" s="2">
        <v>2923000000</v>
      </c>
      <c r="N838" s="2">
        <v>2888000000</v>
      </c>
    </row>
    <row r="839" spans="1:14" x14ac:dyDescent="0.25">
      <c r="A839">
        <v>865</v>
      </c>
      <c r="B839" t="s">
        <v>329</v>
      </c>
      <c r="C839" t="s">
        <v>18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15</v>
      </c>
      <c r="K839" t="s">
        <v>159</v>
      </c>
      <c r="L839" s="2">
        <v>5517000000</v>
      </c>
      <c r="M839" s="2">
        <v>2650000000</v>
      </c>
      <c r="N839" s="2">
        <v>2867000000</v>
      </c>
    </row>
    <row r="840" spans="1:14" x14ac:dyDescent="0.25">
      <c r="A840">
        <v>866</v>
      </c>
      <c r="B840" t="s">
        <v>329</v>
      </c>
      <c r="C840" t="s">
        <v>19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15</v>
      </c>
      <c r="K840" t="s">
        <v>159</v>
      </c>
      <c r="L840" s="2">
        <v>5703000000</v>
      </c>
      <c r="M840" s="2">
        <v>2639000000</v>
      </c>
      <c r="N840" s="2">
        <v>3064000000</v>
      </c>
    </row>
    <row r="841" spans="1:14" x14ac:dyDescent="0.25">
      <c r="A841">
        <v>867</v>
      </c>
      <c r="B841" t="s">
        <v>330</v>
      </c>
      <c r="C841" t="s">
        <v>14</v>
      </c>
      <c r="D841" s="1">
        <v>41274</v>
      </c>
      <c r="E841" s="2">
        <v>4050400000</v>
      </c>
      <c r="F841" t="s">
        <v>213</v>
      </c>
      <c r="G841" s="2">
        <v>3207800000</v>
      </c>
      <c r="H841" s="2">
        <v>0</v>
      </c>
      <c r="I841" s="2">
        <v>0</v>
      </c>
      <c r="J841" t="s">
        <v>49</v>
      </c>
      <c r="K841" t="s">
        <v>75</v>
      </c>
      <c r="L841" t="e">
        <v>#VALUE!</v>
      </c>
      <c r="M841" s="2">
        <v>3207800000</v>
      </c>
      <c r="N841" t="e">
        <v>#VALUE!</v>
      </c>
    </row>
    <row r="842" spans="1:14" x14ac:dyDescent="0.25">
      <c r="A842">
        <v>868</v>
      </c>
      <c r="B842" t="s">
        <v>330</v>
      </c>
      <c r="C842" t="s">
        <v>17</v>
      </c>
      <c r="D842" s="1">
        <v>41639</v>
      </c>
      <c r="E842" s="2">
        <v>4644600000</v>
      </c>
      <c r="F842" t="s">
        <v>213</v>
      </c>
      <c r="G842" s="2">
        <v>3524400000</v>
      </c>
      <c r="H842" s="2">
        <v>0</v>
      </c>
      <c r="I842" s="2">
        <v>0</v>
      </c>
      <c r="J842" t="s">
        <v>49</v>
      </c>
      <c r="K842" t="s">
        <v>75</v>
      </c>
      <c r="L842" t="e">
        <v>#VALUE!</v>
      </c>
      <c r="M842" s="2">
        <v>3524400000</v>
      </c>
      <c r="N842" t="e">
        <v>#VALUE!</v>
      </c>
    </row>
    <row r="843" spans="1:14" x14ac:dyDescent="0.25">
      <c r="A843">
        <v>869</v>
      </c>
      <c r="B843" t="s">
        <v>330</v>
      </c>
      <c r="C843" t="s">
        <v>18</v>
      </c>
      <c r="D843" s="1">
        <v>42004</v>
      </c>
      <c r="E843" s="2">
        <v>5147100000</v>
      </c>
      <c r="F843" t="s">
        <v>213</v>
      </c>
      <c r="G843" s="2">
        <v>3870200000</v>
      </c>
      <c r="H843" s="2">
        <v>0</v>
      </c>
      <c r="I843" s="2">
        <v>0</v>
      </c>
      <c r="J843" t="s">
        <v>49</v>
      </c>
      <c r="K843" t="s">
        <v>75</v>
      </c>
      <c r="L843" t="e">
        <v>#VALUE!</v>
      </c>
      <c r="M843" s="2">
        <v>3870200000</v>
      </c>
      <c r="N843" t="e">
        <v>#VALUE!</v>
      </c>
    </row>
    <row r="844" spans="1:14" x14ac:dyDescent="0.25">
      <c r="A844">
        <v>870</v>
      </c>
      <c r="B844" t="s">
        <v>330</v>
      </c>
      <c r="C844" t="s">
        <v>19</v>
      </c>
      <c r="D844" s="1">
        <v>42369</v>
      </c>
      <c r="E844" s="2">
        <v>5122900000</v>
      </c>
      <c r="F844" t="s">
        <v>213</v>
      </c>
      <c r="G844" s="2">
        <v>3764500000</v>
      </c>
      <c r="H844" s="2">
        <v>0</v>
      </c>
      <c r="I844" s="2">
        <v>0</v>
      </c>
      <c r="J844" t="s">
        <v>49</v>
      </c>
      <c r="K844" t="s">
        <v>75</v>
      </c>
      <c r="L844" t="e">
        <v>#VALUE!</v>
      </c>
      <c r="M844" s="2">
        <v>3764500000</v>
      </c>
      <c r="N844" t="e">
        <v>#VALUE!</v>
      </c>
    </row>
    <row r="845" spans="1:14" x14ac:dyDescent="0.25">
      <c r="A845">
        <v>871</v>
      </c>
      <c r="B845" t="s">
        <v>331</v>
      </c>
      <c r="C845" t="s">
        <v>14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15</v>
      </c>
      <c r="K845" t="s">
        <v>332</v>
      </c>
      <c r="L845" s="2">
        <v>1824123000</v>
      </c>
      <c r="M845" s="2">
        <v>1293923000</v>
      </c>
      <c r="N845" s="2">
        <v>530200000</v>
      </c>
    </row>
    <row r="846" spans="1:14" x14ac:dyDescent="0.25">
      <c r="A846">
        <v>872</v>
      </c>
      <c r="B846" t="s">
        <v>331</v>
      </c>
      <c r="C846" t="s">
        <v>17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15</v>
      </c>
      <c r="K846" t="s">
        <v>332</v>
      </c>
      <c r="L846" s="2">
        <v>2013770000</v>
      </c>
      <c r="M846" s="2">
        <v>1437062000</v>
      </c>
      <c r="N846" s="2">
        <v>576708000</v>
      </c>
    </row>
    <row r="847" spans="1:14" x14ac:dyDescent="0.25">
      <c r="A847">
        <v>873</v>
      </c>
      <c r="B847" t="s">
        <v>331</v>
      </c>
      <c r="C847" t="s">
        <v>18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15</v>
      </c>
      <c r="K847" t="s">
        <v>332</v>
      </c>
      <c r="L847" s="2">
        <v>2267038000</v>
      </c>
      <c r="M847" s="2">
        <v>1635496000</v>
      </c>
      <c r="N847" s="2">
        <v>631542000</v>
      </c>
    </row>
    <row r="848" spans="1:14" x14ac:dyDescent="0.25">
      <c r="A848">
        <v>874</v>
      </c>
      <c r="B848" t="s">
        <v>331</v>
      </c>
      <c r="C848" t="s">
        <v>19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15</v>
      </c>
      <c r="K848" t="s">
        <v>332</v>
      </c>
      <c r="L848" s="2">
        <v>2522068000</v>
      </c>
      <c r="M848" s="2">
        <v>1806374000</v>
      </c>
      <c r="N848" s="2">
        <v>715694000</v>
      </c>
    </row>
    <row r="849" spans="1:14" x14ac:dyDescent="0.25">
      <c r="A849">
        <v>875</v>
      </c>
      <c r="B849" t="s">
        <v>333</v>
      </c>
      <c r="C849" t="s">
        <v>14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15</v>
      </c>
      <c r="K849" t="s">
        <v>166</v>
      </c>
      <c r="L849" s="2">
        <v>1842319000</v>
      </c>
      <c r="M849" s="2">
        <v>1173340000</v>
      </c>
      <c r="N849" s="2">
        <v>668979000</v>
      </c>
    </row>
    <row r="850" spans="1:14" x14ac:dyDescent="0.25">
      <c r="A850">
        <v>876</v>
      </c>
      <c r="B850" t="s">
        <v>333</v>
      </c>
      <c r="C850" t="s">
        <v>17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15</v>
      </c>
      <c r="K850" t="s">
        <v>166</v>
      </c>
      <c r="L850" s="2">
        <v>2073784000</v>
      </c>
      <c r="M850" s="2">
        <v>1545716000</v>
      </c>
      <c r="N850" s="2">
        <v>528068000</v>
      </c>
    </row>
    <row r="851" spans="1:14" x14ac:dyDescent="0.25">
      <c r="A851">
        <v>877</v>
      </c>
      <c r="B851" t="s">
        <v>333</v>
      </c>
      <c r="C851" t="s">
        <v>18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15</v>
      </c>
      <c r="K851" t="s">
        <v>166</v>
      </c>
      <c r="L851" s="2">
        <v>1968338000</v>
      </c>
      <c r="M851" s="2">
        <v>1522811000</v>
      </c>
      <c r="N851" s="2">
        <v>445527000</v>
      </c>
    </row>
    <row r="852" spans="1:14" x14ac:dyDescent="0.25">
      <c r="A852">
        <v>878</v>
      </c>
      <c r="B852" t="s">
        <v>333</v>
      </c>
      <c r="C852" t="s">
        <v>19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15</v>
      </c>
      <c r="K852" t="s">
        <v>166</v>
      </c>
      <c r="L852" s="2">
        <v>1767831000</v>
      </c>
      <c r="M852" s="2">
        <v>1429233000</v>
      </c>
      <c r="N852" s="2">
        <v>338598000</v>
      </c>
    </row>
    <row r="853" spans="1:14" x14ac:dyDescent="0.25">
      <c r="A853">
        <v>879</v>
      </c>
      <c r="B853" t="s">
        <v>334</v>
      </c>
      <c r="C853" t="s">
        <v>14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24</v>
      </c>
      <c r="K853" t="s">
        <v>176</v>
      </c>
      <c r="L853" s="2">
        <v>2708800000</v>
      </c>
      <c r="M853" s="2">
        <v>2353900000</v>
      </c>
      <c r="N853" s="2">
        <v>354900000</v>
      </c>
    </row>
    <row r="854" spans="1:14" x14ac:dyDescent="0.25">
      <c r="A854">
        <v>880</v>
      </c>
      <c r="B854" t="s">
        <v>334</v>
      </c>
      <c r="C854" t="s">
        <v>17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24</v>
      </c>
      <c r="K854" t="s">
        <v>176</v>
      </c>
      <c r="L854" s="2">
        <v>2941400000</v>
      </c>
      <c r="M854" s="2">
        <v>2336400000</v>
      </c>
      <c r="N854" s="2">
        <v>605000000</v>
      </c>
    </row>
    <row r="855" spans="1:14" x14ac:dyDescent="0.25">
      <c r="A855">
        <v>881</v>
      </c>
      <c r="B855" t="s">
        <v>334</v>
      </c>
      <c r="C855" t="s">
        <v>18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24</v>
      </c>
      <c r="K855" t="s">
        <v>176</v>
      </c>
      <c r="L855" s="2">
        <v>2858200000</v>
      </c>
      <c r="M855" s="2">
        <v>2260900000</v>
      </c>
      <c r="N855" s="2">
        <v>597300000</v>
      </c>
    </row>
    <row r="856" spans="1:14" x14ac:dyDescent="0.25">
      <c r="A856">
        <v>882</v>
      </c>
      <c r="B856" t="s">
        <v>334</v>
      </c>
      <c r="C856" t="s">
        <v>19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24</v>
      </c>
      <c r="K856" t="s">
        <v>176</v>
      </c>
      <c r="L856" s="2">
        <v>3078600000</v>
      </c>
      <c r="M856" s="2">
        <v>2167200000</v>
      </c>
      <c r="N856" s="2">
        <v>911400000</v>
      </c>
    </row>
    <row r="857" spans="1:14" x14ac:dyDescent="0.25">
      <c r="A857">
        <v>883</v>
      </c>
      <c r="B857" t="s">
        <v>335</v>
      </c>
      <c r="C857" t="s">
        <v>14</v>
      </c>
      <c r="D857" s="1">
        <v>41274</v>
      </c>
      <c r="E857" s="2">
        <v>93646000000</v>
      </c>
      <c r="F857" t="s">
        <v>213</v>
      </c>
      <c r="G857" s="2">
        <v>64729000000</v>
      </c>
      <c r="H857" s="2">
        <v>0</v>
      </c>
      <c r="I857" s="2">
        <v>3385000000</v>
      </c>
      <c r="J857" t="s">
        <v>49</v>
      </c>
      <c r="K857" t="s">
        <v>107</v>
      </c>
      <c r="L857" t="e">
        <v>#VALUE!</v>
      </c>
      <c r="M857" s="2">
        <v>68114000000</v>
      </c>
      <c r="N857" t="e">
        <v>#VALUE!</v>
      </c>
    </row>
    <row r="858" spans="1:14" x14ac:dyDescent="0.25">
      <c r="A858">
        <v>884</v>
      </c>
      <c r="B858" t="s">
        <v>335</v>
      </c>
      <c r="C858" t="s">
        <v>17</v>
      </c>
      <c r="D858" s="1">
        <v>41639</v>
      </c>
      <c r="E858" s="2">
        <v>97142000000</v>
      </c>
      <c r="F858" t="s">
        <v>213</v>
      </c>
      <c r="G858" s="2">
        <v>70467000000</v>
      </c>
      <c r="H858" s="2">
        <v>0</v>
      </c>
      <c r="I858" s="2">
        <v>225000000</v>
      </c>
      <c r="J858" t="s">
        <v>49</v>
      </c>
      <c r="K858" t="s">
        <v>107</v>
      </c>
      <c r="L858" t="e">
        <v>#VALUE!</v>
      </c>
      <c r="M858" s="2">
        <v>70692000000</v>
      </c>
      <c r="N858" t="e">
        <v>#VALUE!</v>
      </c>
    </row>
    <row r="859" spans="1:14" x14ac:dyDescent="0.25">
      <c r="A859">
        <v>885</v>
      </c>
      <c r="B859" t="s">
        <v>335</v>
      </c>
      <c r="C859" t="s">
        <v>18</v>
      </c>
      <c r="D859" s="1">
        <v>42004</v>
      </c>
      <c r="E859" s="2">
        <v>91973000000</v>
      </c>
      <c r="F859" t="s">
        <v>213</v>
      </c>
      <c r="G859" s="2">
        <v>61274000000</v>
      </c>
      <c r="H859" s="2">
        <v>0</v>
      </c>
      <c r="I859" s="2">
        <v>3139000000</v>
      </c>
      <c r="J859" t="s">
        <v>49</v>
      </c>
      <c r="K859" t="s">
        <v>107</v>
      </c>
      <c r="L859" t="e">
        <v>#VALUE!</v>
      </c>
      <c r="M859" s="2">
        <v>64413000000</v>
      </c>
      <c r="N859" t="e">
        <v>#VALUE!</v>
      </c>
    </row>
    <row r="860" spans="1:14" x14ac:dyDescent="0.25">
      <c r="A860">
        <v>886</v>
      </c>
      <c r="B860" t="s">
        <v>335</v>
      </c>
      <c r="C860" t="s">
        <v>19</v>
      </c>
      <c r="D860" s="1">
        <v>42369</v>
      </c>
      <c r="E860" s="2">
        <v>89716000000</v>
      </c>
      <c r="F860" t="s">
        <v>213</v>
      </c>
      <c r="G860" s="2">
        <v>59014000000</v>
      </c>
      <c r="H860" s="2">
        <v>0</v>
      </c>
      <c r="I860" s="2">
        <v>3827000000</v>
      </c>
      <c r="J860" t="s">
        <v>49</v>
      </c>
      <c r="K860" t="s">
        <v>107</v>
      </c>
      <c r="L860" t="e">
        <v>#VALUE!</v>
      </c>
      <c r="M860" s="2">
        <v>62841000000</v>
      </c>
      <c r="N860" t="e">
        <v>#VALUE!</v>
      </c>
    </row>
    <row r="861" spans="1:14" x14ac:dyDescent="0.25">
      <c r="A861">
        <v>887</v>
      </c>
      <c r="B861" t="s">
        <v>336</v>
      </c>
      <c r="C861" t="s">
        <v>14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21</v>
      </c>
      <c r="K861" t="s">
        <v>337</v>
      </c>
      <c r="L861" s="2">
        <v>4702000000</v>
      </c>
      <c r="M861" s="2">
        <v>3357000000</v>
      </c>
      <c r="N861" s="2">
        <v>1345000000</v>
      </c>
    </row>
    <row r="862" spans="1:14" x14ac:dyDescent="0.25">
      <c r="A862">
        <v>888</v>
      </c>
      <c r="B862" t="s">
        <v>336</v>
      </c>
      <c r="C862" t="s">
        <v>17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21</v>
      </c>
      <c r="K862" t="s">
        <v>337</v>
      </c>
      <c r="L862" s="2">
        <v>4803000000</v>
      </c>
      <c r="M862" s="2">
        <v>3453000000</v>
      </c>
      <c r="N862" s="2">
        <v>1350000000</v>
      </c>
    </row>
    <row r="863" spans="1:14" x14ac:dyDescent="0.25">
      <c r="A863">
        <v>889</v>
      </c>
      <c r="B863" t="s">
        <v>336</v>
      </c>
      <c r="C863" t="s">
        <v>18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21</v>
      </c>
      <c r="K863" t="s">
        <v>337</v>
      </c>
      <c r="L863" s="2">
        <v>5100000000</v>
      </c>
      <c r="M863" s="2">
        <v>3777000000</v>
      </c>
      <c r="N863" s="2">
        <v>1323000000</v>
      </c>
    </row>
    <row r="864" spans="1:14" x14ac:dyDescent="0.25">
      <c r="A864">
        <v>890</v>
      </c>
      <c r="B864" t="s">
        <v>336</v>
      </c>
      <c r="C864" t="s">
        <v>19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21</v>
      </c>
      <c r="K864" t="s">
        <v>337</v>
      </c>
      <c r="L864" s="2">
        <v>5269000000</v>
      </c>
      <c r="M864" s="2">
        <v>4168000000</v>
      </c>
      <c r="N864" s="2">
        <v>1101000000</v>
      </c>
    </row>
    <row r="865" spans="1:14" x14ac:dyDescent="0.25">
      <c r="A865">
        <v>891</v>
      </c>
      <c r="B865" t="s">
        <v>338</v>
      </c>
      <c r="C865" t="s">
        <v>14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38</v>
      </c>
      <c r="K865" t="s">
        <v>126</v>
      </c>
      <c r="L865" s="2">
        <v>5434000000</v>
      </c>
      <c r="M865" s="2">
        <v>3872000000</v>
      </c>
      <c r="N865" s="2">
        <v>1562000000</v>
      </c>
    </row>
    <row r="866" spans="1:14" x14ac:dyDescent="0.25">
      <c r="A866">
        <v>892</v>
      </c>
      <c r="B866" t="s">
        <v>338</v>
      </c>
      <c r="C866" t="s">
        <v>17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38</v>
      </c>
      <c r="K866" t="s">
        <v>126</v>
      </c>
      <c r="L866" s="2">
        <v>6103000000</v>
      </c>
      <c r="M866" s="2">
        <v>3266000000</v>
      </c>
      <c r="N866" s="2">
        <v>2837000000</v>
      </c>
    </row>
    <row r="867" spans="1:14" x14ac:dyDescent="0.25">
      <c r="A867">
        <v>893</v>
      </c>
      <c r="B867" t="s">
        <v>338</v>
      </c>
      <c r="C867" t="s">
        <v>18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38</v>
      </c>
      <c r="K867" t="s">
        <v>126</v>
      </c>
      <c r="L867" s="2">
        <v>5063000000</v>
      </c>
      <c r="M867" s="2">
        <v>4039000000</v>
      </c>
      <c r="N867" s="2">
        <v>1024000000</v>
      </c>
    </row>
    <row r="868" spans="1:14" x14ac:dyDescent="0.25">
      <c r="A868">
        <v>894</v>
      </c>
      <c r="B868" t="s">
        <v>338</v>
      </c>
      <c r="C868" t="s">
        <v>19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38</v>
      </c>
      <c r="K868" t="s">
        <v>126</v>
      </c>
      <c r="L868" s="2">
        <v>4681000000</v>
      </c>
      <c r="M868" s="2">
        <v>3590000000</v>
      </c>
      <c r="N868" s="2">
        <v>1091000000</v>
      </c>
    </row>
    <row r="869" spans="1:14" x14ac:dyDescent="0.25">
      <c r="A869">
        <v>895</v>
      </c>
      <c r="B869" t="s">
        <v>339</v>
      </c>
      <c r="C869" t="s">
        <v>14</v>
      </c>
      <c r="D869" s="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49</v>
      </c>
      <c r="K869" t="s">
        <v>107</v>
      </c>
      <c r="L869" s="2">
        <v>214130000</v>
      </c>
      <c r="M869" s="2">
        <v>186869000</v>
      </c>
      <c r="N869" s="2">
        <v>27261000</v>
      </c>
    </row>
    <row r="870" spans="1:14" x14ac:dyDescent="0.25">
      <c r="A870">
        <v>896</v>
      </c>
      <c r="B870" t="s">
        <v>339</v>
      </c>
      <c r="C870" t="s">
        <v>17</v>
      </c>
      <c r="D870" s="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49</v>
      </c>
      <c r="K870" t="s">
        <v>107</v>
      </c>
      <c r="L870" s="2">
        <v>263459000</v>
      </c>
      <c r="M870" s="2">
        <v>207770000</v>
      </c>
      <c r="N870" s="2">
        <v>55689000</v>
      </c>
    </row>
    <row r="871" spans="1:14" x14ac:dyDescent="0.25">
      <c r="A871">
        <v>897</v>
      </c>
      <c r="B871" t="s">
        <v>339</v>
      </c>
      <c r="C871" t="s">
        <v>18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49</v>
      </c>
      <c r="K871" t="s">
        <v>107</v>
      </c>
      <c r="L871" s="2">
        <v>272444000</v>
      </c>
      <c r="M871" s="2">
        <v>220857000</v>
      </c>
      <c r="N871" s="2">
        <v>51587000</v>
      </c>
    </row>
    <row r="872" spans="1:14" x14ac:dyDescent="0.25">
      <c r="A872">
        <v>898</v>
      </c>
      <c r="B872" t="s">
        <v>339</v>
      </c>
      <c r="C872" t="s">
        <v>19</v>
      </c>
      <c r="D872" s="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49</v>
      </c>
      <c r="K872" t="s">
        <v>107</v>
      </c>
      <c r="L872" s="2">
        <v>297207000</v>
      </c>
      <c r="M872" s="2">
        <v>237882000</v>
      </c>
      <c r="N872" s="2">
        <v>59325000</v>
      </c>
    </row>
    <row r="873" spans="1:14" x14ac:dyDescent="0.25">
      <c r="A873">
        <v>899</v>
      </c>
      <c r="B873" t="s">
        <v>340</v>
      </c>
      <c r="C873" t="s">
        <v>14</v>
      </c>
      <c r="D873" s="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54</v>
      </c>
      <c r="K873" t="s">
        <v>55</v>
      </c>
      <c r="L873" s="2">
        <v>586399000</v>
      </c>
      <c r="M873" s="2">
        <v>338351000</v>
      </c>
      <c r="N873" s="2">
        <v>248048000</v>
      </c>
    </row>
    <row r="874" spans="1:14" x14ac:dyDescent="0.25">
      <c r="A874">
        <v>900</v>
      </c>
      <c r="B874" t="s">
        <v>340</v>
      </c>
      <c r="C874" t="s">
        <v>17</v>
      </c>
      <c r="D874" s="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54</v>
      </c>
      <c r="K874" t="s">
        <v>55</v>
      </c>
      <c r="L874" s="2">
        <v>640029000</v>
      </c>
      <c r="M874" s="2">
        <v>352183000</v>
      </c>
      <c r="N874" s="2">
        <v>287846000</v>
      </c>
    </row>
    <row r="875" spans="1:14" x14ac:dyDescent="0.25">
      <c r="A875">
        <v>901</v>
      </c>
      <c r="B875" t="s">
        <v>340</v>
      </c>
      <c r="C875" t="s">
        <v>18</v>
      </c>
      <c r="D875" s="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54</v>
      </c>
      <c r="K875" t="s">
        <v>55</v>
      </c>
      <c r="L875" s="2">
        <v>735280000</v>
      </c>
      <c r="M875" s="2">
        <v>380275000</v>
      </c>
      <c r="N875" s="2">
        <v>355005000</v>
      </c>
    </row>
    <row r="876" spans="1:14" x14ac:dyDescent="0.25">
      <c r="A876">
        <v>902</v>
      </c>
      <c r="B876" t="s">
        <v>340</v>
      </c>
      <c r="C876" t="s">
        <v>19</v>
      </c>
      <c r="D876" s="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54</v>
      </c>
      <c r="K876" t="s">
        <v>55</v>
      </c>
      <c r="L876" s="2">
        <v>862292000</v>
      </c>
      <c r="M876" s="2">
        <v>467262000</v>
      </c>
      <c r="N876" s="2">
        <v>395030000</v>
      </c>
    </row>
    <row r="877" spans="1:14" x14ac:dyDescent="0.25">
      <c r="A877">
        <v>903</v>
      </c>
      <c r="B877" t="s">
        <v>341</v>
      </c>
      <c r="C877" t="s">
        <v>14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24</v>
      </c>
      <c r="K877" t="s">
        <v>70</v>
      </c>
      <c r="L877" s="2">
        <v>1605329000</v>
      </c>
      <c r="M877" s="2">
        <v>875644000</v>
      </c>
      <c r="N877" s="2">
        <v>729685000</v>
      </c>
    </row>
    <row r="878" spans="1:14" x14ac:dyDescent="0.25">
      <c r="A878">
        <v>904</v>
      </c>
      <c r="B878" t="s">
        <v>341</v>
      </c>
      <c r="C878" t="s">
        <v>17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24</v>
      </c>
      <c r="K878" t="s">
        <v>70</v>
      </c>
      <c r="L878" s="2">
        <v>1696446000</v>
      </c>
      <c r="M878" s="2">
        <v>924376000</v>
      </c>
      <c r="N878" s="2">
        <v>772070000</v>
      </c>
    </row>
    <row r="879" spans="1:14" x14ac:dyDescent="0.25">
      <c r="A879">
        <v>905</v>
      </c>
      <c r="B879" t="s">
        <v>341</v>
      </c>
      <c r="C879" t="s">
        <v>18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24</v>
      </c>
      <c r="K879" t="s">
        <v>70</v>
      </c>
      <c r="L879" s="2">
        <v>1598820000</v>
      </c>
      <c r="M879" s="2">
        <v>937480000</v>
      </c>
      <c r="N879" s="2">
        <v>661340000</v>
      </c>
    </row>
    <row r="880" spans="1:14" x14ac:dyDescent="0.25">
      <c r="A880">
        <v>906</v>
      </c>
      <c r="B880" t="s">
        <v>341</v>
      </c>
      <c r="C880" t="s">
        <v>19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24</v>
      </c>
      <c r="K880" t="s">
        <v>70</v>
      </c>
      <c r="L880" s="2">
        <v>1821102000</v>
      </c>
      <c r="M880" s="2">
        <v>860657000</v>
      </c>
      <c r="N880" s="2">
        <v>960445000</v>
      </c>
    </row>
    <row r="881" spans="1:14" x14ac:dyDescent="0.25">
      <c r="A881">
        <v>907</v>
      </c>
      <c r="B881" t="s">
        <v>342</v>
      </c>
      <c r="C881" t="s">
        <v>14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38</v>
      </c>
      <c r="K881" t="s">
        <v>144</v>
      </c>
      <c r="L881" s="2">
        <v>6609000000</v>
      </c>
      <c r="M881" s="2">
        <v>3706000000</v>
      </c>
      <c r="N881" s="2">
        <v>2903000000</v>
      </c>
    </row>
    <row r="882" spans="1:14" x14ac:dyDescent="0.25">
      <c r="A882">
        <v>908</v>
      </c>
      <c r="B882" t="s">
        <v>342</v>
      </c>
      <c r="C882" t="s">
        <v>17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38</v>
      </c>
      <c r="K882" t="s">
        <v>144</v>
      </c>
      <c r="L882" s="2">
        <v>6683000000</v>
      </c>
      <c r="M882" s="2">
        <v>4162000000</v>
      </c>
      <c r="N882" s="2">
        <v>2521000000</v>
      </c>
    </row>
    <row r="883" spans="1:14" x14ac:dyDescent="0.25">
      <c r="A883">
        <v>909</v>
      </c>
      <c r="B883" t="s">
        <v>342</v>
      </c>
      <c r="C883" t="s">
        <v>18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38</v>
      </c>
      <c r="K883" t="s">
        <v>144</v>
      </c>
      <c r="L883" s="2">
        <v>6624000000</v>
      </c>
      <c r="M883" s="2">
        <v>5011000000</v>
      </c>
      <c r="N883" s="2">
        <v>1613000000</v>
      </c>
    </row>
    <row r="884" spans="1:14" x14ac:dyDescent="0.25">
      <c r="A884">
        <v>910</v>
      </c>
      <c r="B884" t="s">
        <v>342</v>
      </c>
      <c r="C884" t="s">
        <v>19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38</v>
      </c>
      <c r="K884" t="s">
        <v>144</v>
      </c>
      <c r="L884" s="2">
        <v>6651000000</v>
      </c>
      <c r="M884" s="2">
        <v>3334000000</v>
      </c>
      <c r="N884" s="2">
        <v>3317000000</v>
      </c>
    </row>
    <row r="885" spans="1:14" x14ac:dyDescent="0.25">
      <c r="A885">
        <v>911</v>
      </c>
      <c r="B885" t="s">
        <v>343</v>
      </c>
      <c r="C885" t="s">
        <v>14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85</v>
      </c>
      <c r="K885" t="s">
        <v>344</v>
      </c>
      <c r="L885" s="2">
        <v>6705000000</v>
      </c>
      <c r="M885" s="2">
        <v>2813000000</v>
      </c>
      <c r="N885" s="2">
        <v>3892000000</v>
      </c>
    </row>
    <row r="886" spans="1:14" x14ac:dyDescent="0.25">
      <c r="A886">
        <v>912</v>
      </c>
      <c r="B886" t="s">
        <v>343</v>
      </c>
      <c r="C886" t="s">
        <v>17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85</v>
      </c>
      <c r="K886" t="s">
        <v>344</v>
      </c>
      <c r="L886" s="2">
        <v>7791000000</v>
      </c>
      <c r="M886" s="2">
        <v>3069000000</v>
      </c>
      <c r="N886" s="2">
        <v>4722000000</v>
      </c>
    </row>
    <row r="887" spans="1:14" x14ac:dyDescent="0.25">
      <c r="A887">
        <v>913</v>
      </c>
      <c r="B887" t="s">
        <v>343</v>
      </c>
      <c r="C887" t="s">
        <v>18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85</v>
      </c>
      <c r="K887" t="s">
        <v>344</v>
      </c>
      <c r="L887" s="2">
        <v>7951000000</v>
      </c>
      <c r="M887" s="2">
        <v>3435000000</v>
      </c>
      <c r="N887" s="2">
        <v>4516000000</v>
      </c>
    </row>
    <row r="888" spans="1:14" x14ac:dyDescent="0.25">
      <c r="A888">
        <v>914</v>
      </c>
      <c r="B888" t="s">
        <v>343</v>
      </c>
      <c r="C888" t="s">
        <v>19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85</v>
      </c>
      <c r="K888" t="s">
        <v>344</v>
      </c>
      <c r="L888" s="2">
        <v>7257000000</v>
      </c>
      <c r="M888" s="2">
        <v>3298000000</v>
      </c>
      <c r="N888" s="2">
        <v>3959000000</v>
      </c>
    </row>
    <row r="889" spans="1:14" x14ac:dyDescent="0.25">
      <c r="A889">
        <v>915</v>
      </c>
      <c r="B889" t="s">
        <v>345</v>
      </c>
      <c r="C889" t="s">
        <v>14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21</v>
      </c>
      <c r="K889" t="s">
        <v>81</v>
      </c>
      <c r="L889" s="2">
        <v>1464362000</v>
      </c>
      <c r="M889" s="2">
        <v>731767000</v>
      </c>
      <c r="N889" s="2">
        <v>732595000</v>
      </c>
    </row>
    <row r="890" spans="1:14" x14ac:dyDescent="0.25">
      <c r="A890">
        <v>916</v>
      </c>
      <c r="B890" t="s">
        <v>345</v>
      </c>
      <c r="C890" t="s">
        <v>17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21</v>
      </c>
      <c r="K890" t="s">
        <v>81</v>
      </c>
      <c r="L890" s="2">
        <v>1648701000</v>
      </c>
      <c r="M890" s="2">
        <v>819048000</v>
      </c>
      <c r="N890" s="2">
        <v>829653000</v>
      </c>
    </row>
    <row r="891" spans="1:14" x14ac:dyDescent="0.25">
      <c r="A891">
        <v>917</v>
      </c>
      <c r="B891" t="s">
        <v>345</v>
      </c>
      <c r="C891" t="s">
        <v>18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21</v>
      </c>
      <c r="K891" t="s">
        <v>81</v>
      </c>
      <c r="L891" s="2">
        <v>1887527000</v>
      </c>
      <c r="M891" s="2">
        <v>890431000</v>
      </c>
      <c r="N891" s="2">
        <v>997096000</v>
      </c>
    </row>
    <row r="892" spans="1:14" x14ac:dyDescent="0.25">
      <c r="A892">
        <v>918</v>
      </c>
      <c r="B892" t="s">
        <v>345</v>
      </c>
      <c r="C892" t="s">
        <v>19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21</v>
      </c>
      <c r="K892" t="s">
        <v>81</v>
      </c>
      <c r="L892" s="2">
        <v>2018760000</v>
      </c>
      <c r="M892" s="2">
        <v>959899000</v>
      </c>
      <c r="N892" s="2">
        <v>1058861000</v>
      </c>
    </row>
    <row r="893" spans="1:14" x14ac:dyDescent="0.25">
      <c r="A893">
        <v>919</v>
      </c>
      <c r="B893" t="s">
        <v>346</v>
      </c>
      <c r="C893" t="s">
        <v>14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38</v>
      </c>
      <c r="K893" t="s">
        <v>217</v>
      </c>
      <c r="L893" s="2">
        <v>28964000000</v>
      </c>
      <c r="M893" s="2">
        <v>18185000000</v>
      </c>
      <c r="N893" s="2">
        <v>10779000000</v>
      </c>
    </row>
    <row r="894" spans="1:14" x14ac:dyDescent="0.25">
      <c r="A894">
        <v>920</v>
      </c>
      <c r="B894" t="s">
        <v>346</v>
      </c>
      <c r="C894" t="s">
        <v>17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38</v>
      </c>
      <c r="K894" t="s">
        <v>217</v>
      </c>
      <c r="L894" s="2">
        <v>28433000000</v>
      </c>
      <c r="M894" s="2">
        <v>18205000000</v>
      </c>
      <c r="N894" s="2">
        <v>10228000000</v>
      </c>
    </row>
    <row r="895" spans="1:14" x14ac:dyDescent="0.25">
      <c r="A895">
        <v>921</v>
      </c>
      <c r="B895" t="s">
        <v>346</v>
      </c>
      <c r="C895" t="s">
        <v>18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38</v>
      </c>
      <c r="K895" t="s">
        <v>217</v>
      </c>
      <c r="L895" s="2">
        <v>28109000000</v>
      </c>
      <c r="M895" s="2">
        <v>18401000000</v>
      </c>
      <c r="N895" s="2">
        <v>9708000000</v>
      </c>
    </row>
    <row r="896" spans="1:14" x14ac:dyDescent="0.25">
      <c r="A896">
        <v>922</v>
      </c>
      <c r="B896" t="s">
        <v>346</v>
      </c>
      <c r="C896" t="s">
        <v>19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38</v>
      </c>
      <c r="K896" t="s">
        <v>217</v>
      </c>
      <c r="L896" s="2">
        <v>26812000000</v>
      </c>
      <c r="M896" s="2">
        <v>18084000000</v>
      </c>
      <c r="N896" s="2">
        <v>8728000000</v>
      </c>
    </row>
    <row r="897" spans="1:14" x14ac:dyDescent="0.25">
      <c r="A897">
        <v>923</v>
      </c>
      <c r="B897" t="s">
        <v>347</v>
      </c>
      <c r="C897" t="s">
        <v>14</v>
      </c>
      <c r="D897" s="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21</v>
      </c>
      <c r="K897" t="s">
        <v>292</v>
      </c>
      <c r="L897" s="2">
        <v>1306566000</v>
      </c>
      <c r="M897" s="2">
        <v>675827000</v>
      </c>
      <c r="N897" s="2">
        <v>630739000</v>
      </c>
    </row>
    <row r="898" spans="1:14" x14ac:dyDescent="0.25">
      <c r="A898">
        <v>924</v>
      </c>
      <c r="B898" t="s">
        <v>347</v>
      </c>
      <c r="C898" t="s">
        <v>17</v>
      </c>
      <c r="D898" s="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21</v>
      </c>
      <c r="K898" t="s">
        <v>292</v>
      </c>
      <c r="L898" s="2">
        <v>2016100000</v>
      </c>
      <c r="M898" s="2">
        <v>1006600000</v>
      </c>
      <c r="N898" s="2">
        <v>1009500000</v>
      </c>
    </row>
    <row r="899" spans="1:14" x14ac:dyDescent="0.25">
      <c r="A899">
        <v>925</v>
      </c>
      <c r="B899" t="s">
        <v>347</v>
      </c>
      <c r="C899" t="s">
        <v>18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21</v>
      </c>
      <c r="K899" t="s">
        <v>292</v>
      </c>
      <c r="L899" s="2">
        <v>2647700000</v>
      </c>
      <c r="M899" s="2">
        <v>1389900000</v>
      </c>
      <c r="N899" s="2">
        <v>1257800000</v>
      </c>
    </row>
    <row r="900" spans="1:14" x14ac:dyDescent="0.25">
      <c r="A900">
        <v>926</v>
      </c>
      <c r="B900" t="s">
        <v>347</v>
      </c>
      <c r="C900" t="s">
        <v>19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21</v>
      </c>
      <c r="K900" t="s">
        <v>292</v>
      </c>
      <c r="L900" s="2">
        <v>2797200000</v>
      </c>
      <c r="M900" s="2">
        <v>1611200000</v>
      </c>
      <c r="N900" s="2">
        <v>1186000000</v>
      </c>
    </row>
    <row r="901" spans="1:14" x14ac:dyDescent="0.25">
      <c r="A901">
        <v>927</v>
      </c>
      <c r="B901" t="s">
        <v>348</v>
      </c>
      <c r="C901" t="s">
        <v>14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38</v>
      </c>
      <c r="K901" t="s">
        <v>349</v>
      </c>
      <c r="L901" s="2">
        <v>19893000000</v>
      </c>
      <c r="M901" s="2">
        <v>17129000000</v>
      </c>
      <c r="N901" s="2">
        <v>2764000000</v>
      </c>
    </row>
    <row r="902" spans="1:14" x14ac:dyDescent="0.25">
      <c r="A902">
        <v>928</v>
      </c>
      <c r="B902" t="s">
        <v>348</v>
      </c>
      <c r="C902" t="s">
        <v>17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38</v>
      </c>
      <c r="K902" t="s">
        <v>349</v>
      </c>
      <c r="L902" s="2">
        <v>20237000000</v>
      </c>
      <c r="M902" s="2">
        <v>17512000000</v>
      </c>
      <c r="N902" s="2">
        <v>2725000000</v>
      </c>
    </row>
    <row r="903" spans="1:14" x14ac:dyDescent="0.25">
      <c r="A903">
        <v>929</v>
      </c>
      <c r="B903" t="s">
        <v>348</v>
      </c>
      <c r="C903" t="s">
        <v>18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38</v>
      </c>
      <c r="K903" t="s">
        <v>349</v>
      </c>
      <c r="L903" s="2">
        <v>22953000000</v>
      </c>
      <c r="M903" s="2">
        <v>19816000000</v>
      </c>
      <c r="N903" s="2">
        <v>3137000000</v>
      </c>
    </row>
    <row r="904" spans="1:14" x14ac:dyDescent="0.25">
      <c r="A904">
        <v>930</v>
      </c>
      <c r="B904" t="s">
        <v>348</v>
      </c>
      <c r="C904" t="s">
        <v>19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38</v>
      </c>
      <c r="K904" t="s">
        <v>349</v>
      </c>
      <c r="L904" s="2">
        <v>24334000000</v>
      </c>
      <c r="M904" s="2">
        <v>20758000000</v>
      </c>
      <c r="N904" s="2">
        <v>3576000000</v>
      </c>
    </row>
    <row r="905" spans="1:14" x14ac:dyDescent="0.25">
      <c r="A905">
        <v>931</v>
      </c>
      <c r="B905" t="s">
        <v>350</v>
      </c>
      <c r="C905" t="s">
        <v>14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21</v>
      </c>
      <c r="K905" t="s">
        <v>199</v>
      </c>
      <c r="L905" s="2">
        <v>6990000000</v>
      </c>
      <c r="M905" s="2">
        <v>5100000000</v>
      </c>
      <c r="N905" s="2">
        <v>1890000000</v>
      </c>
    </row>
    <row r="906" spans="1:14" x14ac:dyDescent="0.25">
      <c r="A906">
        <v>932</v>
      </c>
      <c r="B906" t="s">
        <v>350</v>
      </c>
      <c r="C906" t="s">
        <v>17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21</v>
      </c>
      <c r="K906" t="s">
        <v>199</v>
      </c>
      <c r="L906" s="2">
        <v>6944000000</v>
      </c>
      <c r="M906" s="2">
        <v>5202000000</v>
      </c>
      <c r="N906" s="2">
        <v>1742000000</v>
      </c>
    </row>
    <row r="907" spans="1:14" x14ac:dyDescent="0.25">
      <c r="A907">
        <v>933</v>
      </c>
      <c r="B907" t="s">
        <v>350</v>
      </c>
      <c r="C907" t="s">
        <v>18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21</v>
      </c>
      <c r="K907" t="s">
        <v>199</v>
      </c>
      <c r="L907" s="2">
        <v>6925000000</v>
      </c>
      <c r="M907" s="2">
        <v>5236000000</v>
      </c>
      <c r="N907" s="2">
        <v>1689000000</v>
      </c>
    </row>
    <row r="908" spans="1:14" x14ac:dyDescent="0.25">
      <c r="A908">
        <v>934</v>
      </c>
      <c r="B908" t="s">
        <v>350</v>
      </c>
      <c r="C908" t="s">
        <v>19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21</v>
      </c>
      <c r="K908" t="s">
        <v>199</v>
      </c>
      <c r="L908" s="2">
        <v>6939000000</v>
      </c>
      <c r="M908" s="2">
        <v>5386000000</v>
      </c>
      <c r="N908" s="2">
        <v>1553000000</v>
      </c>
    </row>
    <row r="909" spans="1:14" x14ac:dyDescent="0.25">
      <c r="A909">
        <v>935</v>
      </c>
      <c r="B909" t="s">
        <v>351</v>
      </c>
      <c r="C909" t="s">
        <v>14</v>
      </c>
      <c r="D909" s="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15</v>
      </c>
      <c r="K909" t="s">
        <v>180</v>
      </c>
      <c r="L909" s="2">
        <v>1564000000</v>
      </c>
      <c r="M909" s="2">
        <v>825400000</v>
      </c>
      <c r="N909" s="2">
        <v>738600000</v>
      </c>
    </row>
    <row r="910" spans="1:14" x14ac:dyDescent="0.25">
      <c r="A910">
        <v>936</v>
      </c>
      <c r="B910" t="s">
        <v>351</v>
      </c>
      <c r="C910" t="s">
        <v>17</v>
      </c>
      <c r="D910" s="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15</v>
      </c>
      <c r="K910" t="s">
        <v>180</v>
      </c>
      <c r="L910" s="2">
        <v>1699200000</v>
      </c>
      <c r="M910" s="2">
        <v>890100000</v>
      </c>
      <c r="N910" s="2">
        <v>809100000</v>
      </c>
    </row>
    <row r="911" spans="1:14" x14ac:dyDescent="0.25">
      <c r="A911">
        <v>937</v>
      </c>
      <c r="B911" t="s">
        <v>351</v>
      </c>
      <c r="C911" t="s">
        <v>18</v>
      </c>
      <c r="D911" s="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15</v>
      </c>
      <c r="K911" t="s">
        <v>180</v>
      </c>
      <c r="L911" s="2">
        <v>1659600000</v>
      </c>
      <c r="M911" s="2">
        <v>855800000</v>
      </c>
      <c r="N911" s="2">
        <v>803800000</v>
      </c>
    </row>
    <row r="912" spans="1:14" x14ac:dyDescent="0.25">
      <c r="A912">
        <v>938</v>
      </c>
      <c r="B912" t="s">
        <v>351</v>
      </c>
      <c r="C912" t="s">
        <v>19</v>
      </c>
      <c r="D912" s="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15</v>
      </c>
      <c r="K912" t="s">
        <v>180</v>
      </c>
      <c r="L912" s="2">
        <v>1643100000</v>
      </c>
      <c r="M912" s="2">
        <v>824600000</v>
      </c>
      <c r="N912" s="2">
        <v>818500000</v>
      </c>
    </row>
    <row r="913" spans="1:14" x14ac:dyDescent="0.25">
      <c r="A913">
        <v>939</v>
      </c>
      <c r="B913" t="s">
        <v>352</v>
      </c>
      <c r="C913" t="s">
        <v>14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21</v>
      </c>
      <c r="K913" t="s">
        <v>260</v>
      </c>
      <c r="L913" s="2">
        <v>4386000000</v>
      </c>
      <c r="M913" s="2">
        <v>2720000000</v>
      </c>
      <c r="N913" s="2">
        <v>1666000000</v>
      </c>
    </row>
    <row r="914" spans="1:14" x14ac:dyDescent="0.25">
      <c r="A914">
        <v>940</v>
      </c>
      <c r="B914" t="s">
        <v>352</v>
      </c>
      <c r="C914" t="s">
        <v>17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21</v>
      </c>
      <c r="K914" t="s">
        <v>260</v>
      </c>
      <c r="L914" s="2">
        <v>4429000000</v>
      </c>
      <c r="M914" s="2">
        <v>2686000000</v>
      </c>
      <c r="N914" s="2">
        <v>1743000000</v>
      </c>
    </row>
    <row r="915" spans="1:14" x14ac:dyDescent="0.25">
      <c r="A915">
        <v>941</v>
      </c>
      <c r="B915" t="s">
        <v>352</v>
      </c>
      <c r="C915" t="s">
        <v>18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21</v>
      </c>
      <c r="K915" t="s">
        <v>260</v>
      </c>
      <c r="L915" s="2">
        <v>4808000000</v>
      </c>
      <c r="M915" s="2">
        <v>2855000000</v>
      </c>
      <c r="N915" s="2">
        <v>1953000000</v>
      </c>
    </row>
    <row r="916" spans="1:14" x14ac:dyDescent="0.25">
      <c r="A916">
        <v>942</v>
      </c>
      <c r="B916" t="s">
        <v>352</v>
      </c>
      <c r="C916" t="s">
        <v>19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21</v>
      </c>
      <c r="K916" t="s">
        <v>260</v>
      </c>
      <c r="L916" s="2">
        <v>5204000000</v>
      </c>
      <c r="M916" s="2">
        <v>3012000000</v>
      </c>
      <c r="N916" s="2">
        <v>2192000000</v>
      </c>
    </row>
    <row r="917" spans="1:14" x14ac:dyDescent="0.25">
      <c r="A917">
        <v>943</v>
      </c>
      <c r="B917" t="s">
        <v>353</v>
      </c>
      <c r="C917" t="s">
        <v>14</v>
      </c>
      <c r="D917" s="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15</v>
      </c>
      <c r="K917" t="s">
        <v>166</v>
      </c>
      <c r="L917" s="2">
        <v>695600000</v>
      </c>
      <c r="M917" s="2">
        <v>371200000</v>
      </c>
      <c r="N917" s="2">
        <v>324400000</v>
      </c>
    </row>
    <row r="918" spans="1:14" x14ac:dyDescent="0.25">
      <c r="A918">
        <v>944</v>
      </c>
      <c r="B918" t="s">
        <v>353</v>
      </c>
      <c r="C918" t="s">
        <v>17</v>
      </c>
      <c r="D918" s="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15</v>
      </c>
      <c r="K918" t="s">
        <v>166</v>
      </c>
      <c r="L918" s="2">
        <v>709900000</v>
      </c>
      <c r="M918" s="2">
        <v>372300000</v>
      </c>
      <c r="N918" s="2">
        <v>337600000</v>
      </c>
    </row>
    <row r="919" spans="1:14" x14ac:dyDescent="0.25">
      <c r="A919">
        <v>945</v>
      </c>
      <c r="B919" t="s">
        <v>353</v>
      </c>
      <c r="C919" t="s">
        <v>18</v>
      </c>
      <c r="D919" s="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15</v>
      </c>
      <c r="K919" t="s">
        <v>166</v>
      </c>
      <c r="L919" s="2">
        <v>790400000</v>
      </c>
      <c r="M919" s="2">
        <v>458900000</v>
      </c>
      <c r="N919" s="2">
        <v>331500000</v>
      </c>
    </row>
    <row r="920" spans="1:14" x14ac:dyDescent="0.25">
      <c r="A920">
        <v>946</v>
      </c>
      <c r="B920" t="s">
        <v>353</v>
      </c>
      <c r="C920" t="s">
        <v>19</v>
      </c>
      <c r="D920" s="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15</v>
      </c>
      <c r="K920" t="s">
        <v>166</v>
      </c>
      <c r="L920" s="2">
        <v>923200000</v>
      </c>
      <c r="M920" s="2">
        <v>432600000</v>
      </c>
      <c r="N920" s="2">
        <v>490600000</v>
      </c>
    </row>
    <row r="921" spans="1:14" x14ac:dyDescent="0.25">
      <c r="A921">
        <v>947</v>
      </c>
      <c r="B921" t="s">
        <v>354</v>
      </c>
      <c r="C921" t="s">
        <v>14</v>
      </c>
      <c r="D921" s="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21</v>
      </c>
      <c r="K921" t="s">
        <v>203</v>
      </c>
      <c r="L921" s="2">
        <v>1014431000</v>
      </c>
      <c r="M921" s="2">
        <v>328595000</v>
      </c>
      <c r="N921" s="2">
        <v>685836000</v>
      </c>
    </row>
    <row r="922" spans="1:14" x14ac:dyDescent="0.25">
      <c r="A922">
        <v>948</v>
      </c>
      <c r="B922" t="s">
        <v>354</v>
      </c>
      <c r="C922" t="s">
        <v>17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21</v>
      </c>
      <c r="K922" t="s">
        <v>203</v>
      </c>
      <c r="L922" s="2">
        <v>1443540000</v>
      </c>
      <c r="M922" s="2">
        <v>521502000</v>
      </c>
      <c r="N922" s="2">
        <v>922038000</v>
      </c>
    </row>
    <row r="923" spans="1:14" x14ac:dyDescent="0.25">
      <c r="A923">
        <v>949</v>
      </c>
      <c r="B923" t="s">
        <v>354</v>
      </c>
      <c r="C923" t="s">
        <v>18</v>
      </c>
      <c r="D923" s="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21</v>
      </c>
      <c r="K923" t="s">
        <v>203</v>
      </c>
      <c r="L923" s="2">
        <v>1716437000</v>
      </c>
      <c r="M923" s="2">
        <v>630421000</v>
      </c>
      <c r="N923" s="2">
        <v>1086016000</v>
      </c>
    </row>
    <row r="924" spans="1:14" x14ac:dyDescent="0.25">
      <c r="A924">
        <v>950</v>
      </c>
      <c r="B924" t="s">
        <v>354</v>
      </c>
      <c r="C924" t="s">
        <v>19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21</v>
      </c>
      <c r="K924" t="s">
        <v>203</v>
      </c>
      <c r="L924" s="2">
        <v>2026480000</v>
      </c>
      <c r="M924" s="2">
        <v>764117000</v>
      </c>
      <c r="N924" s="2">
        <v>1262363000</v>
      </c>
    </row>
    <row r="925" spans="1:14" x14ac:dyDescent="0.25">
      <c r="A925">
        <v>951</v>
      </c>
      <c r="B925" t="s">
        <v>355</v>
      </c>
      <c r="C925" t="s">
        <v>14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27</v>
      </c>
      <c r="K925" t="s">
        <v>201</v>
      </c>
      <c r="L925" s="2">
        <v>2249700000</v>
      </c>
      <c r="M925" s="2">
        <v>1200900000</v>
      </c>
      <c r="N925" s="2">
        <v>1048800000</v>
      </c>
    </row>
    <row r="926" spans="1:14" x14ac:dyDescent="0.25">
      <c r="A926">
        <v>952</v>
      </c>
      <c r="B926" t="s">
        <v>355</v>
      </c>
      <c r="C926" t="s">
        <v>17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27</v>
      </c>
      <c r="K926" t="s">
        <v>201</v>
      </c>
      <c r="L926" s="2">
        <v>2223200000</v>
      </c>
      <c r="M926" s="2">
        <v>1210500000</v>
      </c>
      <c r="N926" s="2">
        <v>1012700000</v>
      </c>
    </row>
    <row r="927" spans="1:14" x14ac:dyDescent="0.25">
      <c r="A927">
        <v>953</v>
      </c>
      <c r="B927" t="s">
        <v>355</v>
      </c>
      <c r="C927" t="s">
        <v>18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27</v>
      </c>
      <c r="K927" t="s">
        <v>201</v>
      </c>
      <c r="L927" s="2">
        <v>2203100000</v>
      </c>
      <c r="M927" s="2">
        <v>1274900000</v>
      </c>
      <c r="N927" s="2">
        <v>928200000</v>
      </c>
    </row>
    <row r="928" spans="1:14" x14ac:dyDescent="0.25">
      <c r="A928">
        <v>954</v>
      </c>
      <c r="B928" t="s">
        <v>355</v>
      </c>
      <c r="C928" t="s">
        <v>19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27</v>
      </c>
      <c r="K928" t="s">
        <v>201</v>
      </c>
      <c r="L928" s="2">
        <v>2903300000</v>
      </c>
      <c r="M928" s="2">
        <v>1786500000</v>
      </c>
      <c r="N928" s="2">
        <v>1116800000</v>
      </c>
    </row>
    <row r="929" spans="1:14" x14ac:dyDescent="0.25">
      <c r="A929">
        <v>955</v>
      </c>
      <c r="B929" t="s">
        <v>356</v>
      </c>
      <c r="C929" t="s">
        <v>14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21</v>
      </c>
      <c r="K929" t="s">
        <v>357</v>
      </c>
      <c r="L929" s="2">
        <v>1724140000</v>
      </c>
      <c r="M929" s="2">
        <v>1283436000</v>
      </c>
      <c r="N929" s="2">
        <v>440704000</v>
      </c>
    </row>
    <row r="930" spans="1:14" x14ac:dyDescent="0.25">
      <c r="A930">
        <v>956</v>
      </c>
      <c r="B930" t="s">
        <v>356</v>
      </c>
      <c r="C930" t="s">
        <v>17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21</v>
      </c>
      <c r="K930" t="s">
        <v>357</v>
      </c>
      <c r="L930" s="2">
        <v>2075402000</v>
      </c>
      <c r="M930" s="2">
        <v>1535049000</v>
      </c>
      <c r="N930" s="2">
        <v>540353000</v>
      </c>
    </row>
    <row r="931" spans="1:14" x14ac:dyDescent="0.25">
      <c r="A931">
        <v>957</v>
      </c>
      <c r="B931" t="s">
        <v>356</v>
      </c>
      <c r="C931" t="s">
        <v>18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21</v>
      </c>
      <c r="K931" t="s">
        <v>357</v>
      </c>
      <c r="L931" s="2">
        <v>2651913000</v>
      </c>
      <c r="M931" s="2">
        <v>1987239000</v>
      </c>
      <c r="N931" s="2">
        <v>664674000</v>
      </c>
    </row>
    <row r="932" spans="1:14" x14ac:dyDescent="0.25">
      <c r="A932">
        <v>958</v>
      </c>
      <c r="B932" t="s">
        <v>356</v>
      </c>
      <c r="C932" t="s">
        <v>19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21</v>
      </c>
      <c r="K932" t="s">
        <v>357</v>
      </c>
      <c r="L932" s="2">
        <v>2833529000</v>
      </c>
      <c r="M932" s="2">
        <v>2109391000</v>
      </c>
      <c r="N932" s="2">
        <v>724138000</v>
      </c>
    </row>
    <row r="933" spans="1:14" x14ac:dyDescent="0.25">
      <c r="A933">
        <v>959</v>
      </c>
      <c r="B933" t="s">
        <v>358</v>
      </c>
      <c r="C933" t="s">
        <v>14</v>
      </c>
      <c r="D933" s="1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t="s">
        <v>15</v>
      </c>
      <c r="K933" t="s">
        <v>166</v>
      </c>
      <c r="L933" s="2">
        <v>1308000000</v>
      </c>
      <c r="M933" s="2">
        <v>0</v>
      </c>
      <c r="N933" s="2">
        <v>1308000000</v>
      </c>
    </row>
    <row r="934" spans="1:14" x14ac:dyDescent="0.25">
      <c r="A934">
        <v>960</v>
      </c>
      <c r="B934" t="s">
        <v>358</v>
      </c>
      <c r="C934" t="s">
        <v>17</v>
      </c>
      <c r="D934" s="1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t="s">
        <v>15</v>
      </c>
      <c r="K934" t="s">
        <v>166</v>
      </c>
      <c r="L934" s="2">
        <v>1117000000</v>
      </c>
      <c r="M934" s="2">
        <v>0</v>
      </c>
      <c r="N934" s="2">
        <v>1117000000</v>
      </c>
    </row>
    <row r="935" spans="1:14" x14ac:dyDescent="0.25">
      <c r="A935">
        <v>961</v>
      </c>
      <c r="B935" t="s">
        <v>358</v>
      </c>
      <c r="C935" t="s">
        <v>18</v>
      </c>
      <c r="D935" s="1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t="s">
        <v>15</v>
      </c>
      <c r="K935" t="s">
        <v>166</v>
      </c>
      <c r="L935" s="2">
        <v>1012000000</v>
      </c>
      <c r="M935" s="2">
        <v>0</v>
      </c>
      <c r="N935" s="2">
        <v>1012000000</v>
      </c>
    </row>
    <row r="936" spans="1:14" x14ac:dyDescent="0.25">
      <c r="A936">
        <v>962</v>
      </c>
      <c r="B936" t="s">
        <v>358</v>
      </c>
      <c r="C936" t="s">
        <v>19</v>
      </c>
      <c r="D936" s="1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t="s">
        <v>15</v>
      </c>
      <c r="K936" t="s">
        <v>166</v>
      </c>
      <c r="L936" s="2">
        <v>890000000</v>
      </c>
      <c r="M936" s="2">
        <v>0</v>
      </c>
      <c r="N936" s="2">
        <v>890000000</v>
      </c>
    </row>
    <row r="937" spans="1:14" x14ac:dyDescent="0.25">
      <c r="A937">
        <v>963</v>
      </c>
      <c r="B937" t="s">
        <v>359</v>
      </c>
      <c r="C937" t="s">
        <v>14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24</v>
      </c>
      <c r="K937" t="s">
        <v>36</v>
      </c>
      <c r="L937" s="2">
        <v>959720000</v>
      </c>
      <c r="M937" s="2">
        <v>386566000</v>
      </c>
      <c r="N937" s="2">
        <v>573154000</v>
      </c>
    </row>
    <row r="938" spans="1:14" x14ac:dyDescent="0.25">
      <c r="A938">
        <v>964</v>
      </c>
      <c r="B938" t="s">
        <v>359</v>
      </c>
      <c r="C938" t="s">
        <v>17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24</v>
      </c>
      <c r="K938" t="s">
        <v>36</v>
      </c>
      <c r="L938" s="2">
        <v>1049806000</v>
      </c>
      <c r="M938" s="2">
        <v>410076000</v>
      </c>
      <c r="N938" s="2">
        <v>639730000</v>
      </c>
    </row>
    <row r="939" spans="1:14" x14ac:dyDescent="0.25">
      <c r="A939">
        <v>965</v>
      </c>
      <c r="B939" t="s">
        <v>359</v>
      </c>
      <c r="C939" t="s">
        <v>18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24</v>
      </c>
      <c r="K939" t="s">
        <v>36</v>
      </c>
      <c r="L939" s="2">
        <v>1119412000</v>
      </c>
      <c r="M939" s="2">
        <v>436713000</v>
      </c>
      <c r="N939" s="2">
        <v>682699000</v>
      </c>
    </row>
    <row r="940" spans="1:14" x14ac:dyDescent="0.25">
      <c r="A940">
        <v>966</v>
      </c>
      <c r="B940" t="s">
        <v>359</v>
      </c>
      <c r="C940" t="s">
        <v>19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24</v>
      </c>
      <c r="K940" t="s">
        <v>36</v>
      </c>
      <c r="L940" s="2">
        <v>1080135000</v>
      </c>
      <c r="M940" s="2">
        <v>446582000</v>
      </c>
      <c r="N940" s="2">
        <v>633553000</v>
      </c>
    </row>
    <row r="941" spans="1:14" x14ac:dyDescent="0.25">
      <c r="A941">
        <v>967</v>
      </c>
      <c r="B941" t="s">
        <v>360</v>
      </c>
      <c r="C941" t="s">
        <v>14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27</v>
      </c>
      <c r="K941" t="s">
        <v>28</v>
      </c>
      <c r="L941" s="2">
        <v>17806900000</v>
      </c>
      <c r="M941" s="2">
        <v>12117600000</v>
      </c>
      <c r="N941" s="2">
        <v>5689300000</v>
      </c>
    </row>
    <row r="942" spans="1:14" x14ac:dyDescent="0.25">
      <c r="A942">
        <v>968</v>
      </c>
      <c r="B942" t="s">
        <v>360</v>
      </c>
      <c r="C942" t="s">
        <v>17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27</v>
      </c>
      <c r="K942" t="s">
        <v>28</v>
      </c>
      <c r="L942" s="2">
        <v>18205000000</v>
      </c>
      <c r="M942" s="2">
        <v>12138000000</v>
      </c>
      <c r="N942" s="2">
        <v>6067000000</v>
      </c>
    </row>
    <row r="943" spans="1:14" x14ac:dyDescent="0.25">
      <c r="A943">
        <v>969</v>
      </c>
      <c r="B943" t="s">
        <v>360</v>
      </c>
      <c r="C943" t="s">
        <v>18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27</v>
      </c>
      <c r="K943" t="s">
        <v>28</v>
      </c>
      <c r="L943" s="2">
        <v>14683100000</v>
      </c>
      <c r="M943" s="2">
        <v>11013900000</v>
      </c>
      <c r="N943" s="2">
        <v>3669200000</v>
      </c>
    </row>
    <row r="944" spans="1:14" x14ac:dyDescent="0.25">
      <c r="A944">
        <v>970</v>
      </c>
      <c r="B944" t="s">
        <v>360</v>
      </c>
      <c r="C944" t="s">
        <v>19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27</v>
      </c>
      <c r="K944" t="s">
        <v>28</v>
      </c>
      <c r="L944" s="2">
        <v>14921500000</v>
      </c>
      <c r="M944" s="2">
        <v>11228800000</v>
      </c>
      <c r="N944" s="2">
        <v>3692700000</v>
      </c>
    </row>
    <row r="945" spans="1:14" x14ac:dyDescent="0.25">
      <c r="A945">
        <v>971</v>
      </c>
      <c r="B945" t="s">
        <v>361</v>
      </c>
      <c r="C945" t="s">
        <v>14</v>
      </c>
      <c r="D945" s="1">
        <v>41639</v>
      </c>
      <c r="E945" s="2">
        <v>45358000000</v>
      </c>
      <c r="F945" s="2">
        <v>41171000000</v>
      </c>
      <c r="G945" s="2">
        <v>318000000</v>
      </c>
      <c r="H945" s="2">
        <v>0</v>
      </c>
      <c r="I945" s="2">
        <v>0</v>
      </c>
      <c r="J945" t="s">
        <v>15</v>
      </c>
      <c r="K945" t="s">
        <v>93</v>
      </c>
      <c r="L945" s="2">
        <v>4187000000</v>
      </c>
      <c r="M945" s="2">
        <v>318000000</v>
      </c>
      <c r="N945" s="2">
        <v>3869000000</v>
      </c>
    </row>
    <row r="946" spans="1:14" x14ac:dyDescent="0.25">
      <c r="A946">
        <v>972</v>
      </c>
      <c r="B946" t="s">
        <v>361</v>
      </c>
      <c r="C946" t="s">
        <v>17</v>
      </c>
      <c r="D946" s="1">
        <v>42004</v>
      </c>
      <c r="E946" s="2">
        <v>39946000000</v>
      </c>
      <c r="F946" s="2">
        <v>35263000000</v>
      </c>
      <c r="G946" s="2">
        <v>329000000</v>
      </c>
      <c r="H946" s="2">
        <v>0</v>
      </c>
      <c r="I946" s="2">
        <v>0</v>
      </c>
      <c r="J946" t="s">
        <v>15</v>
      </c>
      <c r="K946" t="s">
        <v>93</v>
      </c>
      <c r="L946" s="2">
        <v>4683000000</v>
      </c>
      <c r="M946" s="2">
        <v>329000000</v>
      </c>
      <c r="N946" s="2">
        <v>4354000000</v>
      </c>
    </row>
    <row r="947" spans="1:14" x14ac:dyDescent="0.25">
      <c r="A947">
        <v>973</v>
      </c>
      <c r="B947" t="s">
        <v>361</v>
      </c>
      <c r="C947" t="s">
        <v>18</v>
      </c>
      <c r="D947" s="1">
        <v>42369</v>
      </c>
      <c r="E947" s="2">
        <v>40536000000</v>
      </c>
      <c r="F947" s="2">
        <v>36044000000</v>
      </c>
      <c r="G947" s="2">
        <v>220000000</v>
      </c>
      <c r="H947" s="2">
        <v>0</v>
      </c>
      <c r="I947" s="2">
        <v>0</v>
      </c>
      <c r="J947" t="s">
        <v>15</v>
      </c>
      <c r="K947" t="s">
        <v>93</v>
      </c>
      <c r="L947" s="2">
        <v>4492000000</v>
      </c>
      <c r="M947" s="2">
        <v>220000000</v>
      </c>
      <c r="N947" s="2">
        <v>4272000000</v>
      </c>
    </row>
    <row r="948" spans="1:14" x14ac:dyDescent="0.25">
      <c r="A948">
        <v>974</v>
      </c>
      <c r="B948" t="s">
        <v>361</v>
      </c>
      <c r="C948" t="s">
        <v>19</v>
      </c>
      <c r="D948" s="1">
        <v>42735</v>
      </c>
      <c r="E948" s="2">
        <v>47248000000</v>
      </c>
      <c r="F948" s="2">
        <v>42186000000</v>
      </c>
      <c r="G948" s="2">
        <v>487000000</v>
      </c>
      <c r="H948" s="2">
        <v>0</v>
      </c>
      <c r="I948" s="2">
        <v>0</v>
      </c>
      <c r="J948" t="s">
        <v>15</v>
      </c>
      <c r="K948" t="s">
        <v>93</v>
      </c>
      <c r="L948" s="2">
        <v>5062000000</v>
      </c>
      <c r="M948" s="2">
        <v>487000000</v>
      </c>
      <c r="N948" s="2">
        <v>4575000000</v>
      </c>
    </row>
    <row r="949" spans="1:14" x14ac:dyDescent="0.25">
      <c r="A949">
        <v>975</v>
      </c>
      <c r="B949" t="s">
        <v>362</v>
      </c>
      <c r="C949" t="s">
        <v>14</v>
      </c>
      <c r="D949" s="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44</v>
      </c>
      <c r="K949" t="s">
        <v>47</v>
      </c>
      <c r="L949" s="2">
        <v>950300000</v>
      </c>
      <c r="M949" s="2">
        <v>430600000</v>
      </c>
      <c r="N949" s="2">
        <v>519700000</v>
      </c>
    </row>
    <row r="950" spans="1:14" x14ac:dyDescent="0.25">
      <c r="A950">
        <v>976</v>
      </c>
      <c r="B950" t="s">
        <v>362</v>
      </c>
      <c r="C950" t="s">
        <v>17</v>
      </c>
      <c r="D950" s="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44</v>
      </c>
      <c r="K950" t="s">
        <v>47</v>
      </c>
      <c r="L950" s="2">
        <v>1004400000</v>
      </c>
      <c r="M950" s="2">
        <v>470500000</v>
      </c>
      <c r="N950" s="2">
        <v>533900000</v>
      </c>
    </row>
    <row r="951" spans="1:14" x14ac:dyDescent="0.25">
      <c r="A951">
        <v>977</v>
      </c>
      <c r="B951" t="s">
        <v>362</v>
      </c>
      <c r="C951" t="s">
        <v>18</v>
      </c>
      <c r="D951" s="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44</v>
      </c>
      <c r="K951" t="s">
        <v>47</v>
      </c>
      <c r="L951" s="2">
        <v>1032800000</v>
      </c>
      <c r="M951" s="2">
        <v>489200000</v>
      </c>
      <c r="N951" s="2">
        <v>543600000</v>
      </c>
    </row>
    <row r="952" spans="1:14" x14ac:dyDescent="0.25">
      <c r="A952">
        <v>978</v>
      </c>
      <c r="B952" t="s">
        <v>362</v>
      </c>
      <c r="C952" t="s">
        <v>19</v>
      </c>
      <c r="D952" s="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44</v>
      </c>
      <c r="K952" t="s">
        <v>47</v>
      </c>
      <c r="L952" s="2">
        <v>1082000000</v>
      </c>
      <c r="M952" s="2">
        <v>505000000</v>
      </c>
      <c r="N952" s="2">
        <v>577000000</v>
      </c>
    </row>
    <row r="953" spans="1:14" x14ac:dyDescent="0.25">
      <c r="A953">
        <v>979</v>
      </c>
      <c r="B953" t="s">
        <v>363</v>
      </c>
      <c r="C953" t="s">
        <v>14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21</v>
      </c>
      <c r="K953" t="s">
        <v>297</v>
      </c>
      <c r="L953" s="2">
        <v>17327000000</v>
      </c>
      <c r="M953" s="2">
        <v>13767000000</v>
      </c>
      <c r="N953" s="2">
        <v>3560000000</v>
      </c>
    </row>
    <row r="954" spans="1:14" x14ac:dyDescent="0.25">
      <c r="A954">
        <v>980</v>
      </c>
      <c r="B954" t="s">
        <v>363</v>
      </c>
      <c r="C954" t="s">
        <v>17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21</v>
      </c>
      <c r="K954" t="s">
        <v>297</v>
      </c>
      <c r="L954" s="2">
        <v>18476000000</v>
      </c>
      <c r="M954" s="2">
        <v>14327000000</v>
      </c>
      <c r="N954" s="2">
        <v>4149000000</v>
      </c>
    </row>
    <row r="955" spans="1:14" x14ac:dyDescent="0.25">
      <c r="A955">
        <v>981</v>
      </c>
      <c r="B955" t="s">
        <v>363</v>
      </c>
      <c r="C955" t="s">
        <v>18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21</v>
      </c>
      <c r="K955" t="s">
        <v>297</v>
      </c>
      <c r="L955" s="2">
        <v>19558000000</v>
      </c>
      <c r="M955" s="2">
        <v>14766000000</v>
      </c>
      <c r="N955" s="2">
        <v>4792000000</v>
      </c>
    </row>
    <row r="956" spans="1:14" x14ac:dyDescent="0.25">
      <c r="A956">
        <v>982</v>
      </c>
      <c r="B956" t="s">
        <v>363</v>
      </c>
      <c r="C956" t="s">
        <v>19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21</v>
      </c>
      <c r="K956" t="s">
        <v>297</v>
      </c>
      <c r="L956" s="2">
        <v>20570000000</v>
      </c>
      <c r="M956" s="2">
        <v>15599000000</v>
      </c>
      <c r="N956" s="2">
        <v>4971000000</v>
      </c>
    </row>
    <row r="957" spans="1:14" x14ac:dyDescent="0.25">
      <c r="A957">
        <v>983</v>
      </c>
      <c r="B957" t="s">
        <v>364</v>
      </c>
      <c r="C957" t="s">
        <v>14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24</v>
      </c>
      <c r="K957" t="s">
        <v>70</v>
      </c>
      <c r="L957" s="2">
        <v>1403059000</v>
      </c>
      <c r="M957" s="2">
        <v>1284988000</v>
      </c>
      <c r="N957" s="2">
        <v>118071000</v>
      </c>
    </row>
    <row r="958" spans="1:14" x14ac:dyDescent="0.25">
      <c r="A958">
        <v>984</v>
      </c>
      <c r="B958" t="s">
        <v>364</v>
      </c>
      <c r="C958" t="s">
        <v>17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24</v>
      </c>
      <c r="K958" t="s">
        <v>70</v>
      </c>
      <c r="L958" s="2">
        <v>2007481000</v>
      </c>
      <c r="M958" s="2">
        <v>1329812000</v>
      </c>
      <c r="N958" s="2">
        <v>677669000</v>
      </c>
    </row>
    <row r="959" spans="1:14" x14ac:dyDescent="0.25">
      <c r="A959">
        <v>985</v>
      </c>
      <c r="B959" t="s">
        <v>364</v>
      </c>
      <c r="C959" t="s">
        <v>18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24</v>
      </c>
      <c r="K959" t="s">
        <v>70</v>
      </c>
      <c r="L959" s="2">
        <v>2284336000</v>
      </c>
      <c r="M959" s="2">
        <v>1416853000</v>
      </c>
      <c r="N959" s="2">
        <v>867483000</v>
      </c>
    </row>
    <row r="960" spans="1:14" x14ac:dyDescent="0.25">
      <c r="A960">
        <v>986</v>
      </c>
      <c r="B960" t="s">
        <v>364</v>
      </c>
      <c r="C960" t="s">
        <v>19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24</v>
      </c>
      <c r="K960" t="s">
        <v>70</v>
      </c>
      <c r="L960" s="2">
        <v>2618922000</v>
      </c>
      <c r="M960" s="2">
        <v>1544666000</v>
      </c>
      <c r="N960" s="2">
        <v>1074256000</v>
      </c>
    </row>
    <row r="961" spans="1:14" x14ac:dyDescent="0.25">
      <c r="A961">
        <v>987</v>
      </c>
      <c r="B961" t="s">
        <v>365</v>
      </c>
      <c r="C961" t="s">
        <v>14</v>
      </c>
      <c r="D961" s="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49</v>
      </c>
      <c r="K961" t="s">
        <v>366</v>
      </c>
      <c r="L961" s="2">
        <v>330864000</v>
      </c>
      <c r="M961" s="2">
        <v>476974000</v>
      </c>
      <c r="N961" s="2">
        <v>-146110000</v>
      </c>
    </row>
    <row r="962" spans="1:14" x14ac:dyDescent="0.25">
      <c r="A962">
        <v>988</v>
      </c>
      <c r="B962" t="s">
        <v>365</v>
      </c>
      <c r="C962" t="s">
        <v>17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49</v>
      </c>
      <c r="K962" t="s">
        <v>366</v>
      </c>
      <c r="L962" s="2">
        <v>1964071000</v>
      </c>
      <c r="M962" s="2">
        <v>2345041000</v>
      </c>
      <c r="N962" s="2">
        <v>-380970000</v>
      </c>
    </row>
    <row r="963" spans="1:14" x14ac:dyDescent="0.25">
      <c r="A963">
        <v>989</v>
      </c>
      <c r="B963" t="s">
        <v>365</v>
      </c>
      <c r="C963" t="s">
        <v>18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49</v>
      </c>
      <c r="K963" t="s">
        <v>366</v>
      </c>
      <c r="L963" s="2">
        <v>2657611000</v>
      </c>
      <c r="M963" s="2">
        <v>3042635000</v>
      </c>
      <c r="N963" s="2">
        <v>-385024000</v>
      </c>
    </row>
    <row r="964" spans="1:14" x14ac:dyDescent="0.25">
      <c r="A964">
        <v>990</v>
      </c>
      <c r="B964" t="s">
        <v>365</v>
      </c>
      <c r="C964" t="s">
        <v>19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49</v>
      </c>
      <c r="K964" t="s">
        <v>366</v>
      </c>
      <c r="L964" s="2">
        <v>2439269000</v>
      </c>
      <c r="M964" s="2">
        <v>2844205000</v>
      </c>
      <c r="N964" s="2">
        <v>-404936000</v>
      </c>
    </row>
    <row r="965" spans="1:14" x14ac:dyDescent="0.25">
      <c r="A965">
        <v>991</v>
      </c>
      <c r="B965" t="s">
        <v>367</v>
      </c>
      <c r="C965" t="s">
        <v>14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15</v>
      </c>
      <c r="K965" t="s">
        <v>16</v>
      </c>
      <c r="L965" s="2">
        <v>9392000000</v>
      </c>
      <c r="M965" s="2">
        <v>8028000000</v>
      </c>
      <c r="N965" s="2">
        <v>1364000000</v>
      </c>
    </row>
    <row r="966" spans="1:14" x14ac:dyDescent="0.25">
      <c r="A966">
        <v>992</v>
      </c>
      <c r="B966" t="s">
        <v>367</v>
      </c>
      <c r="C966" t="s">
        <v>17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15</v>
      </c>
      <c r="K966" t="s">
        <v>16</v>
      </c>
      <c r="L966" s="2">
        <v>10928000000</v>
      </c>
      <c r="M966" s="2">
        <v>8577000000</v>
      </c>
      <c r="N966" s="2">
        <v>2351000000</v>
      </c>
    </row>
    <row r="967" spans="1:14" x14ac:dyDescent="0.25">
      <c r="A967">
        <v>993</v>
      </c>
      <c r="B967" t="s">
        <v>367</v>
      </c>
      <c r="C967" t="s">
        <v>18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15</v>
      </c>
      <c r="K967" t="s">
        <v>16</v>
      </c>
      <c r="L967" s="2">
        <v>13795000000</v>
      </c>
      <c r="M967" s="2">
        <v>9640000000</v>
      </c>
      <c r="N967" s="2">
        <v>4155000000</v>
      </c>
    </row>
    <row r="968" spans="1:14" x14ac:dyDescent="0.25">
      <c r="A968">
        <v>994</v>
      </c>
      <c r="B968" t="s">
        <v>367</v>
      </c>
      <c r="C968" t="s">
        <v>19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15</v>
      </c>
      <c r="K968" t="s">
        <v>16</v>
      </c>
      <c r="L968" s="2">
        <v>14293000000</v>
      </c>
      <c r="M968" s="2">
        <v>10533000000</v>
      </c>
      <c r="N968" s="2">
        <v>3760000000</v>
      </c>
    </row>
    <row r="969" spans="1:14" x14ac:dyDescent="0.25">
      <c r="A969">
        <v>995</v>
      </c>
      <c r="B969" t="s">
        <v>368</v>
      </c>
      <c r="C969" t="s">
        <v>14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184</v>
      </c>
      <c r="K969" t="s">
        <v>369</v>
      </c>
      <c r="L969" s="2">
        <v>2525000000</v>
      </c>
      <c r="M969" s="2">
        <v>1950000000</v>
      </c>
      <c r="N969" s="2">
        <v>575000000</v>
      </c>
    </row>
    <row r="970" spans="1:14" x14ac:dyDescent="0.25">
      <c r="A970">
        <v>996</v>
      </c>
      <c r="B970" t="s">
        <v>368</v>
      </c>
      <c r="C970" t="s">
        <v>17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184</v>
      </c>
      <c r="K970" t="s">
        <v>369</v>
      </c>
      <c r="L970" s="2">
        <v>2628000000</v>
      </c>
      <c r="M970" s="2">
        <v>1962000000</v>
      </c>
      <c r="N970" s="2">
        <v>666000000</v>
      </c>
    </row>
    <row r="971" spans="1:14" x14ac:dyDescent="0.25">
      <c r="A971">
        <v>997</v>
      </c>
      <c r="B971" t="s">
        <v>368</v>
      </c>
      <c r="C971" t="s">
        <v>18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184</v>
      </c>
      <c r="K971" t="s">
        <v>369</v>
      </c>
      <c r="L971" s="2">
        <v>3002000000</v>
      </c>
      <c r="M971" s="2">
        <v>1989000000</v>
      </c>
      <c r="N971" s="2">
        <v>1013000000</v>
      </c>
    </row>
    <row r="972" spans="1:14" x14ac:dyDescent="0.25">
      <c r="A972">
        <v>998</v>
      </c>
      <c r="B972" t="s">
        <v>368</v>
      </c>
      <c r="C972" t="s">
        <v>19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184</v>
      </c>
      <c r="K972" t="s">
        <v>369</v>
      </c>
      <c r="L972" s="2">
        <v>3964000000</v>
      </c>
      <c r="M972" s="2">
        <v>2633000000</v>
      </c>
      <c r="N972" s="2">
        <v>1331000000</v>
      </c>
    </row>
    <row r="973" spans="1:14" x14ac:dyDescent="0.25">
      <c r="A973">
        <v>999</v>
      </c>
      <c r="B973" t="s">
        <v>370</v>
      </c>
      <c r="C973" t="s">
        <v>14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61</v>
      </c>
      <c r="K973" t="s">
        <v>195</v>
      </c>
      <c r="L973" s="2">
        <v>5757000000</v>
      </c>
      <c r="M973" s="2">
        <v>1081000000</v>
      </c>
      <c r="N973" s="2">
        <v>4676000000</v>
      </c>
    </row>
    <row r="974" spans="1:14" x14ac:dyDescent="0.25">
      <c r="A974">
        <v>1000</v>
      </c>
      <c r="B974" t="s">
        <v>370</v>
      </c>
      <c r="C974" t="s">
        <v>17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61</v>
      </c>
      <c r="K974" t="s">
        <v>195</v>
      </c>
      <c r="L974" s="2">
        <v>6122000000</v>
      </c>
      <c r="M974" s="2">
        <v>1020000000</v>
      </c>
      <c r="N974" s="2">
        <v>5102000000</v>
      </c>
    </row>
    <row r="975" spans="1:14" x14ac:dyDescent="0.25">
      <c r="A975">
        <v>1001</v>
      </c>
      <c r="B975" t="s">
        <v>370</v>
      </c>
      <c r="C975" t="s">
        <v>18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61</v>
      </c>
      <c r="K975" t="s">
        <v>195</v>
      </c>
      <c r="L975" s="2">
        <v>6669000000</v>
      </c>
      <c r="M975" s="2">
        <v>933000000</v>
      </c>
      <c r="N975" s="2">
        <v>5736000000</v>
      </c>
    </row>
    <row r="976" spans="1:14" x14ac:dyDescent="0.25">
      <c r="A976">
        <v>1002</v>
      </c>
      <c r="B976" t="s">
        <v>370</v>
      </c>
      <c r="C976" t="s">
        <v>19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61</v>
      </c>
      <c r="K976" t="s">
        <v>195</v>
      </c>
      <c r="L976" s="2">
        <v>7052000000</v>
      </c>
      <c r="M976" s="2">
        <v>930000000</v>
      </c>
      <c r="N976" s="2">
        <v>6122000000</v>
      </c>
    </row>
    <row r="977" spans="1:14" x14ac:dyDescent="0.25">
      <c r="A977">
        <v>1003</v>
      </c>
      <c r="B977" t="s">
        <v>371</v>
      </c>
      <c r="C977" t="s">
        <v>14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21</v>
      </c>
      <c r="K977" t="s">
        <v>337</v>
      </c>
      <c r="L977" s="2">
        <v>11148000000</v>
      </c>
      <c r="M977" s="2">
        <v>8482000000</v>
      </c>
      <c r="N977" s="2">
        <v>2666000000</v>
      </c>
    </row>
    <row r="978" spans="1:14" x14ac:dyDescent="0.25">
      <c r="A978">
        <v>1004</v>
      </c>
      <c r="B978" t="s">
        <v>371</v>
      </c>
      <c r="C978" t="s">
        <v>17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21</v>
      </c>
      <c r="K978" t="s">
        <v>337</v>
      </c>
      <c r="L978" s="2">
        <v>11206000000</v>
      </c>
      <c r="M978" s="2">
        <v>8440000000</v>
      </c>
      <c r="N978" s="2">
        <v>2766000000</v>
      </c>
    </row>
    <row r="979" spans="1:14" x14ac:dyDescent="0.25">
      <c r="A979">
        <v>1005</v>
      </c>
      <c r="B979" t="s">
        <v>371</v>
      </c>
      <c r="C979" t="s">
        <v>18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21</v>
      </c>
      <c r="K979" t="s">
        <v>337</v>
      </c>
      <c r="L979" s="2">
        <v>11242000000</v>
      </c>
      <c r="M979" s="2">
        <v>8355000000</v>
      </c>
      <c r="N979" s="2">
        <v>2887000000</v>
      </c>
    </row>
    <row r="980" spans="1:14" x14ac:dyDescent="0.25">
      <c r="A980">
        <v>1006</v>
      </c>
      <c r="B980" t="s">
        <v>371</v>
      </c>
      <c r="C980" t="s">
        <v>19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21</v>
      </c>
      <c r="K980" t="s">
        <v>337</v>
      </c>
      <c r="L980" s="2">
        <v>10583000000</v>
      </c>
      <c r="M980" s="2">
        <v>8256000000</v>
      </c>
      <c r="N980" s="2">
        <v>2327000000</v>
      </c>
    </row>
    <row r="981" spans="1:14" x14ac:dyDescent="0.25">
      <c r="A981">
        <v>1007</v>
      </c>
      <c r="B981" t="s">
        <v>372</v>
      </c>
      <c r="C981" t="s">
        <v>14</v>
      </c>
      <c r="D981" s="1">
        <v>41639</v>
      </c>
      <c r="E981" s="2">
        <v>8312000000</v>
      </c>
      <c r="F981" t="s">
        <v>213</v>
      </c>
      <c r="G981" s="2">
        <v>3456000000</v>
      </c>
      <c r="H981" s="2">
        <v>0</v>
      </c>
      <c r="I981" s="2">
        <v>258000000</v>
      </c>
      <c r="J981" t="s">
        <v>24</v>
      </c>
      <c r="K981" t="s">
        <v>59</v>
      </c>
      <c r="L981" t="e">
        <v>#VALUE!</v>
      </c>
      <c r="M981" s="2">
        <v>3714000000</v>
      </c>
      <c r="N981" t="e">
        <v>#VALUE!</v>
      </c>
    </row>
    <row r="982" spans="1:14" x14ac:dyDescent="0.25">
      <c r="A982">
        <v>1008</v>
      </c>
      <c r="B982" t="s">
        <v>372</v>
      </c>
      <c r="C982" t="s">
        <v>17</v>
      </c>
      <c r="D982" s="1">
        <v>42004</v>
      </c>
      <c r="E982" s="2">
        <v>9441000000</v>
      </c>
      <c r="F982" t="s">
        <v>213</v>
      </c>
      <c r="G982" s="2">
        <v>4014000000</v>
      </c>
      <c r="H982" s="2">
        <v>0</v>
      </c>
      <c r="I982" s="2">
        <v>321000000</v>
      </c>
      <c r="J982" t="s">
        <v>24</v>
      </c>
      <c r="K982" t="s">
        <v>59</v>
      </c>
      <c r="L982" t="e">
        <v>#VALUE!</v>
      </c>
      <c r="M982" s="2">
        <v>4335000000</v>
      </c>
      <c r="N982" t="e">
        <v>#VALUE!</v>
      </c>
    </row>
    <row r="983" spans="1:14" x14ac:dyDescent="0.25">
      <c r="A983">
        <v>1009</v>
      </c>
      <c r="B983" t="s">
        <v>372</v>
      </c>
      <c r="C983" t="s">
        <v>18</v>
      </c>
      <c r="D983" s="1">
        <v>42369</v>
      </c>
      <c r="E983" s="2">
        <v>9667000000</v>
      </c>
      <c r="F983" t="s">
        <v>213</v>
      </c>
      <c r="G983" s="2">
        <v>4162000000</v>
      </c>
      <c r="H983" s="2">
        <v>0</v>
      </c>
      <c r="I983" s="2">
        <v>366000000</v>
      </c>
      <c r="J983" t="s">
        <v>24</v>
      </c>
      <c r="K983" t="s">
        <v>59</v>
      </c>
      <c r="L983" t="e">
        <v>#VALUE!</v>
      </c>
      <c r="M983" s="2">
        <v>4528000000</v>
      </c>
      <c r="N983" t="e">
        <v>#VALUE!</v>
      </c>
    </row>
    <row r="984" spans="1:14" x14ac:dyDescent="0.25">
      <c r="A984">
        <v>1010</v>
      </c>
      <c r="B984" t="s">
        <v>372</v>
      </c>
      <c r="C984" t="s">
        <v>19</v>
      </c>
      <c r="D984" s="1">
        <v>42735</v>
      </c>
      <c r="E984" s="2">
        <v>10776000000</v>
      </c>
      <c r="F984" t="s">
        <v>213</v>
      </c>
      <c r="G984" s="2">
        <v>4525000000</v>
      </c>
      <c r="H984" s="2">
        <v>0</v>
      </c>
      <c r="I984" s="2">
        <v>373000000</v>
      </c>
      <c r="J984" t="s">
        <v>24</v>
      </c>
      <c r="K984" t="s">
        <v>59</v>
      </c>
      <c r="L984" t="e">
        <v>#VALUE!</v>
      </c>
      <c r="M984" s="2">
        <v>4898000000</v>
      </c>
      <c r="N984" t="e">
        <v>#VALUE!</v>
      </c>
    </row>
    <row r="985" spans="1:14" x14ac:dyDescent="0.25">
      <c r="A985">
        <v>1011</v>
      </c>
      <c r="B985" t="s">
        <v>373</v>
      </c>
      <c r="C985" t="s">
        <v>14</v>
      </c>
      <c r="D985" s="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54</v>
      </c>
      <c r="K985" t="s">
        <v>237</v>
      </c>
      <c r="L985" s="2">
        <v>358613000</v>
      </c>
      <c r="M985" s="2">
        <v>168326000</v>
      </c>
      <c r="N985" s="2">
        <v>190287000</v>
      </c>
    </row>
    <row r="986" spans="1:14" x14ac:dyDescent="0.25">
      <c r="A986">
        <v>1012</v>
      </c>
      <c r="B986" t="s">
        <v>373</v>
      </c>
      <c r="C986" t="s">
        <v>17</v>
      </c>
      <c r="D986" s="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54</v>
      </c>
      <c r="K986" t="s">
        <v>237</v>
      </c>
      <c r="L986" s="2">
        <v>463440000</v>
      </c>
      <c r="M986" s="2">
        <v>230699000</v>
      </c>
      <c r="N986" s="2">
        <v>232741000</v>
      </c>
    </row>
    <row r="987" spans="1:14" x14ac:dyDescent="0.25">
      <c r="A987">
        <v>1013</v>
      </c>
      <c r="B987" t="s">
        <v>373</v>
      </c>
      <c r="C987" t="s">
        <v>18</v>
      </c>
      <c r="D987" s="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54</v>
      </c>
      <c r="K987" t="s">
        <v>237</v>
      </c>
      <c r="L987" s="2">
        <v>716953000</v>
      </c>
      <c r="M987" s="2">
        <v>359476000</v>
      </c>
      <c r="N987" s="2">
        <v>357477000</v>
      </c>
    </row>
    <row r="988" spans="1:14" x14ac:dyDescent="0.25">
      <c r="A988">
        <v>1014</v>
      </c>
      <c r="B988" t="s">
        <v>373</v>
      </c>
      <c r="C988" t="s">
        <v>19</v>
      </c>
      <c r="D988" s="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54</v>
      </c>
      <c r="K988" t="s">
        <v>237</v>
      </c>
      <c r="L988" s="2">
        <v>761878000</v>
      </c>
      <c r="M988" s="2">
        <v>348512000</v>
      </c>
      <c r="N988" s="2">
        <v>413366000</v>
      </c>
    </row>
    <row r="989" spans="1:14" x14ac:dyDescent="0.25">
      <c r="A989">
        <v>1015</v>
      </c>
      <c r="B989" t="s">
        <v>374</v>
      </c>
      <c r="C989" t="s">
        <v>14</v>
      </c>
      <c r="D989" s="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54</v>
      </c>
      <c r="K989" t="s">
        <v>268</v>
      </c>
      <c r="L989" s="2">
        <v>459984000</v>
      </c>
      <c r="M989" s="2">
        <v>298033000</v>
      </c>
      <c r="N989" s="2">
        <v>161951000</v>
      </c>
    </row>
    <row r="990" spans="1:14" x14ac:dyDescent="0.25">
      <c r="A990">
        <v>1016</v>
      </c>
      <c r="B990" t="s">
        <v>374</v>
      </c>
      <c r="C990" t="s">
        <v>17</v>
      </c>
      <c r="D990" s="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54</v>
      </c>
      <c r="K990" t="s">
        <v>268</v>
      </c>
      <c r="L990" s="2">
        <v>606219000</v>
      </c>
      <c r="M990" s="2">
        <v>384937000</v>
      </c>
      <c r="N990" s="2">
        <v>221282000</v>
      </c>
    </row>
    <row r="991" spans="1:14" x14ac:dyDescent="0.25">
      <c r="A991">
        <v>1017</v>
      </c>
      <c r="B991" t="s">
        <v>374</v>
      </c>
      <c r="C991" t="s">
        <v>18</v>
      </c>
      <c r="D991" s="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54</v>
      </c>
      <c r="K991" t="s">
        <v>268</v>
      </c>
      <c r="L991" s="2">
        <v>663318000</v>
      </c>
      <c r="M991" s="2">
        <v>408128000</v>
      </c>
      <c r="N991" s="2">
        <v>255190000</v>
      </c>
    </row>
    <row r="992" spans="1:14" x14ac:dyDescent="0.25">
      <c r="A992">
        <v>1018</v>
      </c>
      <c r="B992" t="s">
        <v>374</v>
      </c>
      <c r="C992" t="s">
        <v>19</v>
      </c>
      <c r="D992" s="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54</v>
      </c>
      <c r="K992" t="s">
        <v>268</v>
      </c>
      <c r="L992" s="2">
        <v>790790000</v>
      </c>
      <c r="M992" s="2">
        <v>494342000</v>
      </c>
      <c r="N992" s="2">
        <v>296448000</v>
      </c>
    </row>
    <row r="993" spans="1:14" x14ac:dyDescent="0.25">
      <c r="A993">
        <v>1019</v>
      </c>
      <c r="B993" t="s">
        <v>375</v>
      </c>
      <c r="C993" t="s">
        <v>14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21</v>
      </c>
      <c r="K993" t="s">
        <v>135</v>
      </c>
      <c r="L993" s="2">
        <v>1624000000</v>
      </c>
      <c r="M993" s="2">
        <v>684000000</v>
      </c>
      <c r="N993" s="2">
        <v>940000000</v>
      </c>
    </row>
    <row r="994" spans="1:14" x14ac:dyDescent="0.25">
      <c r="A994">
        <v>1020</v>
      </c>
      <c r="B994" t="s">
        <v>375</v>
      </c>
      <c r="C994" t="s">
        <v>17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21</v>
      </c>
      <c r="K994" t="s">
        <v>135</v>
      </c>
      <c r="L994" s="2">
        <v>1764000000</v>
      </c>
      <c r="M994" s="2">
        <v>776000000</v>
      </c>
      <c r="N994" s="2">
        <v>988000000</v>
      </c>
    </row>
    <row r="995" spans="1:14" x14ac:dyDescent="0.25">
      <c r="A995">
        <v>1021</v>
      </c>
      <c r="B995" t="s">
        <v>375</v>
      </c>
      <c r="C995" t="s">
        <v>18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21</v>
      </c>
      <c r="K995" t="s">
        <v>135</v>
      </c>
      <c r="L995" s="2">
        <v>1966000000</v>
      </c>
      <c r="M995" s="2">
        <v>807000000</v>
      </c>
      <c r="N995" s="2">
        <v>1159000000</v>
      </c>
    </row>
    <row r="996" spans="1:14" x14ac:dyDescent="0.25">
      <c r="A996">
        <v>1022</v>
      </c>
      <c r="B996" t="s">
        <v>375</v>
      </c>
      <c r="C996" t="s">
        <v>19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21</v>
      </c>
      <c r="K996" t="s">
        <v>135</v>
      </c>
      <c r="L996" s="2">
        <v>2123000000</v>
      </c>
      <c r="M996" s="2">
        <v>773000000</v>
      </c>
      <c r="N996" s="2">
        <v>1350000000</v>
      </c>
    </row>
    <row r="997" spans="1:14" x14ac:dyDescent="0.25">
      <c r="A997">
        <v>1023</v>
      </c>
      <c r="B997" t="s">
        <v>376</v>
      </c>
      <c r="C997" t="s">
        <v>14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15</v>
      </c>
      <c r="K997" t="s">
        <v>66</v>
      </c>
      <c r="L997" s="2">
        <v>1959000000</v>
      </c>
      <c r="M997" s="2">
        <v>1347000000</v>
      </c>
      <c r="N997" s="2">
        <v>612000000</v>
      </c>
    </row>
    <row r="998" spans="1:14" x14ac:dyDescent="0.25">
      <c r="A998">
        <v>1024</v>
      </c>
      <c r="B998" t="s">
        <v>376</v>
      </c>
      <c r="C998" t="s">
        <v>17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15</v>
      </c>
      <c r="K998" t="s">
        <v>66</v>
      </c>
      <c r="L998" s="2">
        <v>2060000000</v>
      </c>
      <c r="M998" s="2">
        <v>1338000000</v>
      </c>
      <c r="N998" s="2">
        <v>722000000</v>
      </c>
    </row>
    <row r="999" spans="1:14" x14ac:dyDescent="0.25">
      <c r="A999">
        <v>1025</v>
      </c>
      <c r="B999" t="s">
        <v>376</v>
      </c>
      <c r="C999" t="s">
        <v>18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15</v>
      </c>
      <c r="K999" t="s">
        <v>66</v>
      </c>
      <c r="L999" s="2">
        <v>2253000000</v>
      </c>
      <c r="M999" s="2">
        <v>1339000000</v>
      </c>
      <c r="N999" s="2">
        <v>914000000</v>
      </c>
    </row>
    <row r="1000" spans="1:14" x14ac:dyDescent="0.25">
      <c r="A1000">
        <v>1026</v>
      </c>
      <c r="B1000" t="s">
        <v>376</v>
      </c>
      <c r="C1000" t="s">
        <v>19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15</v>
      </c>
      <c r="K1000" t="s">
        <v>66</v>
      </c>
      <c r="L1000" s="2">
        <v>2456000000</v>
      </c>
      <c r="M1000" s="2">
        <v>1403000000</v>
      </c>
      <c r="N1000" s="2">
        <v>1053000000</v>
      </c>
    </row>
    <row r="1001" spans="1:14" x14ac:dyDescent="0.25">
      <c r="A1001">
        <v>1027</v>
      </c>
      <c r="B1001" t="s">
        <v>377</v>
      </c>
      <c r="C1001" t="s">
        <v>14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21</v>
      </c>
      <c r="K1001" t="s">
        <v>289</v>
      </c>
      <c r="L1001" s="2">
        <v>3409197000</v>
      </c>
      <c r="M1001" s="2">
        <v>2388182000</v>
      </c>
      <c r="N1001" s="2">
        <v>1021015000</v>
      </c>
    </row>
    <row r="1002" spans="1:14" x14ac:dyDescent="0.25">
      <c r="A1002">
        <v>1028</v>
      </c>
      <c r="B1002" t="s">
        <v>377</v>
      </c>
      <c r="C1002" t="s">
        <v>17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21</v>
      </c>
      <c r="K1002" t="s">
        <v>289</v>
      </c>
      <c r="L1002" s="2">
        <v>3478883000</v>
      </c>
      <c r="M1002" s="2">
        <v>2310780000</v>
      </c>
      <c r="N1002" s="2">
        <v>1168103000</v>
      </c>
    </row>
    <row r="1003" spans="1:14" x14ac:dyDescent="0.25">
      <c r="A1003">
        <v>1029</v>
      </c>
      <c r="B1003" t="s">
        <v>377</v>
      </c>
      <c r="C1003" t="s">
        <v>18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21</v>
      </c>
      <c r="K1003" t="s">
        <v>289</v>
      </c>
      <c r="L1003" s="2">
        <v>3001022000</v>
      </c>
      <c r="M1003" s="2">
        <v>2347308000</v>
      </c>
      <c r="N1003" s="2">
        <v>653714000</v>
      </c>
    </row>
    <row r="1004" spans="1:14" x14ac:dyDescent="0.25">
      <c r="A1004">
        <v>1030</v>
      </c>
      <c r="B1004" t="s">
        <v>377</v>
      </c>
      <c r="C1004" t="s">
        <v>19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21</v>
      </c>
      <c r="K1004" t="s">
        <v>289</v>
      </c>
      <c r="L1004" s="2">
        <v>2806358000</v>
      </c>
      <c r="M1004" s="2">
        <v>2265436000</v>
      </c>
      <c r="N1004" s="2">
        <v>540922000</v>
      </c>
    </row>
    <row r="1005" spans="1:14" x14ac:dyDescent="0.25">
      <c r="A1005">
        <v>1031</v>
      </c>
      <c r="B1005" t="s">
        <v>378</v>
      </c>
      <c r="C1005" t="s">
        <v>14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21</v>
      </c>
      <c r="K1005" t="s">
        <v>157</v>
      </c>
      <c r="L1005" s="2">
        <v>10816300000</v>
      </c>
      <c r="M1005" s="2">
        <v>2211700000</v>
      </c>
      <c r="N1005" s="2">
        <v>8604600000</v>
      </c>
    </row>
    <row r="1006" spans="1:14" x14ac:dyDescent="0.25">
      <c r="A1006">
        <v>1032</v>
      </c>
      <c r="B1006" t="s">
        <v>378</v>
      </c>
      <c r="C1006" t="s">
        <v>17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21</v>
      </c>
      <c r="K1006" t="s">
        <v>157</v>
      </c>
      <c r="L1006" s="2">
        <v>10902700000</v>
      </c>
      <c r="M1006" s="2">
        <v>2138400000</v>
      </c>
      <c r="N1006" s="2">
        <v>8764300000</v>
      </c>
    </row>
    <row r="1007" spans="1:14" x14ac:dyDescent="0.25">
      <c r="A1007">
        <v>1033</v>
      </c>
      <c r="B1007" t="s">
        <v>378</v>
      </c>
      <c r="C1007" t="s">
        <v>18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21</v>
      </c>
      <c r="K1007" t="s">
        <v>157</v>
      </c>
      <c r="L1007" s="2">
        <v>10455700000</v>
      </c>
      <c r="M1007" s="2">
        <v>2506500000</v>
      </c>
      <c r="N1007" s="2">
        <v>7949200000</v>
      </c>
    </row>
    <row r="1008" spans="1:14" x14ac:dyDescent="0.25">
      <c r="A1008">
        <v>1034</v>
      </c>
      <c r="B1008" t="s">
        <v>378</v>
      </c>
      <c r="C1008" t="s">
        <v>19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21</v>
      </c>
      <c r="K1008" t="s">
        <v>157</v>
      </c>
      <c r="L1008" s="2">
        <v>9789200000</v>
      </c>
      <c r="M1008" s="2">
        <v>2643700000</v>
      </c>
      <c r="N1008" s="2">
        <v>7145500000</v>
      </c>
    </row>
    <row r="1009" spans="1:14" x14ac:dyDescent="0.25">
      <c r="A1009">
        <v>1035</v>
      </c>
      <c r="B1009" t="s">
        <v>379</v>
      </c>
      <c r="C1009" t="s">
        <v>14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24</v>
      </c>
      <c r="K1009" t="s">
        <v>36</v>
      </c>
      <c r="L1009" s="2">
        <v>838459000</v>
      </c>
      <c r="M1009" s="2">
        <v>627731000</v>
      </c>
      <c r="N1009" s="2">
        <v>210728000</v>
      </c>
    </row>
    <row r="1010" spans="1:14" x14ac:dyDescent="0.25">
      <c r="A1010">
        <v>1036</v>
      </c>
      <c r="B1010" t="s">
        <v>379</v>
      </c>
      <c r="C1010" t="s">
        <v>17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24</v>
      </c>
      <c r="K1010" t="s">
        <v>36</v>
      </c>
      <c r="L1010" s="2">
        <v>1128743000</v>
      </c>
      <c r="M1010" s="2">
        <v>666855000</v>
      </c>
      <c r="N1010" s="2">
        <v>461888000</v>
      </c>
    </row>
    <row r="1011" spans="1:14" x14ac:dyDescent="0.25">
      <c r="A1011">
        <v>1037</v>
      </c>
      <c r="B1011" t="s">
        <v>379</v>
      </c>
      <c r="C1011" t="s">
        <v>18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24</v>
      </c>
      <c r="K1011" t="s">
        <v>36</v>
      </c>
      <c r="L1011" s="2">
        <v>1229564000</v>
      </c>
      <c r="M1011" s="2">
        <v>801104000</v>
      </c>
      <c r="N1011" s="2">
        <v>428460000</v>
      </c>
    </row>
    <row r="1012" spans="1:14" x14ac:dyDescent="0.25">
      <c r="A1012">
        <v>1038</v>
      </c>
      <c r="B1012" t="s">
        <v>379</v>
      </c>
      <c r="C1012" t="s">
        <v>19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24</v>
      </c>
      <c r="K1012" t="s">
        <v>36</v>
      </c>
      <c r="L1012" s="2">
        <v>1205464000</v>
      </c>
      <c r="M1012" s="2">
        <v>849162000</v>
      </c>
      <c r="N1012" s="2">
        <v>356302000</v>
      </c>
    </row>
    <row r="1013" spans="1:14" x14ac:dyDescent="0.25">
      <c r="A1013">
        <v>1039</v>
      </c>
      <c r="B1013" t="s">
        <v>380</v>
      </c>
      <c r="C1013" t="s">
        <v>14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27</v>
      </c>
      <c r="K1013" t="s">
        <v>30</v>
      </c>
      <c r="L1013" s="2">
        <v>6881000000</v>
      </c>
      <c r="M1013" s="2">
        <v>4543000000</v>
      </c>
      <c r="N1013" s="2">
        <v>2338000000</v>
      </c>
    </row>
    <row r="1014" spans="1:14" x14ac:dyDescent="0.25">
      <c r="A1014">
        <v>1040</v>
      </c>
      <c r="B1014" t="s">
        <v>380</v>
      </c>
      <c r="C1014" t="s">
        <v>17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27</v>
      </c>
      <c r="K1014" t="s">
        <v>30</v>
      </c>
      <c r="L1014" s="2">
        <v>8352000000</v>
      </c>
      <c r="M1014" s="2">
        <v>5845000000</v>
      </c>
      <c r="N1014" s="2">
        <v>2507000000</v>
      </c>
    </row>
    <row r="1015" spans="1:14" x14ac:dyDescent="0.25">
      <c r="A1015">
        <v>1041</v>
      </c>
      <c r="B1015" t="s">
        <v>380</v>
      </c>
      <c r="C1015" t="s">
        <v>18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27</v>
      </c>
      <c r="K1015" t="s">
        <v>30</v>
      </c>
      <c r="L1015" s="2">
        <v>11411000000</v>
      </c>
      <c r="M1015" s="2">
        <v>8293000000</v>
      </c>
      <c r="N1015" s="2">
        <v>3118000000</v>
      </c>
    </row>
    <row r="1016" spans="1:14" x14ac:dyDescent="0.25">
      <c r="A1016">
        <v>1042</v>
      </c>
      <c r="B1016" t="s">
        <v>380</v>
      </c>
      <c r="C1016" t="s">
        <v>19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27</v>
      </c>
      <c r="K1016" t="s">
        <v>30</v>
      </c>
      <c r="L1016" s="2">
        <v>11416000000</v>
      </c>
      <c r="M1016" s="2">
        <v>7668000000</v>
      </c>
      <c r="N1016" s="2">
        <v>3748000000</v>
      </c>
    </row>
    <row r="1017" spans="1:14" x14ac:dyDescent="0.25">
      <c r="A1017">
        <v>1043</v>
      </c>
      <c r="B1017" t="s">
        <v>381</v>
      </c>
      <c r="C1017" t="s">
        <v>14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49</v>
      </c>
      <c r="K1017" t="s">
        <v>382</v>
      </c>
      <c r="L1017" s="2">
        <v>1935300000</v>
      </c>
      <c r="M1017" s="2">
        <v>845700000</v>
      </c>
      <c r="N1017" s="2">
        <v>1089600000</v>
      </c>
    </row>
    <row r="1018" spans="1:14" x14ac:dyDescent="0.25">
      <c r="A1018">
        <v>1044</v>
      </c>
      <c r="B1018" t="s">
        <v>381</v>
      </c>
      <c r="C1018" t="s">
        <v>17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49</v>
      </c>
      <c r="K1018" t="s">
        <v>382</v>
      </c>
      <c r="L1018" s="2">
        <v>2150100000</v>
      </c>
      <c r="M1018" s="2">
        <v>915500000</v>
      </c>
      <c r="N1018" s="2">
        <v>1234600000</v>
      </c>
    </row>
    <row r="1019" spans="1:14" x14ac:dyDescent="0.25">
      <c r="A1019">
        <v>1045</v>
      </c>
      <c r="B1019" t="s">
        <v>381</v>
      </c>
      <c r="C1019" t="s">
        <v>18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49</v>
      </c>
      <c r="K1019" t="s">
        <v>382</v>
      </c>
      <c r="L1019" s="2">
        <v>2404000000</v>
      </c>
      <c r="M1019" s="2">
        <v>964900000</v>
      </c>
      <c r="N1019" s="2">
        <v>1439100000</v>
      </c>
    </row>
    <row r="1020" spans="1:14" x14ac:dyDescent="0.25">
      <c r="A1020">
        <v>1046</v>
      </c>
      <c r="B1020" t="s">
        <v>381</v>
      </c>
      <c r="C1020" t="s">
        <v>19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49</v>
      </c>
      <c r="K1020" t="s">
        <v>382</v>
      </c>
      <c r="L1020" s="2">
        <v>2508200000</v>
      </c>
      <c r="M1020" s="2">
        <v>1034800000</v>
      </c>
      <c r="N1020" s="2">
        <v>1473400000</v>
      </c>
    </row>
    <row r="1021" spans="1:14" x14ac:dyDescent="0.25">
      <c r="A1021">
        <v>1047</v>
      </c>
      <c r="B1021" t="s">
        <v>383</v>
      </c>
      <c r="C1021" t="s">
        <v>14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38</v>
      </c>
      <c r="K1021" t="s">
        <v>126</v>
      </c>
      <c r="L1021" s="2">
        <v>13076000000</v>
      </c>
      <c r="M1021" s="2">
        <v>9393000000</v>
      </c>
      <c r="N1021" s="2">
        <v>3683000000</v>
      </c>
    </row>
    <row r="1022" spans="1:14" x14ac:dyDescent="0.25">
      <c r="A1022">
        <v>1048</v>
      </c>
      <c r="B1022" t="s">
        <v>383</v>
      </c>
      <c r="C1022" t="s">
        <v>17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38</v>
      </c>
      <c r="K1022" t="s">
        <v>126</v>
      </c>
      <c r="L1022" s="2">
        <v>13110000000</v>
      </c>
      <c r="M1022" s="2">
        <v>8896000000</v>
      </c>
      <c r="N1022" s="2">
        <v>4214000000</v>
      </c>
    </row>
    <row r="1023" spans="1:14" x14ac:dyDescent="0.25">
      <c r="A1023">
        <v>1049</v>
      </c>
      <c r="B1023" t="s">
        <v>383</v>
      </c>
      <c r="C1023" t="s">
        <v>18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38</v>
      </c>
      <c r="K1023" t="s">
        <v>126</v>
      </c>
      <c r="L1023" s="2">
        <v>12597000000</v>
      </c>
      <c r="M1023" s="2">
        <v>8663000000</v>
      </c>
      <c r="N1023" s="2">
        <v>3934000000</v>
      </c>
    </row>
    <row r="1024" spans="1:14" x14ac:dyDescent="0.25">
      <c r="A1024">
        <v>1050</v>
      </c>
      <c r="B1024" t="s">
        <v>383</v>
      </c>
      <c r="C1024" t="s">
        <v>19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38</v>
      </c>
      <c r="K1024" t="s">
        <v>126</v>
      </c>
      <c r="L1024" s="2">
        <v>11512000000</v>
      </c>
      <c r="M1024" s="2">
        <v>7758000000</v>
      </c>
      <c r="N1024" s="2">
        <v>3754000000</v>
      </c>
    </row>
    <row r="1025" spans="1:14" x14ac:dyDescent="0.25">
      <c r="A1025">
        <v>1051</v>
      </c>
      <c r="B1025" t="s">
        <v>384</v>
      </c>
      <c r="C1025" t="s">
        <v>14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49</v>
      </c>
      <c r="K1025" t="s">
        <v>50</v>
      </c>
      <c r="L1025" s="2">
        <v>30163000000</v>
      </c>
      <c r="M1025" s="2">
        <v>26853000000</v>
      </c>
      <c r="N1025" s="2">
        <v>3310000000</v>
      </c>
    </row>
    <row r="1026" spans="1:14" x14ac:dyDescent="0.25">
      <c r="A1026">
        <v>1052</v>
      </c>
      <c r="B1026" t="s">
        <v>384</v>
      </c>
      <c r="C1026" t="s">
        <v>17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49</v>
      </c>
      <c r="K1026" t="s">
        <v>50</v>
      </c>
      <c r="L1026" s="2">
        <v>30092000000</v>
      </c>
      <c r="M1026" s="2">
        <v>26040000000</v>
      </c>
      <c r="N1026" s="2">
        <v>4052000000</v>
      </c>
    </row>
    <row r="1027" spans="1:14" x14ac:dyDescent="0.25">
      <c r="A1027">
        <v>1053</v>
      </c>
      <c r="B1027" t="s">
        <v>384</v>
      </c>
      <c r="C1027" t="s">
        <v>18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49</v>
      </c>
      <c r="K1027" t="s">
        <v>50</v>
      </c>
      <c r="L1027" s="2">
        <v>34214000000</v>
      </c>
      <c r="M1027" s="2">
        <v>25410000000</v>
      </c>
      <c r="N1027" s="2">
        <v>8804000000</v>
      </c>
    </row>
    <row r="1028" spans="1:14" x14ac:dyDescent="0.25">
      <c r="A1028">
        <v>1054</v>
      </c>
      <c r="B1028" t="s">
        <v>384</v>
      </c>
      <c r="C1028" t="s">
        <v>19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49</v>
      </c>
      <c r="K1028" t="s">
        <v>50</v>
      </c>
      <c r="L1028" s="2">
        <v>31237000000</v>
      </c>
      <c r="M1028" s="2">
        <v>23767000000</v>
      </c>
      <c r="N1028" s="2">
        <v>7470000000</v>
      </c>
    </row>
    <row r="1029" spans="1:14" x14ac:dyDescent="0.25">
      <c r="A1029">
        <v>1055</v>
      </c>
      <c r="B1029" t="s">
        <v>385</v>
      </c>
      <c r="C1029" t="s">
        <v>14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21</v>
      </c>
      <c r="K1029" t="s">
        <v>386</v>
      </c>
      <c r="L1029" s="2">
        <v>1490058000</v>
      </c>
      <c r="M1029" s="2">
        <v>1110550000</v>
      </c>
      <c r="N1029" s="2">
        <v>379508000</v>
      </c>
    </row>
    <row r="1030" spans="1:14" x14ac:dyDescent="0.25">
      <c r="A1030">
        <v>1056</v>
      </c>
      <c r="B1030" t="s">
        <v>385</v>
      </c>
      <c r="C1030" t="s">
        <v>17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21</v>
      </c>
      <c r="K1030" t="s">
        <v>386</v>
      </c>
      <c r="L1030" s="2">
        <v>1920809000</v>
      </c>
      <c r="M1030" s="2">
        <v>1373878000</v>
      </c>
      <c r="N1030" s="2">
        <v>546931000</v>
      </c>
    </row>
    <row r="1031" spans="1:14" x14ac:dyDescent="0.25">
      <c r="A1031">
        <v>1057</v>
      </c>
      <c r="B1031" t="s">
        <v>385</v>
      </c>
      <c r="C1031" t="s">
        <v>18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21</v>
      </c>
      <c r="K1031" t="s">
        <v>386</v>
      </c>
      <c r="L1031" s="2">
        <v>2154192000</v>
      </c>
      <c r="M1031" s="2">
        <v>1381396000</v>
      </c>
      <c r="N1031" s="2">
        <v>772796000</v>
      </c>
    </row>
    <row r="1032" spans="1:14" x14ac:dyDescent="0.25">
      <c r="A1032">
        <v>1058</v>
      </c>
      <c r="B1032" t="s">
        <v>385</v>
      </c>
      <c r="C1032" t="s">
        <v>19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21</v>
      </c>
      <c r="K1032" t="s">
        <v>386</v>
      </c>
      <c r="L1032" s="2">
        <v>2410686000</v>
      </c>
      <c r="M1032" s="2">
        <v>1573120000</v>
      </c>
      <c r="N1032" s="2">
        <v>837566000</v>
      </c>
    </row>
    <row r="1033" spans="1:14" x14ac:dyDescent="0.25">
      <c r="A1033">
        <v>1059</v>
      </c>
      <c r="B1033" t="s">
        <v>387</v>
      </c>
      <c r="C1033" t="s">
        <v>14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38</v>
      </c>
      <c r="K1033" t="s">
        <v>126</v>
      </c>
      <c r="L1033" s="2">
        <v>2397500000</v>
      </c>
      <c r="M1033" s="2">
        <v>1557400000</v>
      </c>
      <c r="N1033" s="2">
        <v>840100000</v>
      </c>
    </row>
    <row r="1034" spans="1:14" x14ac:dyDescent="0.25">
      <c r="A1034">
        <v>1060</v>
      </c>
      <c r="B1034" t="s">
        <v>387</v>
      </c>
      <c r="C1034" t="s">
        <v>17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38</v>
      </c>
      <c r="K1034" t="s">
        <v>126</v>
      </c>
      <c r="L1034" s="2">
        <v>2672200000</v>
      </c>
      <c r="M1034" s="2">
        <v>1648800000</v>
      </c>
      <c r="N1034" s="2">
        <v>1023400000</v>
      </c>
    </row>
    <row r="1035" spans="1:14" x14ac:dyDescent="0.25">
      <c r="A1035">
        <v>1061</v>
      </c>
      <c r="B1035" t="s">
        <v>387</v>
      </c>
      <c r="C1035" t="s">
        <v>18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38</v>
      </c>
      <c r="K1035" t="s">
        <v>126</v>
      </c>
      <c r="L1035" s="2">
        <v>2708700000</v>
      </c>
      <c r="M1035" s="2">
        <v>1732700000</v>
      </c>
      <c r="N1035" s="2">
        <v>976000000</v>
      </c>
    </row>
    <row r="1036" spans="1:14" x14ac:dyDescent="0.25">
      <c r="A1036">
        <v>1062</v>
      </c>
      <c r="B1036" t="s">
        <v>387</v>
      </c>
      <c r="C1036" t="s">
        <v>19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38</v>
      </c>
      <c r="K1036" t="s">
        <v>126</v>
      </c>
      <c r="L1036" s="2">
        <v>2616000000</v>
      </c>
      <c r="M1036" s="2">
        <v>1640800000</v>
      </c>
      <c r="N1036" s="2">
        <v>975200000</v>
      </c>
    </row>
    <row r="1037" spans="1:14" x14ac:dyDescent="0.25">
      <c r="A1037">
        <v>1063</v>
      </c>
      <c r="B1037" t="s">
        <v>388</v>
      </c>
      <c r="C1037" t="s">
        <v>14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38</v>
      </c>
      <c r="K1037" t="s">
        <v>126</v>
      </c>
      <c r="L1037" s="2">
        <v>1665800000</v>
      </c>
      <c r="M1037" s="2">
        <v>1090300000</v>
      </c>
      <c r="N1037" s="2">
        <v>575500000</v>
      </c>
    </row>
    <row r="1038" spans="1:14" x14ac:dyDescent="0.25">
      <c r="A1038">
        <v>1064</v>
      </c>
      <c r="B1038" t="s">
        <v>388</v>
      </c>
      <c r="C1038" t="s">
        <v>17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38</v>
      </c>
      <c r="K1038" t="s">
        <v>126</v>
      </c>
      <c r="L1038" s="2">
        <v>1730200000</v>
      </c>
      <c r="M1038" s="2">
        <v>1122000000</v>
      </c>
      <c r="N1038" s="2">
        <v>608200000</v>
      </c>
    </row>
    <row r="1039" spans="1:14" x14ac:dyDescent="0.25">
      <c r="A1039">
        <v>1065</v>
      </c>
      <c r="B1039" t="s">
        <v>388</v>
      </c>
      <c r="C1039" t="s">
        <v>18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38</v>
      </c>
      <c r="K1039" t="s">
        <v>126</v>
      </c>
      <c r="L1039" s="2">
        <v>1737300000</v>
      </c>
      <c r="M1039" s="2">
        <v>1127400000</v>
      </c>
      <c r="N1039" s="2">
        <v>609900000</v>
      </c>
    </row>
    <row r="1040" spans="1:14" x14ac:dyDescent="0.25">
      <c r="A1040">
        <v>1066</v>
      </c>
      <c r="B1040" t="s">
        <v>388</v>
      </c>
      <c r="C1040" t="s">
        <v>19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38</v>
      </c>
      <c r="K1040" t="s">
        <v>126</v>
      </c>
      <c r="L1040" s="2">
        <v>1831700000</v>
      </c>
      <c r="M1040" s="2">
        <v>1175000000</v>
      </c>
      <c r="N1040" s="2">
        <v>656700000</v>
      </c>
    </row>
    <row r="1041" spans="1:14" x14ac:dyDescent="0.25">
      <c r="A1041">
        <v>1067</v>
      </c>
      <c r="B1041" t="s">
        <v>389</v>
      </c>
      <c r="C1041" t="s">
        <v>14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61</v>
      </c>
      <c r="K1041" t="s">
        <v>390</v>
      </c>
      <c r="L1041" s="2">
        <v>327134000</v>
      </c>
      <c r="M1041" s="2">
        <v>135824000</v>
      </c>
      <c r="N1041" s="2">
        <v>191310000</v>
      </c>
    </row>
    <row r="1042" spans="1:14" x14ac:dyDescent="0.25">
      <c r="A1042">
        <v>1068</v>
      </c>
      <c r="B1042" t="s">
        <v>389</v>
      </c>
      <c r="C1042" t="s">
        <v>17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61</v>
      </c>
      <c r="K1042" t="s">
        <v>390</v>
      </c>
      <c r="L1042" s="2">
        <v>363957000</v>
      </c>
      <c r="M1042" s="2">
        <v>145298000</v>
      </c>
      <c r="N1042" s="2">
        <v>218659000</v>
      </c>
    </row>
    <row r="1043" spans="1:14" x14ac:dyDescent="0.25">
      <c r="A1043">
        <v>1069</v>
      </c>
      <c r="B1043" t="s">
        <v>389</v>
      </c>
      <c r="C1043" t="s">
        <v>18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61</v>
      </c>
      <c r="K1043" t="s">
        <v>390</v>
      </c>
      <c r="L1043" s="2">
        <v>522360000</v>
      </c>
      <c r="M1043" s="2">
        <v>164596000</v>
      </c>
      <c r="N1043" s="2">
        <v>357764000</v>
      </c>
    </row>
    <row r="1044" spans="1:14" x14ac:dyDescent="0.25">
      <c r="A1044">
        <v>1070</v>
      </c>
      <c r="B1044" t="s">
        <v>389</v>
      </c>
      <c r="C1044" t="s">
        <v>19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61</v>
      </c>
      <c r="K1044" t="s">
        <v>390</v>
      </c>
      <c r="L1044" s="2">
        <v>721767000</v>
      </c>
      <c r="M1044" s="2">
        <v>233887000</v>
      </c>
      <c r="N1044" s="2">
        <v>487880000</v>
      </c>
    </row>
    <row r="1045" spans="1:14" x14ac:dyDescent="0.25">
      <c r="A1045">
        <v>1071</v>
      </c>
      <c r="B1045" t="s">
        <v>391</v>
      </c>
      <c r="C1045" t="s">
        <v>14</v>
      </c>
      <c r="D1045" s="1">
        <v>41274</v>
      </c>
      <c r="E1045" s="2">
        <v>11924000000</v>
      </c>
      <c r="F1045" t="s">
        <v>213</v>
      </c>
      <c r="G1045" s="2">
        <v>7134000000</v>
      </c>
      <c r="H1045" s="2">
        <v>0</v>
      </c>
      <c r="I1045" s="2">
        <v>2961000000</v>
      </c>
      <c r="J1045" t="s">
        <v>49</v>
      </c>
      <c r="K1045" t="s">
        <v>392</v>
      </c>
      <c r="L1045" t="e">
        <v>#VALUE!</v>
      </c>
      <c r="M1045" s="2">
        <v>10095000000</v>
      </c>
      <c r="N1045" t="e">
        <v>#VALUE!</v>
      </c>
    </row>
    <row r="1046" spans="1:14" x14ac:dyDescent="0.25">
      <c r="A1046">
        <v>1072</v>
      </c>
      <c r="B1046" t="s">
        <v>391</v>
      </c>
      <c r="C1046" t="s">
        <v>17</v>
      </c>
      <c r="D1046" s="1">
        <v>41639</v>
      </c>
      <c r="E1046" s="2">
        <v>12261000000</v>
      </c>
      <c r="F1046" t="s">
        <v>213</v>
      </c>
      <c r="G1046" s="2">
        <v>7226000000</v>
      </c>
      <c r="H1046" s="2">
        <v>0</v>
      </c>
      <c r="I1046" s="2">
        <v>2958000000</v>
      </c>
      <c r="J1046" t="s">
        <v>49</v>
      </c>
      <c r="K1046" t="s">
        <v>392</v>
      </c>
      <c r="L1046" t="e">
        <v>#VALUE!</v>
      </c>
      <c r="M1046" s="2">
        <v>10184000000</v>
      </c>
      <c r="N1046" t="e">
        <v>#VALUE!</v>
      </c>
    </row>
    <row r="1047" spans="1:14" x14ac:dyDescent="0.25">
      <c r="A1047">
        <v>1073</v>
      </c>
      <c r="B1047" t="s">
        <v>391</v>
      </c>
      <c r="C1047" t="s">
        <v>18</v>
      </c>
      <c r="D1047" s="1">
        <v>42004</v>
      </c>
      <c r="E1047" s="2">
        <v>12951000000</v>
      </c>
      <c r="F1047" t="s">
        <v>213</v>
      </c>
      <c r="G1047" s="2">
        <v>7515000000</v>
      </c>
      <c r="H1047" s="2">
        <v>0</v>
      </c>
      <c r="I1047" s="2">
        <v>3135000000</v>
      </c>
      <c r="J1047" t="s">
        <v>49</v>
      </c>
      <c r="K1047" t="s">
        <v>392</v>
      </c>
      <c r="L1047" t="e">
        <v>#VALUE!</v>
      </c>
      <c r="M1047" s="2">
        <v>10650000000</v>
      </c>
      <c r="N1047" t="e">
        <v>#VALUE!</v>
      </c>
    </row>
    <row r="1048" spans="1:14" x14ac:dyDescent="0.25">
      <c r="A1048">
        <v>1074</v>
      </c>
      <c r="B1048" t="s">
        <v>391</v>
      </c>
      <c r="C1048" t="s">
        <v>19</v>
      </c>
      <c r="D1048" s="1">
        <v>42369</v>
      </c>
      <c r="E1048" s="2">
        <v>12893000000</v>
      </c>
      <c r="F1048" t="s">
        <v>213</v>
      </c>
      <c r="G1048" s="2">
        <v>7334000000</v>
      </c>
      <c r="H1048" s="2">
        <v>0</v>
      </c>
      <c r="I1048" s="2">
        <v>3140000000</v>
      </c>
      <c r="J1048" t="s">
        <v>49</v>
      </c>
      <c r="K1048" t="s">
        <v>392</v>
      </c>
      <c r="L1048" t="e">
        <v>#VALUE!</v>
      </c>
      <c r="M1048" s="2">
        <v>10474000000</v>
      </c>
      <c r="N1048" t="e">
        <v>#VALUE!</v>
      </c>
    </row>
    <row r="1049" spans="1:14" x14ac:dyDescent="0.25">
      <c r="A1049">
        <v>1075</v>
      </c>
      <c r="B1049" t="s">
        <v>393</v>
      </c>
      <c r="C1049" t="s">
        <v>14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15</v>
      </c>
      <c r="K1049" t="s">
        <v>166</v>
      </c>
      <c r="L1049" s="2">
        <v>14765000000</v>
      </c>
      <c r="M1049" s="2">
        <v>8099000000</v>
      </c>
      <c r="N1049" s="2">
        <v>6666000000</v>
      </c>
    </row>
    <row r="1050" spans="1:14" x14ac:dyDescent="0.25">
      <c r="A1050">
        <v>1076</v>
      </c>
      <c r="B1050" t="s">
        <v>393</v>
      </c>
      <c r="C1050" t="s">
        <v>17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15</v>
      </c>
      <c r="K1050" t="s">
        <v>166</v>
      </c>
      <c r="L1050" s="2">
        <v>15374000000</v>
      </c>
      <c r="M1050" s="2">
        <v>8239000000</v>
      </c>
      <c r="N1050" s="2">
        <v>7135000000</v>
      </c>
    </row>
    <row r="1051" spans="1:14" x14ac:dyDescent="0.25">
      <c r="A1051">
        <v>1077</v>
      </c>
      <c r="B1051" t="s">
        <v>393</v>
      </c>
      <c r="C1051" t="s">
        <v>18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15</v>
      </c>
      <c r="K1051" t="s">
        <v>166</v>
      </c>
      <c r="L1051" s="2">
        <v>14891000000</v>
      </c>
      <c r="M1051" s="2">
        <v>7945000000</v>
      </c>
      <c r="N1051" s="2">
        <v>6946000000</v>
      </c>
    </row>
    <row r="1052" spans="1:14" x14ac:dyDescent="0.25">
      <c r="A1052">
        <v>1078</v>
      </c>
      <c r="B1052" t="s">
        <v>393</v>
      </c>
      <c r="C1052" t="s">
        <v>19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15</v>
      </c>
      <c r="K1052" t="s">
        <v>166</v>
      </c>
      <c r="L1052" s="2">
        <v>15069000000</v>
      </c>
      <c r="M1052" s="2">
        <v>7846000000</v>
      </c>
      <c r="N1052" s="2">
        <v>7223000000</v>
      </c>
    </row>
    <row r="1053" spans="1:14" x14ac:dyDescent="0.25">
      <c r="A1053">
        <v>1079</v>
      </c>
      <c r="B1053" t="s">
        <v>394</v>
      </c>
      <c r="C1053" t="s">
        <v>14</v>
      </c>
      <c r="D1053" s="1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t="s">
        <v>38</v>
      </c>
      <c r="K1053" t="s">
        <v>217</v>
      </c>
      <c r="L1053" s="2">
        <v>1065656000</v>
      </c>
      <c r="M1053" s="2">
        <v>0</v>
      </c>
      <c r="N1053" s="2">
        <v>1065656000</v>
      </c>
    </row>
    <row r="1054" spans="1:14" x14ac:dyDescent="0.25">
      <c r="A1054">
        <v>1080</v>
      </c>
      <c r="B1054" t="s">
        <v>394</v>
      </c>
      <c r="C1054" t="s">
        <v>17</v>
      </c>
      <c r="D1054" s="1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t="s">
        <v>38</v>
      </c>
      <c r="K1054" t="s">
        <v>217</v>
      </c>
      <c r="L1054" s="2">
        <v>1172931000</v>
      </c>
      <c r="M1054" s="2">
        <v>0</v>
      </c>
      <c r="N1054" s="2">
        <v>1172931000</v>
      </c>
    </row>
    <row r="1055" spans="1:14" x14ac:dyDescent="0.25">
      <c r="A1055">
        <v>1081</v>
      </c>
      <c r="B1055" t="s">
        <v>394</v>
      </c>
      <c r="C1055" t="s">
        <v>18</v>
      </c>
      <c r="D1055" s="1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t="s">
        <v>38</v>
      </c>
      <c r="K1055" t="s">
        <v>217</v>
      </c>
      <c r="L1055" s="2">
        <v>1339810000</v>
      </c>
      <c r="M1055" s="2">
        <v>0</v>
      </c>
      <c r="N1055" s="2">
        <v>1339810000</v>
      </c>
    </row>
    <row r="1056" spans="1:14" x14ac:dyDescent="0.25">
      <c r="A1056">
        <v>1082</v>
      </c>
      <c r="B1056" t="s">
        <v>394</v>
      </c>
      <c r="C1056" t="s">
        <v>19</v>
      </c>
      <c r="D1056" s="1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t="s">
        <v>38</v>
      </c>
      <c r="K1056" t="s">
        <v>217</v>
      </c>
      <c r="L1056" s="2">
        <v>1632301000</v>
      </c>
      <c r="M1056" s="2">
        <v>0</v>
      </c>
      <c r="N1056" s="2">
        <v>1632301000</v>
      </c>
    </row>
    <row r="1057" spans="1:14" x14ac:dyDescent="0.25">
      <c r="A1057">
        <v>1083</v>
      </c>
      <c r="B1057" t="s">
        <v>395</v>
      </c>
      <c r="C1057" t="s">
        <v>14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38</v>
      </c>
      <c r="K1057" t="s">
        <v>396</v>
      </c>
      <c r="L1057" s="2">
        <v>9563000000</v>
      </c>
      <c r="M1057" s="2">
        <v>2249000000</v>
      </c>
      <c r="N1057" s="2">
        <v>7314000000</v>
      </c>
    </row>
    <row r="1058" spans="1:14" x14ac:dyDescent="0.25">
      <c r="A1058">
        <v>1084</v>
      </c>
      <c r="B1058" t="s">
        <v>395</v>
      </c>
      <c r="C1058" t="s">
        <v>17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38</v>
      </c>
      <c r="K1058" t="s">
        <v>396</v>
      </c>
      <c r="L1058" s="2">
        <v>10457000000</v>
      </c>
      <c r="M1058" s="2">
        <v>2362000000</v>
      </c>
      <c r="N1058" s="2">
        <v>8095000000</v>
      </c>
    </row>
    <row r="1059" spans="1:14" x14ac:dyDescent="0.25">
      <c r="A1059">
        <v>1085</v>
      </c>
      <c r="B1059" t="s">
        <v>395</v>
      </c>
      <c r="C1059" t="s">
        <v>18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38</v>
      </c>
      <c r="K1059" t="s">
        <v>396</v>
      </c>
      <c r="L1059" s="2">
        <v>10160000000</v>
      </c>
      <c r="M1059" s="2">
        <v>2541000000</v>
      </c>
      <c r="N1059" s="2">
        <v>7619000000</v>
      </c>
    </row>
    <row r="1060" spans="1:14" x14ac:dyDescent="0.25">
      <c r="A1060">
        <v>1086</v>
      </c>
      <c r="B1060" t="s">
        <v>395</v>
      </c>
      <c r="C1060" t="s">
        <v>19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38</v>
      </c>
      <c r="K1060" t="s">
        <v>396</v>
      </c>
      <c r="L1060" s="2">
        <v>11114000000</v>
      </c>
      <c r="M1060" s="2">
        <v>2749000000</v>
      </c>
      <c r="N1060" s="2">
        <v>8365000000</v>
      </c>
    </row>
    <row r="1061" spans="1:14" x14ac:dyDescent="0.25">
      <c r="A1061">
        <v>1087</v>
      </c>
      <c r="B1061" t="s">
        <v>397</v>
      </c>
      <c r="C1061" t="s">
        <v>14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61</v>
      </c>
      <c r="K1061" t="s">
        <v>140</v>
      </c>
      <c r="L1061" s="2">
        <v>7653000000</v>
      </c>
      <c r="M1061" s="2">
        <v>4083000000</v>
      </c>
      <c r="N1061" s="2">
        <v>3570000000</v>
      </c>
    </row>
    <row r="1062" spans="1:14" x14ac:dyDescent="0.25">
      <c r="A1062">
        <v>1088</v>
      </c>
      <c r="B1062" t="s">
        <v>397</v>
      </c>
      <c r="C1062" t="s">
        <v>17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61</v>
      </c>
      <c r="K1062" t="s">
        <v>140</v>
      </c>
      <c r="L1062" s="2">
        <v>8574000000</v>
      </c>
      <c r="M1062" s="2">
        <v>4499000000</v>
      </c>
      <c r="N1062" s="2">
        <v>4075000000</v>
      </c>
    </row>
    <row r="1063" spans="1:14" x14ac:dyDescent="0.25">
      <c r="A1063">
        <v>1089</v>
      </c>
      <c r="B1063" t="s">
        <v>397</v>
      </c>
      <c r="C1063" t="s">
        <v>18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61</v>
      </c>
      <c r="K1063" t="s">
        <v>140</v>
      </c>
      <c r="L1063" s="2">
        <v>8182000000</v>
      </c>
      <c r="M1063" s="2">
        <v>4266000000</v>
      </c>
      <c r="N1063" s="2">
        <v>3916000000</v>
      </c>
    </row>
    <row r="1064" spans="1:14" x14ac:dyDescent="0.25">
      <c r="A1064">
        <v>1090</v>
      </c>
      <c r="B1064" t="s">
        <v>397</v>
      </c>
      <c r="C1064" t="s">
        <v>19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61</v>
      </c>
      <c r="K1064" t="s">
        <v>140</v>
      </c>
      <c r="L1064" s="2">
        <v>7017000000</v>
      </c>
      <c r="M1064" s="2">
        <v>4345000000</v>
      </c>
      <c r="N1064" s="2">
        <v>2672000000</v>
      </c>
    </row>
    <row r="1065" spans="1:14" x14ac:dyDescent="0.25">
      <c r="A1065">
        <v>1091</v>
      </c>
      <c r="B1065" t="s">
        <v>398</v>
      </c>
      <c r="C1065" t="s">
        <v>14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61</v>
      </c>
      <c r="K1065" t="s">
        <v>140</v>
      </c>
      <c r="L1065" s="2">
        <v>2760200000</v>
      </c>
      <c r="M1065" s="2">
        <v>550600000</v>
      </c>
      <c r="N1065" s="2">
        <v>2209600000</v>
      </c>
    </row>
    <row r="1066" spans="1:14" x14ac:dyDescent="0.25">
      <c r="A1066">
        <v>1092</v>
      </c>
      <c r="B1066" t="s">
        <v>398</v>
      </c>
      <c r="C1066" t="s">
        <v>17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61</v>
      </c>
      <c r="K1066" t="s">
        <v>140</v>
      </c>
      <c r="L1066" s="2">
        <v>1926600000</v>
      </c>
      <c r="M1066" s="2">
        <v>505800000</v>
      </c>
      <c r="N1066" s="2">
        <v>1420800000</v>
      </c>
    </row>
    <row r="1067" spans="1:14" x14ac:dyDescent="0.25">
      <c r="A1067">
        <v>1093</v>
      </c>
      <c r="B1067" t="s">
        <v>398</v>
      </c>
      <c r="C1067" t="s">
        <v>18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61</v>
      </c>
      <c r="K1067" t="s">
        <v>140</v>
      </c>
      <c r="L1067" s="2">
        <v>1717900000</v>
      </c>
      <c r="M1067" s="2">
        <v>439100000</v>
      </c>
      <c r="N1067" s="2">
        <v>1278800000</v>
      </c>
    </row>
    <row r="1068" spans="1:14" x14ac:dyDescent="0.25">
      <c r="A1068">
        <v>1094</v>
      </c>
      <c r="B1068" t="s">
        <v>398</v>
      </c>
      <c r="C1068" t="s">
        <v>19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61</v>
      </c>
      <c r="K1068" t="s">
        <v>140</v>
      </c>
      <c r="L1068" s="2">
        <v>810000000</v>
      </c>
      <c r="M1068" s="2">
        <v>491000000</v>
      </c>
      <c r="N1068" s="2">
        <v>319000000</v>
      </c>
    </row>
    <row r="1069" spans="1:14" x14ac:dyDescent="0.25">
      <c r="A1069">
        <v>1095</v>
      </c>
      <c r="B1069" t="s">
        <v>399</v>
      </c>
      <c r="C1069" t="s">
        <v>14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85</v>
      </c>
      <c r="K1069" t="s">
        <v>344</v>
      </c>
      <c r="L1069" s="2">
        <v>13295000000</v>
      </c>
      <c r="M1069" s="2">
        <v>8197000000</v>
      </c>
      <c r="N1069" s="2">
        <v>5098000000</v>
      </c>
    </row>
    <row r="1070" spans="1:14" x14ac:dyDescent="0.25">
      <c r="A1070">
        <v>1096</v>
      </c>
      <c r="B1070" t="s">
        <v>399</v>
      </c>
      <c r="C1070" t="s">
        <v>17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85</v>
      </c>
      <c r="K1070" t="s">
        <v>344</v>
      </c>
      <c r="L1070" s="2">
        <v>12402000000</v>
      </c>
      <c r="M1070" s="2">
        <v>9071000000</v>
      </c>
      <c r="N1070" s="2">
        <v>3331000000</v>
      </c>
    </row>
    <row r="1071" spans="1:14" x14ac:dyDescent="0.25">
      <c r="A1071">
        <v>1097</v>
      </c>
      <c r="B1071" t="s">
        <v>399</v>
      </c>
      <c r="C1071" t="s">
        <v>18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85</v>
      </c>
      <c r="K1071" t="s">
        <v>344</v>
      </c>
      <c r="L1071" s="2">
        <v>13542000000</v>
      </c>
      <c r="M1071" s="2">
        <v>9776000000</v>
      </c>
      <c r="N1071" s="2">
        <v>3766000000</v>
      </c>
    </row>
    <row r="1072" spans="1:14" x14ac:dyDescent="0.25">
      <c r="A1072">
        <v>1098</v>
      </c>
      <c r="B1072" t="s">
        <v>399</v>
      </c>
      <c r="C1072" t="s">
        <v>19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85</v>
      </c>
      <c r="K1072" t="s">
        <v>344</v>
      </c>
      <c r="L1072" s="2">
        <v>16160000000</v>
      </c>
      <c r="M1072" s="2">
        <v>11675000000</v>
      </c>
      <c r="N1072" s="2">
        <v>4485000000</v>
      </c>
    </row>
    <row r="1073" spans="1:14" x14ac:dyDescent="0.25">
      <c r="A1073">
        <v>1099</v>
      </c>
      <c r="B1073" t="s">
        <v>400</v>
      </c>
      <c r="C1073" t="s">
        <v>14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27</v>
      </c>
      <c r="K1073" t="s">
        <v>28</v>
      </c>
      <c r="L1073" s="2">
        <v>30821000000</v>
      </c>
      <c r="M1073" s="2">
        <v>20944000000</v>
      </c>
      <c r="N1073" s="2">
        <v>9877000000</v>
      </c>
    </row>
    <row r="1074" spans="1:14" x14ac:dyDescent="0.25">
      <c r="A1074">
        <v>1100</v>
      </c>
      <c r="B1074" t="s">
        <v>400</v>
      </c>
      <c r="C1074" t="s">
        <v>17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27</v>
      </c>
      <c r="K1074" t="s">
        <v>28</v>
      </c>
      <c r="L1074" s="2">
        <v>27079000000</v>
      </c>
      <c r="M1074" s="2">
        <v>19414000000</v>
      </c>
      <c r="N1074" s="2">
        <v>7665000000</v>
      </c>
    </row>
    <row r="1075" spans="1:14" x14ac:dyDescent="0.25">
      <c r="A1075">
        <v>1101</v>
      </c>
      <c r="B1075" t="s">
        <v>400</v>
      </c>
      <c r="C1075" t="s">
        <v>18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27</v>
      </c>
      <c r="K1075" t="s">
        <v>28</v>
      </c>
      <c r="L1075" s="2">
        <v>25469000000</v>
      </c>
      <c r="M1075" s="2">
        <v>18786000000</v>
      </c>
      <c r="N1075" s="2">
        <v>6683000000</v>
      </c>
    </row>
    <row r="1076" spans="1:14" x14ac:dyDescent="0.25">
      <c r="A1076">
        <v>1102</v>
      </c>
      <c r="B1076" t="s">
        <v>400</v>
      </c>
      <c r="C1076" t="s">
        <v>19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27</v>
      </c>
      <c r="K1076" t="s">
        <v>28</v>
      </c>
      <c r="L1076" s="2">
        <v>24564000000</v>
      </c>
      <c r="M1076" s="2">
        <v>17017000000</v>
      </c>
      <c r="N1076" s="2">
        <v>7547000000</v>
      </c>
    </row>
    <row r="1077" spans="1:14" x14ac:dyDescent="0.25">
      <c r="A1077">
        <v>1103</v>
      </c>
      <c r="B1077" t="s">
        <v>401</v>
      </c>
      <c r="C1077" t="s">
        <v>14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85</v>
      </c>
      <c r="K1077" t="s">
        <v>86</v>
      </c>
      <c r="L1077" s="2">
        <v>9887000000</v>
      </c>
      <c r="M1077" s="2">
        <v>6025000000</v>
      </c>
      <c r="N1077" s="2">
        <v>3862000000</v>
      </c>
    </row>
    <row r="1078" spans="1:14" x14ac:dyDescent="0.25">
      <c r="A1078">
        <v>1104</v>
      </c>
      <c r="B1078" t="s">
        <v>401</v>
      </c>
      <c r="C1078" t="s">
        <v>17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85</v>
      </c>
      <c r="K1078" t="s">
        <v>86</v>
      </c>
      <c r="L1078" s="2">
        <v>9169000000</v>
      </c>
      <c r="M1078" s="2">
        <v>5969000000</v>
      </c>
      <c r="N1078" s="2">
        <v>3200000000</v>
      </c>
    </row>
    <row r="1079" spans="1:14" x14ac:dyDescent="0.25">
      <c r="A1079">
        <v>1105</v>
      </c>
      <c r="B1079" t="s">
        <v>401</v>
      </c>
      <c r="C1079" t="s">
        <v>18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85</v>
      </c>
      <c r="K1079" t="s">
        <v>86</v>
      </c>
      <c r="L1079" s="2">
        <v>8600000000</v>
      </c>
      <c r="M1079" s="2">
        <v>6488000000</v>
      </c>
      <c r="N1079" s="2">
        <v>2112000000</v>
      </c>
    </row>
    <row r="1080" spans="1:14" x14ac:dyDescent="0.25">
      <c r="A1080">
        <v>1106</v>
      </c>
      <c r="B1080" t="s">
        <v>401</v>
      </c>
      <c r="C1080" t="s">
        <v>19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85</v>
      </c>
      <c r="K1080" t="s">
        <v>86</v>
      </c>
      <c r="L1080" s="2">
        <v>3828000000</v>
      </c>
      <c r="M1080" s="2">
        <v>4788000000</v>
      </c>
      <c r="N1080" s="2">
        <v>-960000000</v>
      </c>
    </row>
    <row r="1081" spans="1:14" x14ac:dyDescent="0.25">
      <c r="A1081">
        <v>1107</v>
      </c>
      <c r="B1081" t="s">
        <v>402</v>
      </c>
      <c r="C1081" t="s">
        <v>14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24</v>
      </c>
      <c r="K1081" t="s">
        <v>403</v>
      </c>
      <c r="L1081" s="2">
        <v>57464000000</v>
      </c>
      <c r="M1081" s="2">
        <v>30700000000</v>
      </c>
      <c r="N1081" s="2">
        <v>26764000000</v>
      </c>
    </row>
    <row r="1082" spans="1:14" x14ac:dyDescent="0.25">
      <c r="A1082">
        <v>1108</v>
      </c>
      <c r="B1082" t="s">
        <v>402</v>
      </c>
      <c r="C1082" t="s">
        <v>17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24</v>
      </c>
      <c r="K1082" t="s">
        <v>403</v>
      </c>
      <c r="L1082" s="2">
        <v>59755000000</v>
      </c>
      <c r="M1082" s="2">
        <v>31869000000</v>
      </c>
      <c r="N1082" s="2">
        <v>27886000000</v>
      </c>
    </row>
    <row r="1083" spans="1:14" x14ac:dyDescent="0.25">
      <c r="A1083">
        <v>1109</v>
      </c>
      <c r="B1083" t="s">
        <v>402</v>
      </c>
      <c r="C1083" t="s">
        <v>18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24</v>
      </c>
      <c r="K1083" t="s">
        <v>403</v>
      </c>
      <c r="L1083" s="2">
        <v>60542000000</v>
      </c>
      <c r="M1083" s="2">
        <v>32370000000</v>
      </c>
      <c r="N1083" s="2">
        <v>28172000000</v>
      </c>
    </row>
    <row r="1084" spans="1:14" x14ac:dyDescent="0.25">
      <c r="A1084">
        <v>1110</v>
      </c>
      <c r="B1084" t="s">
        <v>402</v>
      </c>
      <c r="C1084" t="s">
        <v>19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24</v>
      </c>
      <c r="K1084" t="s">
        <v>403</v>
      </c>
      <c r="L1084" s="2">
        <v>52540000000</v>
      </c>
      <c r="M1084" s="2">
        <v>31248000000</v>
      </c>
      <c r="N1084" s="2">
        <v>21292000000</v>
      </c>
    </row>
    <row r="1085" spans="1:14" x14ac:dyDescent="0.25">
      <c r="A1085">
        <v>1111</v>
      </c>
      <c r="B1085" t="s">
        <v>404</v>
      </c>
      <c r="C1085" t="s">
        <v>14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49</v>
      </c>
      <c r="K1085" t="s">
        <v>107</v>
      </c>
      <c r="L1085" s="2">
        <v>4492369000</v>
      </c>
      <c r="M1085" s="2">
        <v>2713260000</v>
      </c>
      <c r="N1085" s="2">
        <v>1779109000</v>
      </c>
    </row>
    <row r="1086" spans="1:14" x14ac:dyDescent="0.25">
      <c r="A1086">
        <v>1112</v>
      </c>
      <c r="B1086" t="s">
        <v>404</v>
      </c>
      <c r="C1086" t="s">
        <v>17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49</v>
      </c>
      <c r="K1086" t="s">
        <v>107</v>
      </c>
      <c r="L1086" s="2">
        <v>4738847000</v>
      </c>
      <c r="M1086" s="2">
        <v>2772866000</v>
      </c>
      <c r="N1086" s="2">
        <v>1965981000</v>
      </c>
    </row>
    <row r="1087" spans="1:14" x14ac:dyDescent="0.25">
      <c r="A1087">
        <v>1113</v>
      </c>
      <c r="B1087" t="s">
        <v>404</v>
      </c>
      <c r="C1087" t="s">
        <v>18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49</v>
      </c>
      <c r="K1087" t="s">
        <v>107</v>
      </c>
      <c r="L1087" s="2">
        <v>4673067000</v>
      </c>
      <c r="M1087" s="2">
        <v>2813474000</v>
      </c>
      <c r="N1087" s="2">
        <v>1859593000</v>
      </c>
    </row>
    <row r="1088" spans="1:14" x14ac:dyDescent="0.25">
      <c r="A1088">
        <v>1114</v>
      </c>
      <c r="B1088" t="s">
        <v>404</v>
      </c>
      <c r="C1088" t="s">
        <v>19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49</v>
      </c>
      <c r="K1088" t="s">
        <v>107</v>
      </c>
      <c r="L1088" s="2">
        <v>4922067000</v>
      </c>
      <c r="M1088" s="2">
        <v>2992932000</v>
      </c>
      <c r="N1088" s="2">
        <v>1929135000</v>
      </c>
    </row>
    <row r="1089" spans="1:14" x14ac:dyDescent="0.25">
      <c r="A1089">
        <v>1115</v>
      </c>
      <c r="B1089" t="s">
        <v>405</v>
      </c>
      <c r="C1089" t="s">
        <v>14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27</v>
      </c>
      <c r="K1089" t="s">
        <v>321</v>
      </c>
      <c r="L1089" s="2">
        <v>1281931000</v>
      </c>
      <c r="M1089" s="2">
        <v>833578000</v>
      </c>
      <c r="N1089" s="2">
        <v>448353000</v>
      </c>
    </row>
    <row r="1090" spans="1:14" x14ac:dyDescent="0.25">
      <c r="A1090">
        <v>1116</v>
      </c>
      <c r="B1090" t="s">
        <v>405</v>
      </c>
      <c r="C1090" t="s">
        <v>17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27</v>
      </c>
      <c r="K1090" t="s">
        <v>321</v>
      </c>
      <c r="L1090" s="2">
        <v>1358750000</v>
      </c>
      <c r="M1090" s="2">
        <v>881064000</v>
      </c>
      <c r="N1090" s="2">
        <v>477686000</v>
      </c>
    </row>
    <row r="1091" spans="1:14" x14ac:dyDescent="0.25">
      <c r="A1091">
        <v>1117</v>
      </c>
      <c r="B1091" t="s">
        <v>405</v>
      </c>
      <c r="C1091" t="s">
        <v>18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27</v>
      </c>
      <c r="K1091" t="s">
        <v>321</v>
      </c>
      <c r="L1091" s="2">
        <v>1351993000</v>
      </c>
      <c r="M1091" s="2">
        <v>850837000</v>
      </c>
      <c r="N1091" s="2">
        <v>501156000</v>
      </c>
    </row>
    <row r="1092" spans="1:14" x14ac:dyDescent="0.25">
      <c r="A1092">
        <v>1118</v>
      </c>
      <c r="B1092" t="s">
        <v>405</v>
      </c>
      <c r="C1092" t="s">
        <v>19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27</v>
      </c>
      <c r="K1092" t="s">
        <v>321</v>
      </c>
      <c r="L1092" s="2">
        <v>1435587000</v>
      </c>
      <c r="M1092" s="2">
        <v>888642000</v>
      </c>
      <c r="N1092" s="2">
        <v>546945000</v>
      </c>
    </row>
    <row r="1093" spans="1:14" x14ac:dyDescent="0.25">
      <c r="A1093">
        <v>1119</v>
      </c>
      <c r="B1093" t="s">
        <v>406</v>
      </c>
      <c r="C1093" t="s">
        <v>14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24</v>
      </c>
      <c r="K1093" t="s">
        <v>36</v>
      </c>
      <c r="L1093" s="2">
        <v>1847000000</v>
      </c>
      <c r="M1093" s="2">
        <v>1485000000</v>
      </c>
      <c r="N1093" s="2">
        <v>362000000</v>
      </c>
    </row>
    <row r="1094" spans="1:14" x14ac:dyDescent="0.25">
      <c r="A1094">
        <v>1120</v>
      </c>
      <c r="B1094" t="s">
        <v>406</v>
      </c>
      <c r="C1094" t="s">
        <v>17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24</v>
      </c>
      <c r="K1094" t="s">
        <v>36</v>
      </c>
      <c r="L1094" s="2">
        <v>5437000000</v>
      </c>
      <c r="M1094" s="2">
        <v>2310000000</v>
      </c>
      <c r="N1094" s="2">
        <v>3127000000</v>
      </c>
    </row>
    <row r="1095" spans="1:14" x14ac:dyDescent="0.25">
      <c r="A1095">
        <v>1121</v>
      </c>
      <c r="B1095" t="s">
        <v>406</v>
      </c>
      <c r="C1095" t="s">
        <v>18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24</v>
      </c>
      <c r="K1095" t="s">
        <v>36</v>
      </c>
      <c r="L1095" s="2">
        <v>5215000000</v>
      </c>
      <c r="M1095" s="2">
        <v>2214000000</v>
      </c>
      <c r="N1095" s="2">
        <v>3001000000</v>
      </c>
    </row>
    <row r="1096" spans="1:14" x14ac:dyDescent="0.25">
      <c r="A1096">
        <v>1122</v>
      </c>
      <c r="B1096" t="s">
        <v>406</v>
      </c>
      <c r="C1096" t="s">
        <v>19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24</v>
      </c>
      <c r="K1096" t="s">
        <v>36</v>
      </c>
      <c r="L1096" s="2">
        <v>2505000000</v>
      </c>
      <c r="M1096" s="2">
        <v>2270000000</v>
      </c>
      <c r="N1096" s="2">
        <v>235000000</v>
      </c>
    </row>
    <row r="1097" spans="1:14" x14ac:dyDescent="0.25">
      <c r="A1097">
        <v>1123</v>
      </c>
      <c r="B1097" t="s">
        <v>407</v>
      </c>
      <c r="C1097" t="s">
        <v>14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85</v>
      </c>
      <c r="K1097" t="s">
        <v>146</v>
      </c>
      <c r="L1097" s="2">
        <v>3529427000</v>
      </c>
      <c r="M1097" s="2">
        <v>1576600000</v>
      </c>
      <c r="N1097" s="2">
        <v>1952827000</v>
      </c>
    </row>
    <row r="1098" spans="1:14" x14ac:dyDescent="0.25">
      <c r="A1098">
        <v>1124</v>
      </c>
      <c r="B1098" t="s">
        <v>407</v>
      </c>
      <c r="C1098" t="s">
        <v>17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85</v>
      </c>
      <c r="K1098" t="s">
        <v>146</v>
      </c>
      <c r="L1098" s="2">
        <v>4059874000</v>
      </c>
      <c r="M1098" s="2">
        <v>2068888000</v>
      </c>
      <c r="N1098" s="2">
        <v>1990986000</v>
      </c>
    </row>
    <row r="1099" spans="1:14" x14ac:dyDescent="0.25">
      <c r="A1099">
        <v>1125</v>
      </c>
      <c r="B1099" t="s">
        <v>407</v>
      </c>
      <c r="C1099" t="s">
        <v>18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85</v>
      </c>
      <c r="K1099" t="s">
        <v>146</v>
      </c>
      <c r="L1099" s="2">
        <v>4199045000</v>
      </c>
      <c r="M1099" s="2">
        <v>2428244000</v>
      </c>
      <c r="N1099" s="2">
        <v>1770801000</v>
      </c>
    </row>
    <row r="1100" spans="1:14" x14ac:dyDescent="0.25">
      <c r="A1100">
        <v>1126</v>
      </c>
      <c r="B1100" t="s">
        <v>407</v>
      </c>
      <c r="C1100" t="s">
        <v>19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85</v>
      </c>
      <c r="K1100" t="s">
        <v>146</v>
      </c>
      <c r="L1100" s="2">
        <v>1954810000</v>
      </c>
      <c r="M1100" s="2">
        <v>2040946000</v>
      </c>
      <c r="N1100" s="2">
        <v>-86136000</v>
      </c>
    </row>
    <row r="1101" spans="1:14" x14ac:dyDescent="0.25">
      <c r="A1101">
        <v>1127</v>
      </c>
      <c r="B1101" t="s">
        <v>408</v>
      </c>
      <c r="C1101" t="s">
        <v>14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27</v>
      </c>
      <c r="K1101" t="s">
        <v>28</v>
      </c>
      <c r="L1101" s="2">
        <v>3528000000</v>
      </c>
      <c r="M1101" s="2">
        <v>2127500000</v>
      </c>
      <c r="N1101" s="2">
        <v>1400500000</v>
      </c>
    </row>
    <row r="1102" spans="1:14" x14ac:dyDescent="0.25">
      <c r="A1102">
        <v>1128</v>
      </c>
      <c r="B1102" t="s">
        <v>408</v>
      </c>
      <c r="C1102" t="s">
        <v>17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27</v>
      </c>
      <c r="K1102" t="s">
        <v>28</v>
      </c>
      <c r="L1102" s="2">
        <v>4216100000</v>
      </c>
      <c r="M1102" s="2">
        <v>2852600000</v>
      </c>
      <c r="N1102" s="2">
        <v>1363500000</v>
      </c>
    </row>
    <row r="1103" spans="1:14" x14ac:dyDescent="0.25">
      <c r="A1103">
        <v>1132</v>
      </c>
      <c r="B1103" t="s">
        <v>409</v>
      </c>
      <c r="C1103" t="s">
        <v>14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85</v>
      </c>
      <c r="K1103" t="s">
        <v>86</v>
      </c>
      <c r="L1103" s="2">
        <v>4171000000</v>
      </c>
      <c r="M1103" s="2">
        <v>2014000000</v>
      </c>
      <c r="N1103" s="2">
        <v>2157000000</v>
      </c>
    </row>
    <row r="1104" spans="1:14" x14ac:dyDescent="0.25">
      <c r="A1104">
        <v>1133</v>
      </c>
      <c r="B1104" t="s">
        <v>409</v>
      </c>
      <c r="C1104" t="s">
        <v>17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85</v>
      </c>
      <c r="K1104" t="s">
        <v>86</v>
      </c>
      <c r="L1104" s="2">
        <v>4170000000</v>
      </c>
      <c r="M1104" s="2">
        <v>2254000000</v>
      </c>
      <c r="N1104" s="2">
        <v>1916000000</v>
      </c>
    </row>
    <row r="1105" spans="1:14" x14ac:dyDescent="0.25">
      <c r="A1105">
        <v>1134</v>
      </c>
      <c r="B1105" t="s">
        <v>409</v>
      </c>
      <c r="C1105" t="s">
        <v>18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85</v>
      </c>
      <c r="K1105" t="s">
        <v>86</v>
      </c>
      <c r="L1105" s="2">
        <v>2204000000</v>
      </c>
      <c r="M1105" s="2">
        <v>2876000000</v>
      </c>
      <c r="N1105" s="2">
        <v>-672000000</v>
      </c>
    </row>
    <row r="1106" spans="1:14" x14ac:dyDescent="0.25">
      <c r="A1106">
        <v>1135</v>
      </c>
      <c r="B1106" t="s">
        <v>409</v>
      </c>
      <c r="C1106" t="s">
        <v>19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85</v>
      </c>
      <c r="K1106" t="s">
        <v>86</v>
      </c>
      <c r="L1106" s="2">
        <v>2408000000</v>
      </c>
      <c r="M1106" s="2">
        <v>2687000000</v>
      </c>
      <c r="N1106" s="2">
        <v>-279000000</v>
      </c>
    </row>
    <row r="1107" spans="1:14" x14ac:dyDescent="0.25">
      <c r="A1107">
        <v>1136</v>
      </c>
      <c r="B1107" t="s">
        <v>410</v>
      </c>
      <c r="C1107" t="s">
        <v>14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49</v>
      </c>
      <c r="K1107" t="s">
        <v>382</v>
      </c>
      <c r="L1107" s="2">
        <v>1577000000</v>
      </c>
      <c r="M1107" s="2">
        <v>936000000</v>
      </c>
      <c r="N1107" s="2">
        <v>641000000</v>
      </c>
    </row>
    <row r="1108" spans="1:14" x14ac:dyDescent="0.25">
      <c r="A1108">
        <v>1137</v>
      </c>
      <c r="B1108" t="s">
        <v>410</v>
      </c>
      <c r="C1108" t="s">
        <v>17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49</v>
      </c>
      <c r="K1108" t="s">
        <v>382</v>
      </c>
      <c r="L1108" s="2">
        <v>1784000000</v>
      </c>
      <c r="M1108" s="2">
        <v>1176000000</v>
      </c>
      <c r="N1108" s="2">
        <v>608000000</v>
      </c>
    </row>
    <row r="1109" spans="1:14" x14ac:dyDescent="0.25">
      <c r="A1109">
        <v>1138</v>
      </c>
      <c r="B1109" t="s">
        <v>410</v>
      </c>
      <c r="C1109" t="s">
        <v>18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49</v>
      </c>
      <c r="K1109" t="s">
        <v>382</v>
      </c>
      <c r="L1109" s="2">
        <v>1950000000</v>
      </c>
      <c r="M1109" s="2">
        <v>1232000000</v>
      </c>
      <c r="N1109" s="2">
        <v>718000000</v>
      </c>
    </row>
    <row r="1110" spans="1:14" x14ac:dyDescent="0.25">
      <c r="A1110">
        <v>1139</v>
      </c>
      <c r="B1110" t="s">
        <v>410</v>
      </c>
      <c r="C1110" t="s">
        <v>19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49</v>
      </c>
      <c r="K1110" t="s">
        <v>382</v>
      </c>
      <c r="L1110" s="2">
        <v>1979000000</v>
      </c>
      <c r="M1110" s="2">
        <v>1188000000</v>
      </c>
      <c r="N1110" s="2">
        <v>791000000</v>
      </c>
    </row>
    <row r="1111" spans="1:14" x14ac:dyDescent="0.25">
      <c r="A1111">
        <v>1140</v>
      </c>
      <c r="B1111" t="s">
        <v>411</v>
      </c>
      <c r="C1111" t="s">
        <v>14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44</v>
      </c>
      <c r="K1111" t="s">
        <v>45</v>
      </c>
      <c r="L1111" s="2">
        <v>5980000000</v>
      </c>
      <c r="M1111" s="2">
        <v>2704000000</v>
      </c>
      <c r="N1111" s="2">
        <v>3276000000</v>
      </c>
    </row>
    <row r="1112" spans="1:14" x14ac:dyDescent="0.25">
      <c r="A1112">
        <v>1141</v>
      </c>
      <c r="B1112" t="s">
        <v>411</v>
      </c>
      <c r="C1112" t="s">
        <v>17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44</v>
      </c>
      <c r="K1112" t="s">
        <v>45</v>
      </c>
      <c r="L1112" s="2">
        <v>6984000000</v>
      </c>
      <c r="M1112" s="2">
        <v>3443000000</v>
      </c>
      <c r="N1112" s="2">
        <v>3541000000</v>
      </c>
    </row>
    <row r="1113" spans="1:14" x14ac:dyDescent="0.25">
      <c r="A1113">
        <v>1142</v>
      </c>
      <c r="B1113" t="s">
        <v>411</v>
      </c>
      <c r="C1113" t="s">
        <v>18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44</v>
      </c>
      <c r="K1113" t="s">
        <v>45</v>
      </c>
      <c r="L1113" s="2">
        <v>8270000000</v>
      </c>
      <c r="M1113" s="2">
        <v>3875000000</v>
      </c>
      <c r="N1113" s="2">
        <v>4395000000</v>
      </c>
    </row>
    <row r="1114" spans="1:14" x14ac:dyDescent="0.25">
      <c r="A1114">
        <v>1143</v>
      </c>
      <c r="B1114" t="s">
        <v>411</v>
      </c>
      <c r="C1114" t="s">
        <v>19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44</v>
      </c>
      <c r="K1114" t="s">
        <v>45</v>
      </c>
      <c r="L1114" s="2">
        <v>8890000000</v>
      </c>
      <c r="M1114" s="2">
        <v>4230000000</v>
      </c>
      <c r="N1114" s="2">
        <v>4660000000</v>
      </c>
    </row>
    <row r="1115" spans="1:14" x14ac:dyDescent="0.25">
      <c r="A1115">
        <v>1144</v>
      </c>
      <c r="B1115" t="s">
        <v>412</v>
      </c>
      <c r="C1115" t="s">
        <v>14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61</v>
      </c>
      <c r="K1115" t="s">
        <v>413</v>
      </c>
      <c r="L1115" s="2">
        <v>5630000000</v>
      </c>
      <c r="M1115" s="2">
        <v>2493000000</v>
      </c>
      <c r="N1115" s="2">
        <v>3137000000</v>
      </c>
    </row>
    <row r="1116" spans="1:14" x14ac:dyDescent="0.25">
      <c r="A1116">
        <v>1145</v>
      </c>
      <c r="B1116" t="s">
        <v>412</v>
      </c>
      <c r="C1116" t="s">
        <v>17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61</v>
      </c>
      <c r="K1116" t="s">
        <v>413</v>
      </c>
      <c r="L1116" s="2">
        <v>3115000000</v>
      </c>
      <c r="M1116" s="2">
        <v>2415000000</v>
      </c>
      <c r="N1116" s="2">
        <v>700000000</v>
      </c>
    </row>
    <row r="1117" spans="1:14" x14ac:dyDescent="0.25">
      <c r="A1117">
        <v>1146</v>
      </c>
      <c r="B1117" t="s">
        <v>412</v>
      </c>
      <c r="C1117" t="s">
        <v>18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61</v>
      </c>
      <c r="K1117" t="s">
        <v>413</v>
      </c>
      <c r="L1117" s="2">
        <v>2835000000</v>
      </c>
      <c r="M1117" s="2">
        <v>2099000000</v>
      </c>
      <c r="N1117" s="2">
        <v>736000000</v>
      </c>
    </row>
    <row r="1118" spans="1:14" x14ac:dyDescent="0.25">
      <c r="A1118">
        <v>1147</v>
      </c>
      <c r="B1118" t="s">
        <v>412</v>
      </c>
      <c r="C1118" t="s">
        <v>19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61</v>
      </c>
      <c r="K1118" t="s">
        <v>413</v>
      </c>
      <c r="L1118" s="2">
        <v>3417000000</v>
      </c>
      <c r="M1118" s="2">
        <v>2198000000</v>
      </c>
      <c r="N1118" s="2">
        <v>1219000000</v>
      </c>
    </row>
    <row r="1119" spans="1:14" x14ac:dyDescent="0.25">
      <c r="A1119">
        <v>1148</v>
      </c>
      <c r="B1119" t="s">
        <v>414</v>
      </c>
      <c r="C1119" t="s">
        <v>14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24</v>
      </c>
      <c r="K1119" t="s">
        <v>59</v>
      </c>
      <c r="L1119" s="2">
        <v>1257359000</v>
      </c>
      <c r="M1119" s="2">
        <v>1029012000</v>
      </c>
      <c r="N1119" s="2">
        <v>228347000</v>
      </c>
    </row>
    <row r="1120" spans="1:14" x14ac:dyDescent="0.25">
      <c r="A1120">
        <v>1149</v>
      </c>
      <c r="B1120" t="s">
        <v>414</v>
      </c>
      <c r="C1120" t="s">
        <v>17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24</v>
      </c>
      <c r="K1120" t="s">
        <v>59</v>
      </c>
      <c r="L1120" s="2">
        <v>1751896000</v>
      </c>
      <c r="M1120" s="2">
        <v>1349248000</v>
      </c>
      <c r="N1120" s="2">
        <v>402648000</v>
      </c>
    </row>
    <row r="1121" spans="1:14" x14ac:dyDescent="0.25">
      <c r="A1121">
        <v>1150</v>
      </c>
      <c r="B1121" t="s">
        <v>414</v>
      </c>
      <c r="C1121" t="s">
        <v>18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24</v>
      </c>
      <c r="K1121" t="s">
        <v>59</v>
      </c>
      <c r="L1121" s="2">
        <v>2188035000</v>
      </c>
      <c r="M1121" s="2">
        <v>1882209000</v>
      </c>
      <c r="N1121" s="2">
        <v>305826000</v>
      </c>
    </row>
    <row r="1122" spans="1:14" x14ac:dyDescent="0.25">
      <c r="A1122">
        <v>1151</v>
      </c>
      <c r="B1122" t="s">
        <v>414</v>
      </c>
      <c r="C1122" t="s">
        <v>19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24</v>
      </c>
      <c r="K1122" t="s">
        <v>59</v>
      </c>
      <c r="L1122" s="2">
        <v>2800768000</v>
      </c>
      <c r="M1122" s="2">
        <v>2420975000</v>
      </c>
      <c r="N1122" s="2">
        <v>379793000</v>
      </c>
    </row>
    <row r="1123" spans="1:14" x14ac:dyDescent="0.25">
      <c r="A1123">
        <v>1152</v>
      </c>
      <c r="B1123" t="s">
        <v>415</v>
      </c>
      <c r="C1123" t="s">
        <v>14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85</v>
      </c>
      <c r="K1123" t="s">
        <v>86</v>
      </c>
      <c r="L1123" s="2">
        <v>1149000000</v>
      </c>
      <c r="M1123" s="2">
        <v>1015000000</v>
      </c>
      <c r="N1123" s="2">
        <v>134000000</v>
      </c>
    </row>
    <row r="1124" spans="1:14" x14ac:dyDescent="0.25">
      <c r="A1124">
        <v>1153</v>
      </c>
      <c r="B1124" t="s">
        <v>415</v>
      </c>
      <c r="C1124" t="s">
        <v>17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85</v>
      </c>
      <c r="K1124" t="s">
        <v>86</v>
      </c>
      <c r="L1124" s="2">
        <v>1446000000</v>
      </c>
      <c r="M1124" s="2">
        <v>996000000</v>
      </c>
      <c r="N1124" s="2">
        <v>450000000</v>
      </c>
    </row>
    <row r="1125" spans="1:14" x14ac:dyDescent="0.25">
      <c r="A1125">
        <v>1154</v>
      </c>
      <c r="B1125" t="s">
        <v>415</v>
      </c>
      <c r="C1125" t="s">
        <v>18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85</v>
      </c>
      <c r="K1125" t="s">
        <v>86</v>
      </c>
      <c r="L1125" s="2">
        <v>1803000000</v>
      </c>
      <c r="M1125" s="2">
        <v>1228000000</v>
      </c>
      <c r="N1125" s="2">
        <v>575000000</v>
      </c>
    </row>
    <row r="1126" spans="1:14" x14ac:dyDescent="0.25">
      <c r="A1126">
        <v>1155</v>
      </c>
      <c r="B1126" t="s">
        <v>415</v>
      </c>
      <c r="C1126" t="s">
        <v>19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85</v>
      </c>
      <c r="K1126" t="s">
        <v>86</v>
      </c>
      <c r="L1126" s="2">
        <v>1060000000</v>
      </c>
      <c r="M1126" s="2">
        <v>6121000000</v>
      </c>
      <c r="N1126" s="2">
        <v>-5061000000</v>
      </c>
    </row>
    <row r="1127" spans="1:14" x14ac:dyDescent="0.25">
      <c r="A1127">
        <v>1156</v>
      </c>
      <c r="B1127" t="s">
        <v>416</v>
      </c>
      <c r="C1127" t="s">
        <v>14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21</v>
      </c>
      <c r="K1127" t="s">
        <v>292</v>
      </c>
      <c r="L1127" s="2">
        <v>11034000000</v>
      </c>
      <c r="M1127" s="2">
        <v>7796000000</v>
      </c>
      <c r="N1127" s="2">
        <v>3238000000</v>
      </c>
    </row>
    <row r="1128" spans="1:14" x14ac:dyDescent="0.25">
      <c r="A1128">
        <v>1157</v>
      </c>
      <c r="B1128" t="s">
        <v>416</v>
      </c>
      <c r="C1128" t="s">
        <v>17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21</v>
      </c>
      <c r="K1128" t="s">
        <v>292</v>
      </c>
      <c r="L1128" s="2">
        <v>12446000000</v>
      </c>
      <c r="M1128" s="2">
        <v>8766000000</v>
      </c>
      <c r="N1128" s="2">
        <v>3680000000</v>
      </c>
    </row>
    <row r="1129" spans="1:14" x14ac:dyDescent="0.25">
      <c r="A1129">
        <v>1158</v>
      </c>
      <c r="B1129" t="s">
        <v>416</v>
      </c>
      <c r="C1129" t="s">
        <v>18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21</v>
      </c>
      <c r="K1129" t="s">
        <v>292</v>
      </c>
      <c r="L1129" s="2">
        <v>14067000000</v>
      </c>
      <c r="M1129" s="2">
        <v>9892000000</v>
      </c>
      <c r="N1129" s="2">
        <v>4175000000</v>
      </c>
    </row>
    <row r="1130" spans="1:14" x14ac:dyDescent="0.25">
      <c r="A1130">
        <v>1159</v>
      </c>
      <c r="B1130" t="s">
        <v>416</v>
      </c>
      <c r="C1130" t="s">
        <v>19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21</v>
      </c>
      <c r="K1130" t="s">
        <v>292</v>
      </c>
      <c r="L1130" s="2">
        <v>14971000000</v>
      </c>
      <c r="M1130" s="2">
        <v>10469000000</v>
      </c>
      <c r="N1130" s="2">
        <v>4502000000</v>
      </c>
    </row>
    <row r="1131" spans="1:14" x14ac:dyDescent="0.25">
      <c r="A1131">
        <v>1160</v>
      </c>
      <c r="B1131" t="s">
        <v>417</v>
      </c>
      <c r="C1131" t="s">
        <v>14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15</v>
      </c>
      <c r="K1131" t="s">
        <v>214</v>
      </c>
      <c r="L1131" s="2">
        <v>3305000000</v>
      </c>
      <c r="M1131" s="2">
        <v>2325000000</v>
      </c>
      <c r="N1131" s="2">
        <v>980000000</v>
      </c>
    </row>
    <row r="1132" spans="1:14" x14ac:dyDescent="0.25">
      <c r="A1132">
        <v>1161</v>
      </c>
      <c r="B1132" t="s">
        <v>417</v>
      </c>
      <c r="C1132" t="s">
        <v>17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15</v>
      </c>
      <c r="K1132" t="s">
        <v>214</v>
      </c>
      <c r="L1132" s="2">
        <v>3668000000</v>
      </c>
      <c r="M1132" s="2">
        <v>2490000000</v>
      </c>
      <c r="N1132" s="2">
        <v>1178000000</v>
      </c>
    </row>
    <row r="1133" spans="1:14" x14ac:dyDescent="0.25">
      <c r="A1133">
        <v>1162</v>
      </c>
      <c r="B1133" t="s">
        <v>417</v>
      </c>
      <c r="C1133" t="s">
        <v>18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15</v>
      </c>
      <c r="K1133" t="s">
        <v>214</v>
      </c>
      <c r="L1133" s="2">
        <v>3633000000</v>
      </c>
      <c r="M1133" s="2">
        <v>2489000000</v>
      </c>
      <c r="N1133" s="2">
        <v>1144000000</v>
      </c>
    </row>
    <row r="1134" spans="1:14" x14ac:dyDescent="0.25">
      <c r="A1134">
        <v>1163</v>
      </c>
      <c r="B1134" t="s">
        <v>417</v>
      </c>
      <c r="C1134" t="s">
        <v>19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15</v>
      </c>
      <c r="K1134" t="s">
        <v>214</v>
      </c>
      <c r="L1134" s="2">
        <v>3702000000</v>
      </c>
      <c r="M1134" s="2">
        <v>2454000000</v>
      </c>
      <c r="N1134" s="2">
        <v>1248000000</v>
      </c>
    </row>
    <row r="1135" spans="1:14" x14ac:dyDescent="0.25">
      <c r="A1135">
        <v>1164</v>
      </c>
      <c r="B1135" t="s">
        <v>418</v>
      </c>
      <c r="C1135" t="s">
        <v>14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85</v>
      </c>
      <c r="K1135" t="s">
        <v>116</v>
      </c>
      <c r="L1135" s="2">
        <v>5043000000</v>
      </c>
      <c r="M1135" s="2">
        <v>1654000000</v>
      </c>
      <c r="N1135" s="2">
        <v>3389000000</v>
      </c>
    </row>
    <row r="1136" spans="1:14" x14ac:dyDescent="0.25">
      <c r="A1136">
        <v>1165</v>
      </c>
      <c r="B1136" t="s">
        <v>418</v>
      </c>
      <c r="C1136" t="s">
        <v>17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85</v>
      </c>
      <c r="K1136" t="s">
        <v>116</v>
      </c>
      <c r="L1136" s="2">
        <v>5104000000</v>
      </c>
      <c r="M1136" s="2">
        <v>1905000000</v>
      </c>
      <c r="N1136" s="2">
        <v>3199000000</v>
      </c>
    </row>
    <row r="1137" spans="1:14" x14ac:dyDescent="0.25">
      <c r="A1137">
        <v>1166</v>
      </c>
      <c r="B1137" t="s">
        <v>418</v>
      </c>
      <c r="C1137" t="s">
        <v>18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85</v>
      </c>
      <c r="K1137" t="s">
        <v>116</v>
      </c>
      <c r="L1137" s="2">
        <v>5809000000</v>
      </c>
      <c r="M1137" s="2">
        <v>2092000000</v>
      </c>
      <c r="N1137" s="2">
        <v>3717000000</v>
      </c>
    </row>
    <row r="1138" spans="1:14" x14ac:dyDescent="0.25">
      <c r="A1138">
        <v>1167</v>
      </c>
      <c r="B1138" t="s">
        <v>418</v>
      </c>
      <c r="C1138" t="s">
        <v>19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85</v>
      </c>
      <c r="K1138" t="s">
        <v>116</v>
      </c>
      <c r="L1138" s="2">
        <v>3063000000</v>
      </c>
      <c r="M1138" s="2">
        <v>1764000000</v>
      </c>
      <c r="N1138" s="2">
        <v>1299000000</v>
      </c>
    </row>
    <row r="1139" spans="1:14" x14ac:dyDescent="0.25">
      <c r="A1139">
        <v>1168</v>
      </c>
      <c r="B1139" t="s">
        <v>419</v>
      </c>
      <c r="C1139" t="s">
        <v>14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15</v>
      </c>
      <c r="K1139" t="s">
        <v>180</v>
      </c>
      <c r="L1139" s="2">
        <v>7175000000</v>
      </c>
      <c r="M1139" s="2">
        <v>3918000000</v>
      </c>
      <c r="N1139" s="2">
        <v>3257000000</v>
      </c>
    </row>
    <row r="1140" spans="1:14" x14ac:dyDescent="0.25">
      <c r="A1140">
        <v>1169</v>
      </c>
      <c r="B1140" t="s">
        <v>419</v>
      </c>
      <c r="C1140" t="s">
        <v>17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15</v>
      </c>
      <c r="K1140" t="s">
        <v>180</v>
      </c>
      <c r="L1140" s="2">
        <v>7423000000</v>
      </c>
      <c r="M1140" s="2">
        <v>3848000000</v>
      </c>
      <c r="N1140" s="2">
        <v>3575000000</v>
      </c>
    </row>
    <row r="1141" spans="1:14" x14ac:dyDescent="0.25">
      <c r="A1141">
        <v>1170</v>
      </c>
      <c r="B1141" t="s">
        <v>419</v>
      </c>
      <c r="C1141" t="s">
        <v>18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15</v>
      </c>
      <c r="K1141" t="s">
        <v>180</v>
      </c>
      <c r="L1141" s="2">
        <v>6849000000</v>
      </c>
      <c r="M1141" s="2">
        <v>3965000000</v>
      </c>
      <c r="N1141" s="2">
        <v>2884000000</v>
      </c>
    </row>
    <row r="1142" spans="1:14" x14ac:dyDescent="0.25">
      <c r="A1142">
        <v>1171</v>
      </c>
      <c r="B1142" t="s">
        <v>419</v>
      </c>
      <c r="C1142" t="s">
        <v>19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15</v>
      </c>
      <c r="K1142" t="s">
        <v>180</v>
      </c>
      <c r="L1142" s="2">
        <v>6843000000</v>
      </c>
      <c r="M1142" s="2">
        <v>3769000000</v>
      </c>
      <c r="N1142" s="2">
        <v>3074000000</v>
      </c>
    </row>
    <row r="1143" spans="1:14" x14ac:dyDescent="0.25">
      <c r="A1143">
        <v>1172</v>
      </c>
      <c r="B1143" t="s">
        <v>420</v>
      </c>
      <c r="C1143" t="s">
        <v>14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24</v>
      </c>
      <c r="K1143" t="s">
        <v>59</v>
      </c>
      <c r="L1143" s="2">
        <v>3761100000</v>
      </c>
      <c r="M1143" s="2">
        <v>3151600000</v>
      </c>
      <c r="N1143" s="2">
        <v>609500000</v>
      </c>
    </row>
    <row r="1144" spans="1:14" x14ac:dyDescent="0.25">
      <c r="A1144">
        <v>1173</v>
      </c>
      <c r="B1144" t="s">
        <v>420</v>
      </c>
      <c r="C1144" t="s">
        <v>17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24</v>
      </c>
      <c r="K1144" t="s">
        <v>59</v>
      </c>
      <c r="L1144" s="2">
        <v>3919000000</v>
      </c>
      <c r="M1144" s="2">
        <v>3097000000</v>
      </c>
      <c r="N1144" s="2">
        <v>822000000</v>
      </c>
    </row>
    <row r="1145" spans="1:14" x14ac:dyDescent="0.25">
      <c r="A1145">
        <v>1174</v>
      </c>
      <c r="B1145" t="s">
        <v>420</v>
      </c>
      <c r="C1145" t="s">
        <v>18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24</v>
      </c>
      <c r="K1145" t="s">
        <v>59</v>
      </c>
      <c r="L1145" s="2">
        <v>3833000000</v>
      </c>
      <c r="M1145" s="2">
        <v>3117000000</v>
      </c>
      <c r="N1145" s="2">
        <v>716000000</v>
      </c>
    </row>
    <row r="1146" spans="1:14" x14ac:dyDescent="0.25">
      <c r="A1146">
        <v>1175</v>
      </c>
      <c r="B1146" t="s">
        <v>420</v>
      </c>
      <c r="C1146" t="s">
        <v>19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24</v>
      </c>
      <c r="K1146" t="s">
        <v>59</v>
      </c>
      <c r="L1146" s="2">
        <v>3373000000</v>
      </c>
      <c r="M1146" s="2">
        <v>2960000000</v>
      </c>
      <c r="N1146" s="2">
        <v>413000000</v>
      </c>
    </row>
    <row r="1147" spans="1:14" x14ac:dyDescent="0.25">
      <c r="A1147">
        <v>1180</v>
      </c>
      <c r="B1147" t="s">
        <v>421</v>
      </c>
      <c r="C1147" t="s">
        <v>14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61</v>
      </c>
      <c r="K1147" t="s">
        <v>422</v>
      </c>
      <c r="L1147" s="2">
        <v>1513538000</v>
      </c>
      <c r="M1147" s="2">
        <v>454900000</v>
      </c>
      <c r="N1147" s="2">
        <v>1058638000</v>
      </c>
    </row>
    <row r="1148" spans="1:14" x14ac:dyDescent="0.25">
      <c r="A1148">
        <v>1181</v>
      </c>
      <c r="B1148" t="s">
        <v>421</v>
      </c>
      <c r="C1148" t="s">
        <v>17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61</v>
      </c>
      <c r="K1148" t="s">
        <v>422</v>
      </c>
      <c r="L1148" s="2">
        <v>1410625000</v>
      </c>
      <c r="M1148" s="2">
        <v>467904000</v>
      </c>
      <c r="N1148" s="2">
        <v>942721000</v>
      </c>
    </row>
    <row r="1149" spans="1:14" x14ac:dyDescent="0.25">
      <c r="A1149">
        <v>1182</v>
      </c>
      <c r="B1149" t="s">
        <v>421</v>
      </c>
      <c r="C1149" t="s">
        <v>18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61</v>
      </c>
      <c r="K1149" t="s">
        <v>422</v>
      </c>
      <c r="L1149" s="2">
        <v>1906526000</v>
      </c>
      <c r="M1149" s="2">
        <v>520805000</v>
      </c>
      <c r="N1149" s="2">
        <v>1385721000</v>
      </c>
    </row>
    <row r="1150" spans="1:14" x14ac:dyDescent="0.25">
      <c r="A1150">
        <v>1183</v>
      </c>
      <c r="B1150" t="s">
        <v>421</v>
      </c>
      <c r="C1150" t="s">
        <v>19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61</v>
      </c>
      <c r="K1150" t="s">
        <v>422</v>
      </c>
      <c r="L1150" s="2">
        <v>1581262000</v>
      </c>
      <c r="M1150" s="2">
        <v>458989000</v>
      </c>
      <c r="N1150" s="2">
        <v>1122273000</v>
      </c>
    </row>
    <row r="1151" spans="1:14" x14ac:dyDescent="0.25">
      <c r="A1151">
        <v>1184</v>
      </c>
      <c r="B1151" t="s">
        <v>423</v>
      </c>
      <c r="C1151" t="s">
        <v>14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24</v>
      </c>
      <c r="K1151" t="s">
        <v>36</v>
      </c>
      <c r="L1151" s="2">
        <v>2226343000</v>
      </c>
      <c r="M1151" s="2">
        <v>1578104000</v>
      </c>
      <c r="N1151" s="2">
        <v>648239000</v>
      </c>
    </row>
    <row r="1152" spans="1:14" x14ac:dyDescent="0.25">
      <c r="A1152">
        <v>1185</v>
      </c>
      <c r="B1152" t="s">
        <v>423</v>
      </c>
      <c r="C1152" t="s">
        <v>17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24</v>
      </c>
      <c r="K1152" t="s">
        <v>36</v>
      </c>
      <c r="L1152" s="2">
        <v>2268000000</v>
      </c>
      <c r="M1152" s="2">
        <v>1772000000</v>
      </c>
      <c r="N1152" s="2">
        <v>496000000</v>
      </c>
    </row>
    <row r="1153" spans="1:14" x14ac:dyDescent="0.25">
      <c r="A1153">
        <v>1186</v>
      </c>
      <c r="B1153" t="s">
        <v>423</v>
      </c>
      <c r="C1153" t="s">
        <v>18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24</v>
      </c>
      <c r="K1153" t="s">
        <v>36</v>
      </c>
      <c r="L1153" s="2">
        <v>2599000000</v>
      </c>
      <c r="M1153" s="2">
        <v>1840000000</v>
      </c>
      <c r="N1153" s="2">
        <v>759000000</v>
      </c>
    </row>
    <row r="1154" spans="1:14" x14ac:dyDescent="0.25">
      <c r="A1154">
        <v>1187</v>
      </c>
      <c r="B1154" t="s">
        <v>423</v>
      </c>
      <c r="C1154" t="s">
        <v>19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24</v>
      </c>
      <c r="K1154" t="s">
        <v>36</v>
      </c>
      <c r="L1154" s="2">
        <v>2811000000</v>
      </c>
      <c r="M1154" s="2">
        <v>1933000000</v>
      </c>
      <c r="N1154" s="2">
        <v>878000000</v>
      </c>
    </row>
    <row r="1155" spans="1:14" x14ac:dyDescent="0.25">
      <c r="A1155">
        <v>1188</v>
      </c>
      <c r="B1155" t="s">
        <v>424</v>
      </c>
      <c r="C1155" t="s">
        <v>14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21</v>
      </c>
      <c r="K1155" t="s">
        <v>425</v>
      </c>
      <c r="L1155" s="2">
        <v>2094100000</v>
      </c>
      <c r="M1155" s="2">
        <v>1403500000</v>
      </c>
      <c r="N1155" s="2">
        <v>690600000</v>
      </c>
    </row>
    <row r="1156" spans="1:14" x14ac:dyDescent="0.25">
      <c r="A1156">
        <v>1189</v>
      </c>
      <c r="B1156" t="s">
        <v>424</v>
      </c>
      <c r="C1156" t="s">
        <v>17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21</v>
      </c>
      <c r="K1156" t="s">
        <v>425</v>
      </c>
      <c r="L1156" s="2">
        <v>2124900000</v>
      </c>
      <c r="M1156" s="2">
        <v>1399500000</v>
      </c>
      <c r="N1156" s="2">
        <v>725400000</v>
      </c>
    </row>
    <row r="1157" spans="1:14" x14ac:dyDescent="0.25">
      <c r="A1157">
        <v>1190</v>
      </c>
      <c r="B1157" t="s">
        <v>424</v>
      </c>
      <c r="C1157" t="s">
        <v>18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21</v>
      </c>
      <c r="K1157" t="s">
        <v>425</v>
      </c>
      <c r="L1157" s="2">
        <v>2203400000</v>
      </c>
      <c r="M1157" s="2">
        <v>1545900000</v>
      </c>
      <c r="N1157" s="2">
        <v>657500000</v>
      </c>
    </row>
    <row r="1158" spans="1:14" x14ac:dyDescent="0.25">
      <c r="A1158">
        <v>1191</v>
      </c>
      <c r="B1158" t="s">
        <v>424</v>
      </c>
      <c r="C1158" t="s">
        <v>19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21</v>
      </c>
      <c r="K1158" t="s">
        <v>425</v>
      </c>
      <c r="L1158" s="2">
        <v>2304600000</v>
      </c>
      <c r="M1158" s="2">
        <v>1626000000</v>
      </c>
      <c r="N1158" s="2">
        <v>678600000</v>
      </c>
    </row>
    <row r="1159" spans="1:14" x14ac:dyDescent="0.25">
      <c r="A1159">
        <v>1200</v>
      </c>
      <c r="B1159" t="s">
        <v>426</v>
      </c>
      <c r="C1159" t="s">
        <v>14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54</v>
      </c>
      <c r="K1159" t="s">
        <v>268</v>
      </c>
      <c r="L1159" s="2">
        <v>463275000</v>
      </c>
      <c r="M1159" s="2">
        <v>185638000</v>
      </c>
      <c r="N1159" s="2">
        <v>277637000</v>
      </c>
    </row>
    <row r="1160" spans="1:14" x14ac:dyDescent="0.25">
      <c r="A1160">
        <v>1201</v>
      </c>
      <c r="B1160" t="s">
        <v>426</v>
      </c>
      <c r="C1160" t="s">
        <v>17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54</v>
      </c>
      <c r="K1160" t="s">
        <v>268</v>
      </c>
      <c r="L1160" s="2">
        <v>741358000</v>
      </c>
      <c r="M1160" s="2">
        <v>363650000</v>
      </c>
      <c r="N1160" s="2">
        <v>377708000</v>
      </c>
    </row>
    <row r="1161" spans="1:14" x14ac:dyDescent="0.25">
      <c r="A1161">
        <v>1202</v>
      </c>
      <c r="B1161" t="s">
        <v>426</v>
      </c>
      <c r="C1161" t="s">
        <v>18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54</v>
      </c>
      <c r="K1161" t="s">
        <v>268</v>
      </c>
      <c r="L1161" s="2">
        <v>879634000</v>
      </c>
      <c r="M1161" s="2">
        <v>425746000</v>
      </c>
      <c r="N1161" s="2">
        <v>453888000</v>
      </c>
    </row>
    <row r="1162" spans="1:14" x14ac:dyDescent="0.25">
      <c r="A1162">
        <v>1203</v>
      </c>
      <c r="B1162" t="s">
        <v>426</v>
      </c>
      <c r="C1162" t="s">
        <v>19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54</v>
      </c>
      <c r="K1162" t="s">
        <v>268</v>
      </c>
      <c r="L1162" s="2">
        <v>967933000</v>
      </c>
      <c r="M1162" s="2">
        <v>458513000</v>
      </c>
      <c r="N1162" s="2">
        <v>509420000</v>
      </c>
    </row>
    <row r="1163" spans="1:14" x14ac:dyDescent="0.25">
      <c r="A1163">
        <v>1204</v>
      </c>
      <c r="B1163" t="s">
        <v>427</v>
      </c>
      <c r="C1163" t="s">
        <v>14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85</v>
      </c>
      <c r="K1163" t="s">
        <v>86</v>
      </c>
      <c r="L1163" s="2">
        <v>1643802000</v>
      </c>
      <c r="M1163" s="2">
        <v>697059000</v>
      </c>
      <c r="N1163" s="2">
        <v>946743000</v>
      </c>
    </row>
    <row r="1164" spans="1:14" x14ac:dyDescent="0.25">
      <c r="A1164">
        <v>1205</v>
      </c>
      <c r="B1164" t="s">
        <v>427</v>
      </c>
      <c r="C1164" t="s">
        <v>17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85</v>
      </c>
      <c r="K1164" t="s">
        <v>86</v>
      </c>
      <c r="L1164" s="2">
        <v>1649666000</v>
      </c>
      <c r="M1164" s="2">
        <v>780929000</v>
      </c>
      <c r="N1164" s="2">
        <v>868737000</v>
      </c>
    </row>
    <row r="1165" spans="1:14" x14ac:dyDescent="0.25">
      <c r="A1165">
        <v>1206</v>
      </c>
      <c r="B1165" t="s">
        <v>427</v>
      </c>
      <c r="C1165" t="s">
        <v>18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85</v>
      </c>
      <c r="K1165" t="s">
        <v>86</v>
      </c>
      <c r="L1165" s="2">
        <v>2106543000</v>
      </c>
      <c r="M1165" s="2">
        <v>969571000</v>
      </c>
      <c r="N1165" s="2">
        <v>1136972000</v>
      </c>
    </row>
    <row r="1166" spans="1:14" x14ac:dyDescent="0.25">
      <c r="A1166">
        <v>1207</v>
      </c>
      <c r="B1166" t="s">
        <v>427</v>
      </c>
      <c r="C1166" t="s">
        <v>19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85</v>
      </c>
      <c r="K1166" t="s">
        <v>86</v>
      </c>
      <c r="L1166" s="2">
        <v>2122154000</v>
      </c>
      <c r="M1166" s="2">
        <v>1047951000</v>
      </c>
      <c r="N1166" s="2">
        <v>1074203000</v>
      </c>
    </row>
    <row r="1167" spans="1:14" x14ac:dyDescent="0.25">
      <c r="A1167">
        <v>1209</v>
      </c>
      <c r="B1167" t="s">
        <v>428</v>
      </c>
      <c r="C1167" t="s">
        <v>14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21</v>
      </c>
      <c r="K1167" t="s">
        <v>326</v>
      </c>
      <c r="L1167" s="2">
        <v>2715700000</v>
      </c>
      <c r="M1167" s="2">
        <v>771600000</v>
      </c>
      <c r="N1167" s="2">
        <v>1944100000</v>
      </c>
    </row>
    <row r="1168" spans="1:14" x14ac:dyDescent="0.25">
      <c r="A1168">
        <v>1210</v>
      </c>
      <c r="B1168" t="s">
        <v>428</v>
      </c>
      <c r="C1168" t="s">
        <v>17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21</v>
      </c>
      <c r="K1168" t="s">
        <v>326</v>
      </c>
      <c r="L1168" s="2">
        <v>2643000000</v>
      </c>
      <c r="M1168" s="2">
        <v>722900000</v>
      </c>
      <c r="N1168" s="2">
        <v>1920100000</v>
      </c>
    </row>
    <row r="1169" spans="1:14" x14ac:dyDescent="0.25">
      <c r="A1169">
        <v>1211</v>
      </c>
      <c r="B1169" t="s">
        <v>428</v>
      </c>
      <c r="C1169" t="s">
        <v>18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21</v>
      </c>
      <c r="K1169" t="s">
        <v>326</v>
      </c>
      <c r="L1169" s="2">
        <v>2745700000</v>
      </c>
      <c r="M1169" s="2">
        <v>736800000</v>
      </c>
      <c r="N1169" s="2">
        <v>2008900000</v>
      </c>
    </row>
    <row r="1170" spans="1:14" x14ac:dyDescent="0.25">
      <c r="A1170">
        <v>1212</v>
      </c>
      <c r="B1170" t="s">
        <v>429</v>
      </c>
      <c r="C1170" t="s">
        <v>14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21</v>
      </c>
      <c r="K1170" t="s">
        <v>81</v>
      </c>
      <c r="L1170" s="2">
        <v>3097418000</v>
      </c>
      <c r="M1170" s="2">
        <v>2120025000</v>
      </c>
      <c r="N1170" s="2">
        <v>977393000</v>
      </c>
    </row>
    <row r="1171" spans="1:14" x14ac:dyDescent="0.25">
      <c r="A1171">
        <v>1213</v>
      </c>
      <c r="B1171" t="s">
        <v>429</v>
      </c>
      <c r="C1171" t="s">
        <v>17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21</v>
      </c>
      <c r="K1171" t="s">
        <v>81</v>
      </c>
      <c r="L1171" s="2">
        <v>3369001000</v>
      </c>
      <c r="M1171" s="2">
        <v>2265516000</v>
      </c>
      <c r="N1171" s="2">
        <v>1103485000</v>
      </c>
    </row>
    <row r="1172" spans="1:14" x14ac:dyDescent="0.25">
      <c r="A1172">
        <v>1214</v>
      </c>
      <c r="B1172" t="s">
        <v>429</v>
      </c>
      <c r="C1172" t="s">
        <v>18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21</v>
      </c>
      <c r="K1172" t="s">
        <v>81</v>
      </c>
      <c r="L1172" s="2">
        <v>3708901000</v>
      </c>
      <c r="M1172" s="2">
        <v>2438527000</v>
      </c>
      <c r="N1172" s="2">
        <v>1270374000</v>
      </c>
    </row>
    <row r="1173" spans="1:14" x14ac:dyDescent="0.25">
      <c r="A1173">
        <v>1215</v>
      </c>
      <c r="B1173" t="s">
        <v>429</v>
      </c>
      <c r="C1173" t="s">
        <v>19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21</v>
      </c>
      <c r="K1173" t="s">
        <v>81</v>
      </c>
      <c r="L1173" s="2">
        <v>4162643000</v>
      </c>
      <c r="M1173" s="2">
        <v>2648622000</v>
      </c>
      <c r="N1173" s="2">
        <v>1514021000</v>
      </c>
    </row>
    <row r="1174" spans="1:14" x14ac:dyDescent="0.25">
      <c r="A1174">
        <v>1216</v>
      </c>
      <c r="B1174" t="s">
        <v>430</v>
      </c>
      <c r="C1174" t="s">
        <v>14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85</v>
      </c>
      <c r="K1174" t="s">
        <v>86</v>
      </c>
      <c r="L1174" s="2">
        <v>13570000000</v>
      </c>
      <c r="M1174" s="2">
        <v>5464000000</v>
      </c>
      <c r="N1174" s="2">
        <v>8106000000</v>
      </c>
    </row>
    <row r="1175" spans="1:14" x14ac:dyDescent="0.25">
      <c r="A1175">
        <v>1217</v>
      </c>
      <c r="B1175" t="s">
        <v>430</v>
      </c>
      <c r="C1175" t="s">
        <v>17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85</v>
      </c>
      <c r="K1175" t="s">
        <v>86</v>
      </c>
      <c r="L1175" s="2">
        <v>13673000000</v>
      </c>
      <c r="M1175" s="2">
        <v>6311000000</v>
      </c>
      <c r="N1175" s="2">
        <v>7362000000</v>
      </c>
    </row>
    <row r="1176" spans="1:14" x14ac:dyDescent="0.25">
      <c r="A1176">
        <v>1218</v>
      </c>
      <c r="B1176" t="s">
        <v>430</v>
      </c>
      <c r="C1176" t="s">
        <v>18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85</v>
      </c>
      <c r="K1176" t="s">
        <v>86</v>
      </c>
      <c r="L1176" s="2">
        <v>12509000000</v>
      </c>
      <c r="M1176" s="2">
        <v>6314000000</v>
      </c>
      <c r="N1176" s="2">
        <v>6195000000</v>
      </c>
    </row>
    <row r="1177" spans="1:14" x14ac:dyDescent="0.25">
      <c r="A1177">
        <v>1219</v>
      </c>
      <c r="B1177" t="s">
        <v>430</v>
      </c>
      <c r="C1177" t="s">
        <v>19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85</v>
      </c>
      <c r="K1177" t="s">
        <v>86</v>
      </c>
      <c r="L1177" s="2">
        <v>6676000000</v>
      </c>
      <c r="M1177" s="2">
        <v>6157000000</v>
      </c>
      <c r="N1177" s="2">
        <v>519000000</v>
      </c>
    </row>
    <row r="1178" spans="1:14" x14ac:dyDescent="0.25">
      <c r="A1178">
        <v>1224</v>
      </c>
      <c r="B1178" t="s">
        <v>431</v>
      </c>
      <c r="C1178" t="s">
        <v>14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49</v>
      </c>
      <c r="K1178" t="s">
        <v>432</v>
      </c>
      <c r="L1178" s="2">
        <v>1264500000</v>
      </c>
      <c r="M1178" s="2">
        <v>879800000</v>
      </c>
      <c r="N1178" s="2">
        <v>384700000</v>
      </c>
    </row>
    <row r="1179" spans="1:14" x14ac:dyDescent="0.25">
      <c r="A1179">
        <v>1225</v>
      </c>
      <c r="B1179" t="s">
        <v>431</v>
      </c>
      <c r="C1179" t="s">
        <v>17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49</v>
      </c>
      <c r="K1179" t="s">
        <v>432</v>
      </c>
      <c r="L1179" s="2">
        <v>1265000000</v>
      </c>
      <c r="M1179" s="2">
        <v>882700000</v>
      </c>
      <c r="N1179" s="2">
        <v>382300000</v>
      </c>
    </row>
    <row r="1180" spans="1:14" x14ac:dyDescent="0.25">
      <c r="A1180">
        <v>1226</v>
      </c>
      <c r="B1180" t="s">
        <v>431</v>
      </c>
      <c r="C1180" t="s">
        <v>18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49</v>
      </c>
      <c r="K1180" t="s">
        <v>432</v>
      </c>
      <c r="L1180" s="2">
        <v>1300500000</v>
      </c>
      <c r="M1180" s="2">
        <v>882100000</v>
      </c>
      <c r="N1180" s="2">
        <v>418400000</v>
      </c>
    </row>
    <row r="1181" spans="1:14" x14ac:dyDescent="0.25">
      <c r="A1181">
        <v>1227</v>
      </c>
      <c r="B1181" t="s">
        <v>431</v>
      </c>
      <c r="C1181" t="s">
        <v>19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49</v>
      </c>
      <c r="K1181" t="s">
        <v>432</v>
      </c>
      <c r="L1181" s="2">
        <v>1325800000</v>
      </c>
      <c r="M1181" s="2">
        <v>894000000</v>
      </c>
      <c r="N1181" s="2">
        <v>431800000</v>
      </c>
    </row>
    <row r="1182" spans="1:14" x14ac:dyDescent="0.25">
      <c r="A1182">
        <v>1228</v>
      </c>
      <c r="B1182" t="s">
        <v>433</v>
      </c>
      <c r="C1182" t="s">
        <v>14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15</v>
      </c>
      <c r="K1182" t="s">
        <v>434</v>
      </c>
      <c r="L1182" s="2">
        <v>2241315000</v>
      </c>
      <c r="M1182" s="2">
        <v>1603985000</v>
      </c>
      <c r="N1182" s="2">
        <v>637330000</v>
      </c>
    </row>
    <row r="1183" spans="1:14" x14ac:dyDescent="0.25">
      <c r="A1183">
        <v>1229</v>
      </c>
      <c r="B1183" t="s">
        <v>433</v>
      </c>
      <c r="C1183" t="s">
        <v>17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15</v>
      </c>
      <c r="K1183" t="s">
        <v>434</v>
      </c>
      <c r="L1183" s="2">
        <v>2140713000</v>
      </c>
      <c r="M1183" s="2">
        <v>1530508000</v>
      </c>
      <c r="N1183" s="2">
        <v>610205000</v>
      </c>
    </row>
    <row r="1184" spans="1:14" x14ac:dyDescent="0.25">
      <c r="A1184">
        <v>1230</v>
      </c>
      <c r="B1184" t="s">
        <v>433</v>
      </c>
      <c r="C1184" t="s">
        <v>18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15</v>
      </c>
      <c r="K1184" t="s">
        <v>434</v>
      </c>
      <c r="L1184" s="2">
        <v>2140713000</v>
      </c>
      <c r="M1184" s="2">
        <v>1488331000</v>
      </c>
      <c r="N1184" s="2">
        <v>652382000</v>
      </c>
    </row>
    <row r="1185" spans="1:14" x14ac:dyDescent="0.25">
      <c r="A1185">
        <v>1231</v>
      </c>
      <c r="B1185" t="s">
        <v>433</v>
      </c>
      <c r="C1185" t="s">
        <v>19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15</v>
      </c>
      <c r="K1185" t="s">
        <v>434</v>
      </c>
      <c r="L1185" s="2">
        <v>2019469000</v>
      </c>
      <c r="M1185" s="2">
        <v>1390117000</v>
      </c>
      <c r="N1185" s="2">
        <v>629352000</v>
      </c>
    </row>
    <row r="1186" spans="1:14" x14ac:dyDescent="0.25">
      <c r="A1186">
        <v>1232</v>
      </c>
      <c r="B1186" t="s">
        <v>435</v>
      </c>
      <c r="C1186" t="s">
        <v>14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15</v>
      </c>
      <c r="K1186" t="s">
        <v>129</v>
      </c>
      <c r="L1186" s="2">
        <v>2688500000</v>
      </c>
      <c r="M1186" s="2">
        <v>1368300000</v>
      </c>
      <c r="N1186" s="2">
        <v>1320200000</v>
      </c>
    </row>
    <row r="1187" spans="1:14" x14ac:dyDescent="0.25">
      <c r="A1187">
        <v>1233</v>
      </c>
      <c r="B1187" t="s">
        <v>435</v>
      </c>
      <c r="C1187" t="s">
        <v>17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15</v>
      </c>
      <c r="K1187" t="s">
        <v>129</v>
      </c>
      <c r="L1187" s="2">
        <v>2760300000</v>
      </c>
      <c r="M1187" s="2">
        <v>1382600000</v>
      </c>
      <c r="N1187" s="2">
        <v>1377700000</v>
      </c>
    </row>
    <row r="1188" spans="1:14" x14ac:dyDescent="0.25">
      <c r="A1188">
        <v>1234</v>
      </c>
      <c r="B1188" t="s">
        <v>435</v>
      </c>
      <c r="C1188" t="s">
        <v>18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15</v>
      </c>
      <c r="K1188" t="s">
        <v>129</v>
      </c>
      <c r="L1188" s="2">
        <v>3052800000</v>
      </c>
      <c r="M1188" s="2">
        <v>1365500000</v>
      </c>
      <c r="N1188" s="2">
        <v>1687300000</v>
      </c>
    </row>
    <row r="1189" spans="1:14" x14ac:dyDescent="0.25">
      <c r="A1189">
        <v>1235</v>
      </c>
      <c r="B1189" t="s">
        <v>435</v>
      </c>
      <c r="C1189" t="s">
        <v>19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15</v>
      </c>
      <c r="K1189" t="s">
        <v>129</v>
      </c>
      <c r="L1189" s="2">
        <v>3379200000</v>
      </c>
      <c r="M1189" s="2">
        <v>1365000000</v>
      </c>
      <c r="N1189" s="2">
        <v>2014200000</v>
      </c>
    </row>
    <row r="1190" spans="1:14" x14ac:dyDescent="0.25">
      <c r="A1190">
        <v>1236</v>
      </c>
      <c r="B1190" t="s">
        <v>436</v>
      </c>
      <c r="C1190" t="s">
        <v>14</v>
      </c>
      <c r="D1190" s="1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t="s">
        <v>44</v>
      </c>
      <c r="K1190" t="s">
        <v>45</v>
      </c>
      <c r="L1190" s="2">
        <v>3839000000</v>
      </c>
      <c r="M1190" s="2">
        <v>2077000000</v>
      </c>
      <c r="N1190" s="2">
        <v>1762000000</v>
      </c>
    </row>
    <row r="1191" spans="1:14" x14ac:dyDescent="0.25">
      <c r="A1191">
        <v>1237</v>
      </c>
      <c r="B1191" t="s">
        <v>436</v>
      </c>
      <c r="C1191" t="s">
        <v>17</v>
      </c>
      <c r="D1191" s="1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t="s">
        <v>44</v>
      </c>
      <c r="K1191" t="s">
        <v>45</v>
      </c>
      <c r="L1191" s="2">
        <v>4883000000</v>
      </c>
      <c r="M1191" s="2">
        <v>2433000000</v>
      </c>
      <c r="N1191" s="2">
        <v>2450000000</v>
      </c>
    </row>
    <row r="1192" spans="1:14" x14ac:dyDescent="0.25">
      <c r="A1192">
        <v>1238</v>
      </c>
      <c r="B1192" t="s">
        <v>436</v>
      </c>
      <c r="C1192" t="s">
        <v>18</v>
      </c>
      <c r="D1192" s="1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t="s">
        <v>44</v>
      </c>
      <c r="K1192" t="s">
        <v>45</v>
      </c>
      <c r="L1192" s="2">
        <v>4120000000</v>
      </c>
      <c r="M1192" s="2">
        <v>2612000000</v>
      </c>
      <c r="N1192" s="2">
        <v>1508000000</v>
      </c>
    </row>
    <row r="1193" spans="1:14" x14ac:dyDescent="0.25">
      <c r="A1193">
        <v>1239</v>
      </c>
      <c r="B1193" t="s">
        <v>436</v>
      </c>
      <c r="C1193" t="s">
        <v>19</v>
      </c>
      <c r="D1193" s="1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t="s">
        <v>44</v>
      </c>
      <c r="K1193" t="s">
        <v>45</v>
      </c>
      <c r="L1193" s="2">
        <v>4932000000</v>
      </c>
      <c r="M1193" s="2">
        <v>2755000000</v>
      </c>
      <c r="N1193" s="2">
        <v>2177000000</v>
      </c>
    </row>
    <row r="1194" spans="1:14" x14ac:dyDescent="0.25">
      <c r="A1194">
        <v>1240</v>
      </c>
      <c r="B1194" t="s">
        <v>437</v>
      </c>
      <c r="C1194" t="s">
        <v>14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21</v>
      </c>
      <c r="K1194" t="s">
        <v>79</v>
      </c>
      <c r="L1194" s="2">
        <v>4083681000</v>
      </c>
      <c r="M1194" s="2">
        <v>2253888000</v>
      </c>
      <c r="N1194" s="2">
        <v>1829793000</v>
      </c>
    </row>
    <row r="1195" spans="1:14" x14ac:dyDescent="0.25">
      <c r="A1195">
        <v>1241</v>
      </c>
      <c r="B1195" t="s">
        <v>437</v>
      </c>
      <c r="C1195" t="s">
        <v>17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21</v>
      </c>
      <c r="K1195" t="s">
        <v>79</v>
      </c>
      <c r="L1195" s="2">
        <v>5715886000</v>
      </c>
      <c r="M1195" s="2">
        <v>3303472000</v>
      </c>
      <c r="N1195" s="2">
        <v>2412414000</v>
      </c>
    </row>
    <row r="1196" spans="1:14" x14ac:dyDescent="0.25">
      <c r="A1196">
        <v>1242</v>
      </c>
      <c r="B1196" t="s">
        <v>437</v>
      </c>
      <c r="C1196" t="s">
        <v>18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21</v>
      </c>
      <c r="K1196" t="s">
        <v>79</v>
      </c>
      <c r="L1196" s="2">
        <v>7584130000</v>
      </c>
      <c r="M1196" s="2">
        <v>4510818000</v>
      </c>
      <c r="N1196" s="2">
        <v>3073312000</v>
      </c>
    </row>
    <row r="1197" spans="1:14" x14ac:dyDescent="0.25">
      <c r="A1197">
        <v>1243</v>
      </c>
      <c r="B1197" t="s">
        <v>437</v>
      </c>
      <c r="C1197" t="s">
        <v>19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21</v>
      </c>
      <c r="K1197" t="s">
        <v>79</v>
      </c>
      <c r="L1197" s="2">
        <v>8591807000</v>
      </c>
      <c r="M1197" s="2">
        <v>5332900000</v>
      </c>
      <c r="N1197" s="2">
        <v>3258907000</v>
      </c>
    </row>
    <row r="1198" spans="1:14" x14ac:dyDescent="0.25">
      <c r="A1198">
        <v>1244</v>
      </c>
      <c r="B1198" t="s">
        <v>438</v>
      </c>
      <c r="C1198" t="s">
        <v>14</v>
      </c>
      <c r="D1198" s="1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t="s">
        <v>27</v>
      </c>
      <c r="K1198" t="s">
        <v>168</v>
      </c>
      <c r="L1198" s="2">
        <v>1190769000</v>
      </c>
      <c r="M1198" s="2">
        <v>0</v>
      </c>
      <c r="N1198" s="2">
        <v>1190769000</v>
      </c>
    </row>
    <row r="1199" spans="1:14" x14ac:dyDescent="0.25">
      <c r="A1199">
        <v>1245</v>
      </c>
      <c r="B1199" t="s">
        <v>438</v>
      </c>
      <c r="C1199" t="s">
        <v>17</v>
      </c>
      <c r="D1199" s="1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t="s">
        <v>27</v>
      </c>
      <c r="K1199" t="s">
        <v>168</v>
      </c>
      <c r="L1199" s="2">
        <v>1018697000</v>
      </c>
      <c r="M1199" s="2">
        <v>0</v>
      </c>
      <c r="N1199" s="2">
        <v>1018697000</v>
      </c>
    </row>
    <row r="1200" spans="1:14" x14ac:dyDescent="0.25">
      <c r="A1200">
        <v>1246</v>
      </c>
      <c r="B1200" t="s">
        <v>438</v>
      </c>
      <c r="C1200" t="s">
        <v>18</v>
      </c>
      <c r="D1200" s="1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t="s">
        <v>27</v>
      </c>
      <c r="K1200" t="s">
        <v>168</v>
      </c>
      <c r="L1200" s="2">
        <v>1060549000</v>
      </c>
      <c r="M1200" s="2">
        <v>0</v>
      </c>
      <c r="N1200" s="2">
        <v>1060549000</v>
      </c>
    </row>
    <row r="1201" spans="1:14" x14ac:dyDescent="0.25">
      <c r="A1201">
        <v>1247</v>
      </c>
      <c r="B1201" t="s">
        <v>438</v>
      </c>
      <c r="C1201" t="s">
        <v>19</v>
      </c>
      <c r="D1201" s="1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t="s">
        <v>27</v>
      </c>
      <c r="K1201" t="s">
        <v>168</v>
      </c>
      <c r="L1201" s="2">
        <v>1322748000</v>
      </c>
      <c r="M1201" s="2">
        <v>0</v>
      </c>
      <c r="N1201" s="2">
        <v>1322748000</v>
      </c>
    </row>
    <row r="1202" spans="1:14" x14ac:dyDescent="0.25">
      <c r="A1202">
        <v>1248</v>
      </c>
      <c r="B1202" t="s">
        <v>439</v>
      </c>
      <c r="C1202" t="s">
        <v>14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44</v>
      </c>
      <c r="K1202" t="s">
        <v>47</v>
      </c>
      <c r="L1202" s="2">
        <v>3430000000</v>
      </c>
      <c r="M1202" s="2">
        <v>1152000000</v>
      </c>
      <c r="N1202" s="2">
        <v>2278000000</v>
      </c>
    </row>
    <row r="1203" spans="1:14" x14ac:dyDescent="0.25">
      <c r="A1203">
        <v>1249</v>
      </c>
      <c r="B1203" t="s">
        <v>439</v>
      </c>
      <c r="C1203" t="s">
        <v>17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44</v>
      </c>
      <c r="K1203" t="s">
        <v>47</v>
      </c>
      <c r="L1203" s="2">
        <v>3545000000</v>
      </c>
      <c r="M1203" s="2">
        <v>1246000000</v>
      </c>
      <c r="N1203" s="2">
        <v>2299000000</v>
      </c>
    </row>
    <row r="1204" spans="1:14" x14ac:dyDescent="0.25">
      <c r="A1204">
        <v>1250</v>
      </c>
      <c r="B1204" t="s">
        <v>439</v>
      </c>
      <c r="C1204" t="s">
        <v>18</v>
      </c>
      <c r="D1204" s="1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t="s">
        <v>44</v>
      </c>
      <c r="K1204" t="s">
        <v>47</v>
      </c>
      <c r="L1204" s="2">
        <v>3850000000</v>
      </c>
      <c r="M1204" s="2">
        <v>1227000000</v>
      </c>
      <c r="N1204" s="2">
        <v>2623000000</v>
      </c>
    </row>
    <row r="1205" spans="1:14" x14ac:dyDescent="0.25">
      <c r="A1205">
        <v>1251</v>
      </c>
      <c r="B1205" t="s">
        <v>439</v>
      </c>
      <c r="C1205" t="s">
        <v>19</v>
      </c>
      <c r="D1205" s="1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t="s">
        <v>44</v>
      </c>
      <c r="K1205" t="s">
        <v>47</v>
      </c>
      <c r="L1205" s="2">
        <v>4176000000</v>
      </c>
      <c r="M1205" s="2">
        <v>1214000000</v>
      </c>
      <c r="N1205" s="2">
        <v>2962000000</v>
      </c>
    </row>
    <row r="1206" spans="1:14" x14ac:dyDescent="0.25">
      <c r="A1206">
        <v>1252</v>
      </c>
      <c r="B1206" t="s">
        <v>440</v>
      </c>
      <c r="C1206" t="s">
        <v>14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38</v>
      </c>
      <c r="K1206" t="s">
        <v>217</v>
      </c>
      <c r="L1206" s="2">
        <v>35172000000</v>
      </c>
      <c r="M1206" s="2">
        <v>25467000000</v>
      </c>
      <c r="N1206" s="2">
        <v>9705000000</v>
      </c>
    </row>
    <row r="1207" spans="1:14" x14ac:dyDescent="0.25">
      <c r="A1207">
        <v>1253</v>
      </c>
      <c r="B1207" t="s">
        <v>440</v>
      </c>
      <c r="C1207" t="s">
        <v>17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38</v>
      </c>
      <c r="K1207" t="s">
        <v>217</v>
      </c>
      <c r="L1207" s="2">
        <v>35445000000</v>
      </c>
      <c r="M1207" s="2">
        <v>25864000000</v>
      </c>
      <c r="N1207" s="2">
        <v>9581000000</v>
      </c>
    </row>
    <row r="1208" spans="1:14" x14ac:dyDescent="0.25">
      <c r="A1208">
        <v>1254</v>
      </c>
      <c r="B1208" t="s">
        <v>440</v>
      </c>
      <c r="C1208" t="s">
        <v>18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38</v>
      </c>
      <c r="K1208" t="s">
        <v>217</v>
      </c>
      <c r="L1208" s="2">
        <v>34325000000</v>
      </c>
      <c r="M1208" s="2">
        <v>24613000000</v>
      </c>
      <c r="N1208" s="2">
        <v>9712000000</v>
      </c>
    </row>
    <row r="1209" spans="1:14" x14ac:dyDescent="0.25">
      <c r="A1209">
        <v>1255</v>
      </c>
      <c r="B1209" t="s">
        <v>440</v>
      </c>
      <c r="C1209" t="s">
        <v>19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38</v>
      </c>
      <c r="K1209" t="s">
        <v>217</v>
      </c>
      <c r="L1209" s="2">
        <v>34590000000</v>
      </c>
      <c r="M1209" s="2">
        <v>24805000000</v>
      </c>
      <c r="N1209" s="2">
        <v>9785000000</v>
      </c>
    </row>
    <row r="1210" spans="1:14" x14ac:dyDescent="0.25">
      <c r="A1210">
        <v>1256</v>
      </c>
      <c r="B1210" t="s">
        <v>441</v>
      </c>
      <c r="C1210" t="s">
        <v>14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27</v>
      </c>
      <c r="K1210" t="s">
        <v>28</v>
      </c>
      <c r="L1210" s="2">
        <v>44836000000</v>
      </c>
      <c r="M1210" s="2">
        <v>27762000000</v>
      </c>
      <c r="N1210" s="2">
        <v>17074000000</v>
      </c>
    </row>
    <row r="1211" spans="1:14" x14ac:dyDescent="0.25">
      <c r="A1211">
        <v>1257</v>
      </c>
      <c r="B1211" t="s">
        <v>441</v>
      </c>
      <c r="C1211" t="s">
        <v>17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27</v>
      </c>
      <c r="K1211" t="s">
        <v>28</v>
      </c>
      <c r="L1211" s="2">
        <v>41998000000</v>
      </c>
      <c r="M1211" s="2">
        <v>25632000000</v>
      </c>
      <c r="N1211" s="2">
        <v>16366000000</v>
      </c>
    </row>
    <row r="1212" spans="1:14" x14ac:dyDescent="0.25">
      <c r="A1212">
        <v>1258</v>
      </c>
      <c r="B1212" t="s">
        <v>441</v>
      </c>
      <c r="C1212" t="s">
        <v>18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27</v>
      </c>
      <c r="K1212" t="s">
        <v>28</v>
      </c>
      <c r="L1212" s="2">
        <v>40028000000</v>
      </c>
      <c r="M1212" s="2">
        <v>26529000000</v>
      </c>
      <c r="N1212" s="2">
        <v>13499000000</v>
      </c>
    </row>
    <row r="1213" spans="1:14" x14ac:dyDescent="0.25">
      <c r="A1213">
        <v>1259</v>
      </c>
      <c r="B1213" t="s">
        <v>441</v>
      </c>
      <c r="C1213" t="s">
        <v>19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27</v>
      </c>
      <c r="K1213" t="s">
        <v>28</v>
      </c>
      <c r="L1213" s="2">
        <v>39203000000</v>
      </c>
      <c r="M1213" s="2">
        <v>26227000000</v>
      </c>
      <c r="N1213" s="2">
        <v>12976000000</v>
      </c>
    </row>
    <row r="1214" spans="1:14" x14ac:dyDescent="0.25">
      <c r="A1214">
        <v>1260</v>
      </c>
      <c r="B1214" t="s">
        <v>442</v>
      </c>
      <c r="C1214" t="s">
        <v>14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49</v>
      </c>
      <c r="K1214" t="s">
        <v>382</v>
      </c>
      <c r="L1214" s="2">
        <v>4605900000</v>
      </c>
      <c r="M1214" s="2">
        <v>3481900000</v>
      </c>
      <c r="N1214" s="2">
        <v>1124000000</v>
      </c>
    </row>
    <row r="1215" spans="1:14" x14ac:dyDescent="0.25">
      <c r="A1215">
        <v>1261</v>
      </c>
      <c r="B1215" t="s">
        <v>442</v>
      </c>
      <c r="C1215" t="s">
        <v>17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49</v>
      </c>
      <c r="K1215" t="s">
        <v>382</v>
      </c>
      <c r="L1215" s="2">
        <v>5246600000</v>
      </c>
      <c r="M1215" s="2">
        <v>3751700000</v>
      </c>
      <c r="N1215" s="2">
        <v>1494900000</v>
      </c>
    </row>
    <row r="1216" spans="1:14" x14ac:dyDescent="0.25">
      <c r="A1216">
        <v>1262</v>
      </c>
      <c r="B1216" t="s">
        <v>442</v>
      </c>
      <c r="C1216" t="s">
        <v>18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49</v>
      </c>
      <c r="K1216" t="s">
        <v>382</v>
      </c>
      <c r="L1216" s="2">
        <v>5266700000</v>
      </c>
      <c r="M1216" s="2">
        <v>3835900000</v>
      </c>
      <c r="N1216" s="2">
        <v>1430800000</v>
      </c>
    </row>
    <row r="1217" spans="1:14" x14ac:dyDescent="0.25">
      <c r="A1217">
        <v>1263</v>
      </c>
      <c r="B1217" t="s">
        <v>442</v>
      </c>
      <c r="C1217" t="s">
        <v>19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49</v>
      </c>
      <c r="K1217" t="s">
        <v>382</v>
      </c>
      <c r="L1217" s="2">
        <v>5480900000</v>
      </c>
      <c r="M1217" s="2">
        <v>3889200000</v>
      </c>
      <c r="N1217" s="2">
        <v>1591700000</v>
      </c>
    </row>
    <row r="1218" spans="1:14" x14ac:dyDescent="0.25">
      <c r="A1218">
        <v>1264</v>
      </c>
      <c r="B1218" t="s">
        <v>443</v>
      </c>
      <c r="C1218" t="s">
        <v>14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38</v>
      </c>
      <c r="K1218" t="s">
        <v>172</v>
      </c>
      <c r="L1218" s="2">
        <v>1949390000</v>
      </c>
      <c r="M1218" s="2">
        <v>1206340000</v>
      </c>
      <c r="N1218" s="2">
        <v>743050000</v>
      </c>
    </row>
    <row r="1219" spans="1:14" x14ac:dyDescent="0.25">
      <c r="A1219">
        <v>1265</v>
      </c>
      <c r="B1219" t="s">
        <v>443</v>
      </c>
      <c r="C1219" t="s">
        <v>17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38</v>
      </c>
      <c r="K1219" t="s">
        <v>172</v>
      </c>
      <c r="L1219" s="2">
        <v>2614539000</v>
      </c>
      <c r="M1219" s="2">
        <v>1790620000</v>
      </c>
      <c r="N1219" s="2">
        <v>823919000</v>
      </c>
    </row>
    <row r="1220" spans="1:14" x14ac:dyDescent="0.25">
      <c r="A1220">
        <v>1266</v>
      </c>
      <c r="B1220" t="s">
        <v>443</v>
      </c>
      <c r="C1220" t="s">
        <v>18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38</v>
      </c>
      <c r="K1220" t="s">
        <v>172</v>
      </c>
      <c r="L1220" s="2">
        <v>3711019000</v>
      </c>
      <c r="M1220" s="2">
        <v>2459103000</v>
      </c>
      <c r="N1220" s="2">
        <v>1251916000</v>
      </c>
    </row>
    <row r="1221" spans="1:14" x14ac:dyDescent="0.25">
      <c r="A1221">
        <v>1267</v>
      </c>
      <c r="B1221" t="s">
        <v>443</v>
      </c>
      <c r="C1221" t="s">
        <v>19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38</v>
      </c>
      <c r="K1221" t="s">
        <v>172</v>
      </c>
      <c r="L1221" s="2">
        <v>4560733000</v>
      </c>
      <c r="M1221" s="2">
        <v>3229992000</v>
      </c>
      <c r="N1221" s="2">
        <v>1330741000</v>
      </c>
    </row>
    <row r="1222" spans="1:14" x14ac:dyDescent="0.25">
      <c r="A1222">
        <v>1268</v>
      </c>
      <c r="B1222" t="s">
        <v>444</v>
      </c>
      <c r="C1222" t="s">
        <v>14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49</v>
      </c>
      <c r="K1222" t="s">
        <v>52</v>
      </c>
      <c r="L1222" s="2">
        <v>1493000000</v>
      </c>
      <c r="M1222" s="2">
        <v>51500000</v>
      </c>
      <c r="N1222" s="2">
        <v>1441500000</v>
      </c>
    </row>
    <row r="1223" spans="1:14" x14ac:dyDescent="0.25">
      <c r="A1223">
        <v>1269</v>
      </c>
      <c r="B1223" t="s">
        <v>444</v>
      </c>
      <c r="C1223" t="s">
        <v>17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49</v>
      </c>
      <c r="K1223" t="s">
        <v>52</v>
      </c>
      <c r="L1223" s="2">
        <v>1895800000</v>
      </c>
      <c r="M1223" s="2">
        <v>57600000</v>
      </c>
      <c r="N1223" s="2">
        <v>1838200000</v>
      </c>
    </row>
    <row r="1224" spans="1:14" x14ac:dyDescent="0.25">
      <c r="A1224">
        <v>1270</v>
      </c>
      <c r="B1224" t="s">
        <v>444</v>
      </c>
      <c r="C1224" t="s">
        <v>18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49</v>
      </c>
      <c r="K1224" t="s">
        <v>52</v>
      </c>
      <c r="L1224" s="2">
        <v>2094100000</v>
      </c>
      <c r="M1224" s="2">
        <v>69800000</v>
      </c>
      <c r="N1224" s="2">
        <v>2024300000</v>
      </c>
    </row>
    <row r="1225" spans="1:14" x14ac:dyDescent="0.25">
      <c r="A1225">
        <v>1271</v>
      </c>
      <c r="B1225" t="s">
        <v>444</v>
      </c>
      <c r="C1225" t="s">
        <v>19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49</v>
      </c>
      <c r="K1225" t="s">
        <v>52</v>
      </c>
      <c r="L1225" s="2">
        <v>2147900000</v>
      </c>
      <c r="M1225" s="2">
        <v>100300000</v>
      </c>
      <c r="N1225" s="2">
        <v>2047600000</v>
      </c>
    </row>
    <row r="1226" spans="1:14" x14ac:dyDescent="0.25">
      <c r="A1226">
        <v>1272</v>
      </c>
      <c r="B1226" t="s">
        <v>445</v>
      </c>
      <c r="C1226" t="s">
        <v>14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15</v>
      </c>
      <c r="K1226" t="s">
        <v>166</v>
      </c>
      <c r="L1226" s="2">
        <v>2929029000</v>
      </c>
      <c r="M1226" s="2">
        <v>1554973000</v>
      </c>
      <c r="N1226" s="2">
        <v>1374056000</v>
      </c>
    </row>
    <row r="1227" spans="1:14" x14ac:dyDescent="0.25">
      <c r="A1227">
        <v>1273</v>
      </c>
      <c r="B1227" t="s">
        <v>445</v>
      </c>
      <c r="C1227" t="s">
        <v>17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15</v>
      </c>
      <c r="K1227" t="s">
        <v>166</v>
      </c>
      <c r="L1227" s="2">
        <v>3027744000</v>
      </c>
      <c r="M1227" s="2">
        <v>1633992000</v>
      </c>
      <c r="N1227" s="2">
        <v>1393752000</v>
      </c>
    </row>
    <row r="1228" spans="1:14" x14ac:dyDescent="0.25">
      <c r="A1228">
        <v>1274</v>
      </c>
      <c r="B1228" t="s">
        <v>445</v>
      </c>
      <c r="C1228" t="s">
        <v>18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15</v>
      </c>
      <c r="K1228" t="s">
        <v>166</v>
      </c>
      <c r="L1228" s="2">
        <v>3056499000</v>
      </c>
      <c r="M1228" s="2">
        <v>1544746000</v>
      </c>
      <c r="N1228" s="2">
        <v>1511753000</v>
      </c>
    </row>
    <row r="1229" spans="1:14" x14ac:dyDescent="0.25">
      <c r="A1229">
        <v>1275</v>
      </c>
      <c r="B1229" t="s">
        <v>445</v>
      </c>
      <c r="C1229" t="s">
        <v>19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15</v>
      </c>
      <c r="K1229" t="s">
        <v>166</v>
      </c>
      <c r="L1229" s="2">
        <v>2537369000</v>
      </c>
      <c r="M1229" s="2">
        <v>1359360000</v>
      </c>
      <c r="N1229" s="2">
        <v>1178009000</v>
      </c>
    </row>
    <row r="1230" spans="1:14" x14ac:dyDescent="0.25">
      <c r="A1230">
        <v>1276</v>
      </c>
      <c r="B1230" t="s">
        <v>446</v>
      </c>
      <c r="C1230" t="s">
        <v>14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21</v>
      </c>
      <c r="K1230" t="s">
        <v>203</v>
      </c>
      <c r="L1230" s="2">
        <v>1172399000</v>
      </c>
      <c r="M1230" s="2">
        <v>568500000</v>
      </c>
      <c r="N1230" s="2">
        <v>603899000</v>
      </c>
    </row>
    <row r="1231" spans="1:14" x14ac:dyDescent="0.25">
      <c r="A1231">
        <v>1277</v>
      </c>
      <c r="B1231" t="s">
        <v>446</v>
      </c>
      <c r="C1231" t="s">
        <v>17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21</v>
      </c>
      <c r="K1231" t="s">
        <v>203</v>
      </c>
      <c r="L1231" s="2">
        <v>1577884000</v>
      </c>
      <c r="M1231" s="2">
        <v>861390000</v>
      </c>
      <c r="N1231" s="2">
        <v>716494000</v>
      </c>
    </row>
    <row r="1232" spans="1:14" x14ac:dyDescent="0.25">
      <c r="A1232">
        <v>1278</v>
      </c>
      <c r="B1232" t="s">
        <v>446</v>
      </c>
      <c r="C1232" t="s">
        <v>18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21</v>
      </c>
      <c r="K1232" t="s">
        <v>203</v>
      </c>
      <c r="L1232" s="2">
        <v>1628114000</v>
      </c>
      <c r="M1232" s="2">
        <v>794728000</v>
      </c>
      <c r="N1232" s="2">
        <v>833386000</v>
      </c>
    </row>
    <row r="1233" spans="1:14" x14ac:dyDescent="0.25">
      <c r="A1233">
        <v>1279</v>
      </c>
      <c r="B1233" t="s">
        <v>446</v>
      </c>
      <c r="C1233" t="s">
        <v>19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21</v>
      </c>
      <c r="K1233" t="s">
        <v>203</v>
      </c>
      <c r="L1233" s="2">
        <v>1939814000</v>
      </c>
      <c r="M1233" s="2">
        <v>957150000</v>
      </c>
      <c r="N1233" s="2">
        <v>982664000</v>
      </c>
    </row>
    <row r="1234" spans="1:14" x14ac:dyDescent="0.25">
      <c r="A1234">
        <v>1280</v>
      </c>
      <c r="B1234" t="s">
        <v>447</v>
      </c>
      <c r="C1234" t="s">
        <v>14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27</v>
      </c>
      <c r="K1234" t="s">
        <v>32</v>
      </c>
      <c r="L1234" s="2">
        <v>961529000</v>
      </c>
      <c r="M1234" s="2">
        <v>759205000</v>
      </c>
      <c r="N1234" s="2">
        <v>202324000</v>
      </c>
    </row>
    <row r="1235" spans="1:14" x14ac:dyDescent="0.25">
      <c r="A1235">
        <v>1281</v>
      </c>
      <c r="B1235" t="s">
        <v>447</v>
      </c>
      <c r="C1235" t="s">
        <v>17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27</v>
      </c>
      <c r="K1235" t="s">
        <v>32</v>
      </c>
      <c r="L1235" s="2">
        <v>976142000</v>
      </c>
      <c r="M1235" s="2">
        <v>714298000</v>
      </c>
      <c r="N1235" s="2">
        <v>261844000</v>
      </c>
    </row>
    <row r="1236" spans="1:14" x14ac:dyDescent="0.25">
      <c r="A1236">
        <v>1282</v>
      </c>
      <c r="B1236" t="s">
        <v>447</v>
      </c>
      <c r="C1236" t="s">
        <v>18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27</v>
      </c>
      <c r="K1236" t="s">
        <v>32</v>
      </c>
      <c r="L1236" s="2">
        <v>1004608000</v>
      </c>
      <c r="M1236" s="2">
        <v>780476000</v>
      </c>
      <c r="N1236" s="2">
        <v>224132000</v>
      </c>
    </row>
    <row r="1237" spans="1:14" x14ac:dyDescent="0.25">
      <c r="A1237">
        <v>1283</v>
      </c>
      <c r="B1237" t="s">
        <v>447</v>
      </c>
      <c r="C1237" t="s">
        <v>19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27</v>
      </c>
      <c r="K1237" t="s">
        <v>32</v>
      </c>
      <c r="L1237" s="2">
        <v>1024500000</v>
      </c>
      <c r="M1237" s="2">
        <v>724776000</v>
      </c>
      <c r="N1237" s="2">
        <v>299724000</v>
      </c>
    </row>
    <row r="1238" spans="1:14" x14ac:dyDescent="0.25">
      <c r="A1238">
        <v>1284</v>
      </c>
      <c r="B1238" t="s">
        <v>448</v>
      </c>
      <c r="C1238" t="s">
        <v>14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38</v>
      </c>
      <c r="K1238" t="s">
        <v>396</v>
      </c>
      <c r="L1238" s="2">
        <v>20807000000</v>
      </c>
      <c r="M1238" s="2">
        <v>6983000000</v>
      </c>
      <c r="N1238" s="2">
        <v>13824000000</v>
      </c>
    </row>
    <row r="1239" spans="1:14" x14ac:dyDescent="0.25">
      <c r="A1239">
        <v>1285</v>
      </c>
      <c r="B1239" t="s">
        <v>448</v>
      </c>
      <c r="C1239" t="s">
        <v>17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38</v>
      </c>
      <c r="K1239" t="s">
        <v>396</v>
      </c>
      <c r="L1239" s="2">
        <v>19331000000</v>
      </c>
      <c r="M1239" s="2">
        <v>7094000000</v>
      </c>
      <c r="N1239" s="2">
        <v>12237000000</v>
      </c>
    </row>
    <row r="1240" spans="1:14" x14ac:dyDescent="0.25">
      <c r="A1240">
        <v>1286</v>
      </c>
      <c r="B1240" t="s">
        <v>448</v>
      </c>
      <c r="C1240" t="s">
        <v>18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38</v>
      </c>
      <c r="K1240" t="s">
        <v>396</v>
      </c>
      <c r="L1240" s="2">
        <v>17429000000</v>
      </c>
      <c r="M1240" s="2">
        <v>6738000000</v>
      </c>
      <c r="N1240" s="2">
        <v>10691000000</v>
      </c>
    </row>
    <row r="1241" spans="1:14" x14ac:dyDescent="0.25">
      <c r="A1241">
        <v>1287</v>
      </c>
      <c r="B1241" t="s">
        <v>448</v>
      </c>
      <c r="C1241" t="s">
        <v>19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38</v>
      </c>
      <c r="K1241" t="s">
        <v>396</v>
      </c>
      <c r="L1241" s="2">
        <v>17294000000</v>
      </c>
      <c r="M1241" s="2">
        <v>6479000000</v>
      </c>
      <c r="N1241" s="2">
        <v>10815000000</v>
      </c>
    </row>
    <row r="1242" spans="1:14" x14ac:dyDescent="0.25">
      <c r="A1242">
        <v>1288</v>
      </c>
      <c r="B1242" t="s">
        <v>449</v>
      </c>
      <c r="C1242" t="s">
        <v>14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49</v>
      </c>
      <c r="K1242" t="s">
        <v>107</v>
      </c>
      <c r="L1242" s="2">
        <v>16220000000</v>
      </c>
      <c r="M1242" s="2">
        <v>11473000000</v>
      </c>
      <c r="N1242" s="2">
        <v>4747000000</v>
      </c>
    </row>
    <row r="1243" spans="1:14" x14ac:dyDescent="0.25">
      <c r="A1243">
        <v>1289</v>
      </c>
      <c r="B1243" t="s">
        <v>449</v>
      </c>
      <c r="C1243" t="s">
        <v>17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49</v>
      </c>
      <c r="K1243" t="s">
        <v>107</v>
      </c>
      <c r="L1243" s="2">
        <v>16528000000</v>
      </c>
      <c r="M1243" s="2">
        <v>10324000000</v>
      </c>
      <c r="N1243" s="2">
        <v>6204000000</v>
      </c>
    </row>
    <row r="1244" spans="1:14" x14ac:dyDescent="0.25">
      <c r="A1244">
        <v>1290</v>
      </c>
      <c r="B1244" t="s">
        <v>449</v>
      </c>
      <c r="C1244" t="s">
        <v>18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49</v>
      </c>
      <c r="K1244" t="s">
        <v>107</v>
      </c>
      <c r="L1244" s="2">
        <v>15956000000</v>
      </c>
      <c r="M1244" s="2">
        <v>9761000000</v>
      </c>
      <c r="N1244" s="2">
        <v>6195000000</v>
      </c>
    </row>
    <row r="1245" spans="1:14" x14ac:dyDescent="0.25">
      <c r="A1245">
        <v>1291</v>
      </c>
      <c r="B1245" t="s">
        <v>449</v>
      </c>
      <c r="C1245" t="s">
        <v>19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49</v>
      </c>
      <c r="K1245" t="s">
        <v>107</v>
      </c>
      <c r="L1245" s="2">
        <v>15867000000</v>
      </c>
      <c r="M1245" s="2">
        <v>9718000000</v>
      </c>
      <c r="N1245" s="2">
        <v>6149000000</v>
      </c>
    </row>
    <row r="1246" spans="1:14" x14ac:dyDescent="0.25">
      <c r="A1246">
        <v>1292</v>
      </c>
      <c r="B1246" t="s">
        <v>450</v>
      </c>
      <c r="C1246" t="s">
        <v>14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15</v>
      </c>
      <c r="K1246" t="s">
        <v>159</v>
      </c>
      <c r="L1246" s="2">
        <v>1265900000</v>
      </c>
      <c r="M1246" s="2">
        <v>1210000000</v>
      </c>
      <c r="N1246" s="2">
        <v>55900000</v>
      </c>
    </row>
    <row r="1247" spans="1:14" x14ac:dyDescent="0.25">
      <c r="A1247">
        <v>1293</v>
      </c>
      <c r="B1247" t="s">
        <v>450</v>
      </c>
      <c r="C1247" t="s">
        <v>17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15</v>
      </c>
      <c r="K1247" t="s">
        <v>159</v>
      </c>
      <c r="L1247" s="2">
        <v>2370100000</v>
      </c>
      <c r="M1247" s="2">
        <v>1616500000</v>
      </c>
      <c r="N1247" s="2">
        <v>753600000</v>
      </c>
    </row>
    <row r="1248" spans="1:14" x14ac:dyDescent="0.25">
      <c r="A1248">
        <v>1294</v>
      </c>
      <c r="B1248" t="s">
        <v>450</v>
      </c>
      <c r="C1248" t="s">
        <v>18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15</v>
      </c>
      <c r="K1248" t="s">
        <v>159</v>
      </c>
      <c r="L1248" s="2">
        <v>2463000000</v>
      </c>
      <c r="M1248" s="2">
        <v>1611100000</v>
      </c>
      <c r="N1248" s="2">
        <v>851900000</v>
      </c>
    </row>
    <row r="1249" spans="1:14" x14ac:dyDescent="0.25">
      <c r="A1249">
        <v>1295</v>
      </c>
      <c r="B1249" t="s">
        <v>450</v>
      </c>
      <c r="C1249" t="s">
        <v>19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15</v>
      </c>
      <c r="K1249" t="s">
        <v>159</v>
      </c>
      <c r="L1249" s="2">
        <v>2185800000</v>
      </c>
      <c r="M1249" s="2">
        <v>1453900000</v>
      </c>
      <c r="N1249" s="2">
        <v>731900000</v>
      </c>
    </row>
    <row r="1250" spans="1:14" x14ac:dyDescent="0.25">
      <c r="A1250">
        <v>1296</v>
      </c>
      <c r="B1250" t="s">
        <v>451</v>
      </c>
      <c r="C1250" t="s">
        <v>14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44</v>
      </c>
      <c r="K1250" t="s">
        <v>45</v>
      </c>
      <c r="L1250" s="2">
        <v>1422245000</v>
      </c>
      <c r="M1250" s="2">
        <v>570490000</v>
      </c>
      <c r="N1250" s="2">
        <v>851755000</v>
      </c>
    </row>
    <row r="1251" spans="1:14" x14ac:dyDescent="0.25">
      <c r="A1251">
        <v>1297</v>
      </c>
      <c r="B1251" t="s">
        <v>451</v>
      </c>
      <c r="C1251" t="s">
        <v>17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44</v>
      </c>
      <c r="K1251" t="s">
        <v>45</v>
      </c>
      <c r="L1251" s="2">
        <v>1434192000</v>
      </c>
      <c r="M1251" s="2">
        <v>587869000</v>
      </c>
      <c r="N1251" s="2">
        <v>846323000</v>
      </c>
    </row>
    <row r="1252" spans="1:14" x14ac:dyDescent="0.25">
      <c r="A1252">
        <v>1298</v>
      </c>
      <c r="B1252" t="s">
        <v>451</v>
      </c>
      <c r="C1252" t="s">
        <v>18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44</v>
      </c>
      <c r="K1252" t="s">
        <v>45</v>
      </c>
      <c r="L1252" s="2">
        <v>1403778000</v>
      </c>
      <c r="M1252" s="2">
        <v>592536000</v>
      </c>
      <c r="N1252" s="2">
        <v>811242000</v>
      </c>
    </row>
    <row r="1253" spans="1:14" x14ac:dyDescent="0.25">
      <c r="A1253">
        <v>1299</v>
      </c>
      <c r="B1253" t="s">
        <v>451</v>
      </c>
      <c r="C1253" t="s">
        <v>19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44</v>
      </c>
      <c r="K1253" t="s">
        <v>45</v>
      </c>
      <c r="L1253" s="2">
        <v>1525768000</v>
      </c>
      <c r="M1253" s="2">
        <v>671166000</v>
      </c>
      <c r="N1253" s="2">
        <v>854602000</v>
      </c>
    </row>
    <row r="1254" spans="1:14" x14ac:dyDescent="0.25">
      <c r="A1254">
        <v>1300</v>
      </c>
      <c r="B1254" t="s">
        <v>452</v>
      </c>
      <c r="C1254" t="s">
        <v>14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61</v>
      </c>
      <c r="K1254" t="s">
        <v>195</v>
      </c>
      <c r="L1254" s="2">
        <v>5951000000</v>
      </c>
      <c r="M1254" s="2">
        <v>4401000000</v>
      </c>
      <c r="N1254" s="2">
        <v>1550000000</v>
      </c>
    </row>
    <row r="1255" spans="1:14" x14ac:dyDescent="0.25">
      <c r="A1255">
        <v>1301</v>
      </c>
      <c r="B1255" t="s">
        <v>452</v>
      </c>
      <c r="C1255" t="s">
        <v>17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61</v>
      </c>
      <c r="K1255" t="s">
        <v>195</v>
      </c>
      <c r="L1255" s="2">
        <v>6443000000</v>
      </c>
      <c r="M1255" s="2">
        <v>4946000000</v>
      </c>
      <c r="N1255" s="2">
        <v>1497000000</v>
      </c>
    </row>
    <row r="1256" spans="1:14" x14ac:dyDescent="0.25">
      <c r="A1256">
        <v>1302</v>
      </c>
      <c r="B1256" t="s">
        <v>452</v>
      </c>
      <c r="C1256" t="s">
        <v>18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61</v>
      </c>
      <c r="K1256" t="s">
        <v>195</v>
      </c>
      <c r="L1256" s="2">
        <v>6560000000</v>
      </c>
      <c r="M1256" s="2">
        <v>4571000000</v>
      </c>
      <c r="N1256" s="2">
        <v>1989000000</v>
      </c>
    </row>
    <row r="1257" spans="1:14" x14ac:dyDescent="0.25">
      <c r="A1257">
        <v>1303</v>
      </c>
      <c r="B1257" t="s">
        <v>452</v>
      </c>
      <c r="C1257" t="s">
        <v>19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61</v>
      </c>
      <c r="K1257" t="s">
        <v>195</v>
      </c>
      <c r="L1257" s="2">
        <v>6688000000</v>
      </c>
      <c r="M1257" s="2">
        <v>5558000000</v>
      </c>
      <c r="N1257" s="2">
        <v>1130000000</v>
      </c>
    </row>
    <row r="1258" spans="1:14" x14ac:dyDescent="0.25">
      <c r="A1258">
        <v>1304</v>
      </c>
      <c r="B1258" t="s">
        <v>453</v>
      </c>
      <c r="C1258" t="s">
        <v>14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44</v>
      </c>
      <c r="K1258" t="s">
        <v>47</v>
      </c>
      <c r="L1258" s="2">
        <v>7256000000</v>
      </c>
      <c r="M1258" s="2">
        <v>4230000000</v>
      </c>
      <c r="N1258" s="2">
        <v>3026000000</v>
      </c>
    </row>
    <row r="1259" spans="1:14" x14ac:dyDescent="0.25">
      <c r="A1259">
        <v>1305</v>
      </c>
      <c r="B1259" t="s">
        <v>453</v>
      </c>
      <c r="C1259" t="s">
        <v>17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44</v>
      </c>
      <c r="K1259" t="s">
        <v>47</v>
      </c>
      <c r="L1259" s="2">
        <v>5512000000</v>
      </c>
      <c r="M1259" s="2">
        <v>2951000000</v>
      </c>
      <c r="N1259" s="2">
        <v>2561000000</v>
      </c>
    </row>
    <row r="1260" spans="1:14" x14ac:dyDescent="0.25">
      <c r="A1260">
        <v>1306</v>
      </c>
      <c r="B1260" t="s">
        <v>453</v>
      </c>
      <c r="C1260" t="s">
        <v>18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44</v>
      </c>
      <c r="K1260" t="s">
        <v>47</v>
      </c>
      <c r="L1260" s="2">
        <v>5963000000</v>
      </c>
      <c r="M1260" s="2">
        <v>3096000000</v>
      </c>
      <c r="N1260" s="2">
        <v>2867000000</v>
      </c>
    </row>
    <row r="1261" spans="1:14" x14ac:dyDescent="0.25">
      <c r="A1261">
        <v>1307</v>
      </c>
      <c r="B1261" t="s">
        <v>453</v>
      </c>
      <c r="C1261" t="s">
        <v>19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44</v>
      </c>
      <c r="K1261" t="s">
        <v>47</v>
      </c>
      <c r="L1261" s="2">
        <v>5951000000</v>
      </c>
      <c r="M1261" s="2">
        <v>3120000000</v>
      </c>
      <c r="N1261" s="2">
        <v>2831000000</v>
      </c>
    </row>
    <row r="1262" spans="1:14" x14ac:dyDescent="0.25">
      <c r="A1262">
        <v>1308</v>
      </c>
      <c r="B1262" t="s">
        <v>454</v>
      </c>
      <c r="C1262" t="s">
        <v>14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49</v>
      </c>
      <c r="K1262" t="s">
        <v>382</v>
      </c>
      <c r="L1262" s="2">
        <v>18212000000</v>
      </c>
      <c r="M1262" s="2">
        <v>17504000000</v>
      </c>
      <c r="N1262" s="2">
        <v>708000000</v>
      </c>
    </row>
    <row r="1263" spans="1:14" x14ac:dyDescent="0.25">
      <c r="A1263">
        <v>1309</v>
      </c>
      <c r="B1263" t="s">
        <v>454</v>
      </c>
      <c r="C1263" t="s">
        <v>17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49</v>
      </c>
      <c r="K1263" t="s">
        <v>382</v>
      </c>
      <c r="L1263" s="2">
        <v>14488000000</v>
      </c>
      <c r="M1263" s="2">
        <v>16172000000</v>
      </c>
      <c r="N1263" s="2">
        <v>-1684000000</v>
      </c>
    </row>
    <row r="1264" spans="1:14" x14ac:dyDescent="0.25">
      <c r="A1264">
        <v>1310</v>
      </c>
      <c r="B1264" t="s">
        <v>454</v>
      </c>
      <c r="C1264" t="s">
        <v>18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49</v>
      </c>
      <c r="K1264" t="s">
        <v>382</v>
      </c>
      <c r="L1264" s="2">
        <v>20545000000</v>
      </c>
      <c r="M1264" s="2">
        <v>18786000000</v>
      </c>
      <c r="N1264" s="2">
        <v>1759000000</v>
      </c>
    </row>
    <row r="1265" spans="1:14" x14ac:dyDescent="0.25">
      <c r="A1265">
        <v>1311</v>
      </c>
      <c r="B1265" t="s">
        <v>454</v>
      </c>
      <c r="C1265" t="s">
        <v>19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49</v>
      </c>
      <c r="K1265" t="s">
        <v>382</v>
      </c>
      <c r="L1265" s="2">
        <v>24372000000</v>
      </c>
      <c r="M1265" s="2">
        <v>16603000000</v>
      </c>
      <c r="N1265" s="2">
        <v>7769000000</v>
      </c>
    </row>
    <row r="1266" spans="1:14" x14ac:dyDescent="0.25">
      <c r="A1266">
        <v>1312</v>
      </c>
      <c r="B1266" t="s">
        <v>455</v>
      </c>
      <c r="C1266" t="s">
        <v>14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85</v>
      </c>
      <c r="K1266" t="s">
        <v>344</v>
      </c>
      <c r="L1266" s="2">
        <v>20844000000</v>
      </c>
      <c r="M1266" s="2">
        <v>16374000000</v>
      </c>
      <c r="N1266" s="2">
        <v>4470000000</v>
      </c>
    </row>
    <row r="1267" spans="1:14" x14ac:dyDescent="0.25">
      <c r="A1267">
        <v>1313</v>
      </c>
      <c r="B1267" t="s">
        <v>455</v>
      </c>
      <c r="C1267" t="s">
        <v>17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85</v>
      </c>
      <c r="K1267" t="s">
        <v>344</v>
      </c>
      <c r="L1267" s="2">
        <v>19145000000</v>
      </c>
      <c r="M1267" s="2">
        <v>16568000000</v>
      </c>
      <c r="N1267" s="2">
        <v>2577000000</v>
      </c>
    </row>
    <row r="1268" spans="1:14" x14ac:dyDescent="0.25">
      <c r="A1268">
        <v>1314</v>
      </c>
      <c r="B1268" t="s">
        <v>455</v>
      </c>
      <c r="C1268" t="s">
        <v>18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85</v>
      </c>
      <c r="K1268" t="s">
        <v>344</v>
      </c>
      <c r="L1268" s="2">
        <v>21029000000</v>
      </c>
      <c r="M1268" s="2">
        <v>17722000000</v>
      </c>
      <c r="N1268" s="2">
        <v>3307000000</v>
      </c>
    </row>
    <row r="1269" spans="1:14" x14ac:dyDescent="0.25">
      <c r="A1269">
        <v>1315</v>
      </c>
      <c r="B1269" t="s">
        <v>455</v>
      </c>
      <c r="C1269" t="s">
        <v>19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85</v>
      </c>
      <c r="K1269" t="s">
        <v>344</v>
      </c>
      <c r="L1269" s="2">
        <v>21282000000</v>
      </c>
      <c r="M1269" s="2">
        <v>16846000000</v>
      </c>
      <c r="N1269" s="2">
        <v>4436000000</v>
      </c>
    </row>
    <row r="1270" spans="1:14" x14ac:dyDescent="0.25">
      <c r="A1270">
        <v>1316</v>
      </c>
      <c r="B1270" t="s">
        <v>456</v>
      </c>
      <c r="C1270" t="s">
        <v>14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21</v>
      </c>
      <c r="K1270" t="s">
        <v>292</v>
      </c>
      <c r="L1270" s="2">
        <v>3249200000</v>
      </c>
      <c r="M1270" s="2">
        <v>2594300000</v>
      </c>
      <c r="N1270" s="2">
        <v>654900000</v>
      </c>
    </row>
    <row r="1271" spans="1:14" x14ac:dyDescent="0.25">
      <c r="A1271">
        <v>1317</v>
      </c>
      <c r="B1271" t="s">
        <v>456</v>
      </c>
      <c r="C1271" t="s">
        <v>17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21</v>
      </c>
      <c r="K1271" t="s">
        <v>292</v>
      </c>
      <c r="L1271" s="2">
        <v>4219300000</v>
      </c>
      <c r="M1271" s="2">
        <v>3673500000</v>
      </c>
      <c r="N1271" s="2">
        <v>545800000</v>
      </c>
    </row>
    <row r="1272" spans="1:14" x14ac:dyDescent="0.25">
      <c r="A1272">
        <v>1318</v>
      </c>
      <c r="B1272" t="s">
        <v>456</v>
      </c>
      <c r="C1272" t="s">
        <v>18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21</v>
      </c>
      <c r="K1272" t="s">
        <v>292</v>
      </c>
      <c r="L1272" s="2">
        <v>4326700000</v>
      </c>
      <c r="M1272" s="2">
        <v>3713600000</v>
      </c>
      <c r="N1272" s="2">
        <v>613100000</v>
      </c>
    </row>
    <row r="1273" spans="1:14" x14ac:dyDescent="0.25">
      <c r="A1273">
        <v>1319</v>
      </c>
      <c r="B1273" t="s">
        <v>456</v>
      </c>
      <c r="C1273" t="s">
        <v>19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21</v>
      </c>
      <c r="K1273" t="s">
        <v>292</v>
      </c>
      <c r="L1273" s="2">
        <v>4161600000</v>
      </c>
      <c r="M1273" s="2">
        <v>3417700000</v>
      </c>
      <c r="N1273" s="2">
        <v>743900000</v>
      </c>
    </row>
    <row r="1274" spans="1:14" x14ac:dyDescent="0.25">
      <c r="A1274">
        <v>1320</v>
      </c>
      <c r="B1274" t="s">
        <v>457</v>
      </c>
      <c r="C1274" t="s">
        <v>14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15</v>
      </c>
      <c r="K1274" t="s">
        <v>166</v>
      </c>
      <c r="L1274" s="2">
        <v>937707000</v>
      </c>
      <c r="M1274" s="2">
        <v>472585000</v>
      </c>
      <c r="N1274" s="2">
        <v>465122000</v>
      </c>
    </row>
    <row r="1275" spans="1:14" x14ac:dyDescent="0.25">
      <c r="A1275">
        <v>1321</v>
      </c>
      <c r="B1275" t="s">
        <v>457</v>
      </c>
      <c r="C1275" t="s">
        <v>17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15</v>
      </c>
      <c r="K1275" t="s">
        <v>166</v>
      </c>
      <c r="L1275" s="2">
        <v>986933000</v>
      </c>
      <c r="M1275" s="2">
        <v>510934000</v>
      </c>
      <c r="N1275" s="2">
        <v>475999000</v>
      </c>
    </row>
    <row r="1276" spans="1:14" x14ac:dyDescent="0.25">
      <c r="A1276">
        <v>1322</v>
      </c>
      <c r="B1276" t="s">
        <v>457</v>
      </c>
      <c r="C1276" t="s">
        <v>18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15</v>
      </c>
      <c r="K1276" t="s">
        <v>166</v>
      </c>
      <c r="L1276" s="2">
        <v>1168794000</v>
      </c>
      <c r="M1276" s="2">
        <v>739734000</v>
      </c>
      <c r="N1276" s="2">
        <v>429060000</v>
      </c>
    </row>
    <row r="1277" spans="1:14" x14ac:dyDescent="0.25">
      <c r="A1277">
        <v>1323</v>
      </c>
      <c r="B1277" t="s">
        <v>457</v>
      </c>
      <c r="C1277" t="s">
        <v>19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15</v>
      </c>
      <c r="K1277" t="s">
        <v>166</v>
      </c>
      <c r="L1277" s="2">
        <v>923665000</v>
      </c>
      <c r="M1277" s="2">
        <v>627711000</v>
      </c>
      <c r="N1277" s="2">
        <v>295954000</v>
      </c>
    </row>
    <row r="1278" spans="1:14" x14ac:dyDescent="0.25">
      <c r="A1278">
        <v>1324</v>
      </c>
      <c r="B1278" t="s">
        <v>458</v>
      </c>
      <c r="C1278" t="s">
        <v>14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61</v>
      </c>
      <c r="K1278" t="s">
        <v>89</v>
      </c>
      <c r="L1278" s="2">
        <v>4828000000</v>
      </c>
      <c r="M1278" s="2">
        <v>2326000000</v>
      </c>
      <c r="N1278" s="2">
        <v>2502000000</v>
      </c>
    </row>
    <row r="1279" spans="1:14" x14ac:dyDescent="0.25">
      <c r="A1279">
        <v>1325</v>
      </c>
      <c r="B1279" t="s">
        <v>458</v>
      </c>
      <c r="C1279" t="s">
        <v>17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61</v>
      </c>
      <c r="K1279" t="s">
        <v>89</v>
      </c>
      <c r="L1279" s="2">
        <v>5181000000</v>
      </c>
      <c r="M1279" s="2">
        <v>2556000000</v>
      </c>
      <c r="N1279" s="2">
        <v>2625000000</v>
      </c>
    </row>
    <row r="1280" spans="1:14" x14ac:dyDescent="0.25">
      <c r="A1280">
        <v>1326</v>
      </c>
      <c r="B1280" t="s">
        <v>458</v>
      </c>
      <c r="C1280" t="s">
        <v>18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61</v>
      </c>
      <c r="K1280" t="s">
        <v>89</v>
      </c>
      <c r="L1280" s="2">
        <v>5311000000</v>
      </c>
      <c r="M1280" s="2">
        <v>2703000000</v>
      </c>
      <c r="N1280" s="2">
        <v>2608000000</v>
      </c>
    </row>
    <row r="1281" spans="1:14" x14ac:dyDescent="0.25">
      <c r="A1281">
        <v>1327</v>
      </c>
      <c r="B1281" t="s">
        <v>458</v>
      </c>
      <c r="C1281" t="s">
        <v>19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61</v>
      </c>
      <c r="K1281" t="s">
        <v>89</v>
      </c>
      <c r="L1281" s="2">
        <v>4816000000</v>
      </c>
      <c r="M1281" s="2">
        <v>2495000000</v>
      </c>
      <c r="N1281" s="2">
        <v>2321000000</v>
      </c>
    </row>
    <row r="1282" spans="1:14" x14ac:dyDescent="0.25">
      <c r="A1282">
        <v>1331</v>
      </c>
      <c r="B1282" t="s">
        <v>459</v>
      </c>
      <c r="C1282" t="s">
        <v>14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24</v>
      </c>
      <c r="K1282" t="s">
        <v>36</v>
      </c>
      <c r="L1282" s="2">
        <v>15046000000</v>
      </c>
      <c r="M1282" s="2">
        <v>7816000000</v>
      </c>
      <c r="N1282" s="2">
        <v>7230000000</v>
      </c>
    </row>
    <row r="1283" spans="1:14" x14ac:dyDescent="0.25">
      <c r="A1283">
        <v>1332</v>
      </c>
      <c r="B1283" t="s">
        <v>459</v>
      </c>
      <c r="C1283" t="s">
        <v>17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24</v>
      </c>
      <c r="K1283" t="s">
        <v>36</v>
      </c>
      <c r="L1283" s="2">
        <v>15801000000</v>
      </c>
      <c r="M1283" s="2">
        <v>8251000000</v>
      </c>
      <c r="N1283" s="2">
        <v>7550000000</v>
      </c>
    </row>
    <row r="1284" spans="1:14" x14ac:dyDescent="0.25">
      <c r="A1284">
        <v>1333</v>
      </c>
      <c r="B1284" t="s">
        <v>459</v>
      </c>
      <c r="C1284" t="s">
        <v>18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24</v>
      </c>
      <c r="K1284" t="s">
        <v>36</v>
      </c>
      <c r="L1284" s="2">
        <v>14903000000</v>
      </c>
      <c r="M1284" s="2">
        <v>9127000000</v>
      </c>
      <c r="N1284" s="2">
        <v>5776000000</v>
      </c>
    </row>
    <row r="1285" spans="1:14" x14ac:dyDescent="0.25">
      <c r="A1285">
        <v>1334</v>
      </c>
      <c r="B1285" t="s">
        <v>459</v>
      </c>
      <c r="C1285" t="s">
        <v>19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24</v>
      </c>
      <c r="K1285" t="s">
        <v>36</v>
      </c>
      <c r="L1285" s="2">
        <v>13805000000</v>
      </c>
      <c r="M1285" s="2">
        <v>7310000000</v>
      </c>
      <c r="N1285" s="2">
        <v>6495000000</v>
      </c>
    </row>
    <row r="1286" spans="1:14" x14ac:dyDescent="0.25">
      <c r="A1286">
        <v>1335</v>
      </c>
      <c r="B1286" t="s">
        <v>460</v>
      </c>
      <c r="C1286" t="s">
        <v>14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24</v>
      </c>
      <c r="K1286" t="s">
        <v>36</v>
      </c>
      <c r="L1286" s="2">
        <v>404927000</v>
      </c>
      <c r="M1286" s="2">
        <v>377586000</v>
      </c>
      <c r="N1286" s="2">
        <v>27341000</v>
      </c>
    </row>
    <row r="1287" spans="1:14" x14ac:dyDescent="0.25">
      <c r="A1287">
        <v>1336</v>
      </c>
      <c r="B1287" t="s">
        <v>460</v>
      </c>
      <c r="C1287" t="s">
        <v>17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24</v>
      </c>
      <c r="K1287" t="s">
        <v>36</v>
      </c>
      <c r="L1287" s="2">
        <v>689308000</v>
      </c>
      <c r="M1287" s="2">
        <v>566842000</v>
      </c>
      <c r="N1287" s="2">
        <v>122466000</v>
      </c>
    </row>
    <row r="1288" spans="1:14" x14ac:dyDescent="0.25">
      <c r="A1288">
        <v>1337</v>
      </c>
      <c r="B1288" t="s">
        <v>460</v>
      </c>
      <c r="C1288" t="s">
        <v>18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24</v>
      </c>
      <c r="K1288" t="s">
        <v>36</v>
      </c>
      <c r="L1288" s="2">
        <v>1049553000</v>
      </c>
      <c r="M1288" s="2">
        <v>1037585000</v>
      </c>
      <c r="N1288" s="2">
        <v>11968000</v>
      </c>
    </row>
    <row r="1289" spans="1:14" x14ac:dyDescent="0.25">
      <c r="A1289">
        <v>1338</v>
      </c>
      <c r="B1289" t="s">
        <v>461</v>
      </c>
      <c r="C1289" t="s">
        <v>14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15</v>
      </c>
      <c r="K1289" t="s">
        <v>166</v>
      </c>
      <c r="L1289" s="2">
        <v>1319801000</v>
      </c>
      <c r="M1289" s="2">
        <v>922340000</v>
      </c>
      <c r="N1289" s="2">
        <v>397461000</v>
      </c>
    </row>
    <row r="1290" spans="1:14" x14ac:dyDescent="0.25">
      <c r="A1290">
        <v>1339</v>
      </c>
      <c r="B1290" t="s">
        <v>461</v>
      </c>
      <c r="C1290" t="s">
        <v>17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15</v>
      </c>
      <c r="K1290" t="s">
        <v>166</v>
      </c>
      <c r="L1290" s="2">
        <v>1385734000</v>
      </c>
      <c r="M1290" s="2">
        <v>1030014000</v>
      </c>
      <c r="N1290" s="2">
        <v>355720000</v>
      </c>
    </row>
    <row r="1291" spans="1:14" x14ac:dyDescent="0.25">
      <c r="A1291">
        <v>1340</v>
      </c>
      <c r="B1291" t="s">
        <v>461</v>
      </c>
      <c r="C1291" t="s">
        <v>18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15</v>
      </c>
      <c r="K1291" t="s">
        <v>166</v>
      </c>
      <c r="L1291" s="2">
        <v>1485444000</v>
      </c>
      <c r="M1291" s="2">
        <v>961579000</v>
      </c>
      <c r="N1291" s="2">
        <v>523865000</v>
      </c>
    </row>
    <row r="1292" spans="1:14" x14ac:dyDescent="0.25">
      <c r="A1292">
        <v>1341</v>
      </c>
      <c r="B1292" t="s">
        <v>461</v>
      </c>
      <c r="C1292" t="s">
        <v>19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15</v>
      </c>
      <c r="K1292" t="s">
        <v>166</v>
      </c>
      <c r="L1292" s="2">
        <v>1501416000</v>
      </c>
      <c r="M1292" s="2">
        <v>956158000</v>
      </c>
      <c r="N1292" s="2">
        <v>545258000</v>
      </c>
    </row>
    <row r="1293" spans="1:14" x14ac:dyDescent="0.25">
      <c r="A1293">
        <v>1342</v>
      </c>
      <c r="B1293" t="s">
        <v>462</v>
      </c>
      <c r="C1293" t="s">
        <v>14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21</v>
      </c>
      <c r="K1293" t="s">
        <v>135</v>
      </c>
      <c r="L1293" s="2">
        <v>2530590000</v>
      </c>
      <c r="M1293" s="2">
        <v>1742036000</v>
      </c>
      <c r="N1293" s="2">
        <v>788554000</v>
      </c>
    </row>
    <row r="1294" spans="1:14" x14ac:dyDescent="0.25">
      <c r="A1294">
        <v>1343</v>
      </c>
      <c r="B1294" t="s">
        <v>462</v>
      </c>
      <c r="C1294" t="s">
        <v>17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21</v>
      </c>
      <c r="K1294" t="s">
        <v>135</v>
      </c>
      <c r="L1294" s="2">
        <v>2654624000</v>
      </c>
      <c r="M1294" s="2">
        <v>1799530000</v>
      </c>
      <c r="N1294" s="2">
        <v>855094000</v>
      </c>
    </row>
    <row r="1295" spans="1:14" x14ac:dyDescent="0.25">
      <c r="A1295">
        <v>1344</v>
      </c>
      <c r="B1295" t="s">
        <v>462</v>
      </c>
      <c r="C1295" t="s">
        <v>18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21</v>
      </c>
      <c r="K1295" t="s">
        <v>135</v>
      </c>
      <c r="L1295" s="2">
        <v>2767574000</v>
      </c>
      <c r="M1295" s="2">
        <v>1821397000</v>
      </c>
      <c r="N1295" s="2">
        <v>946177000</v>
      </c>
    </row>
    <row r="1296" spans="1:14" x14ac:dyDescent="0.25">
      <c r="A1296">
        <v>1345</v>
      </c>
      <c r="B1296" t="s">
        <v>462</v>
      </c>
      <c r="C1296" t="s">
        <v>19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21</v>
      </c>
      <c r="K1296" t="s">
        <v>135</v>
      </c>
      <c r="L1296" s="2">
        <v>3199681000</v>
      </c>
      <c r="M1296" s="2">
        <v>1913512000</v>
      </c>
      <c r="N1296" s="2">
        <v>1286169000</v>
      </c>
    </row>
    <row r="1297" spans="1:14" x14ac:dyDescent="0.25">
      <c r="A1297">
        <v>1346</v>
      </c>
      <c r="B1297" t="s">
        <v>463</v>
      </c>
      <c r="C1297" t="s">
        <v>14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27</v>
      </c>
      <c r="K1297" t="s">
        <v>68</v>
      </c>
      <c r="L1297" s="2">
        <v>1949390000</v>
      </c>
      <c r="M1297" s="2">
        <v>1206340000</v>
      </c>
      <c r="N1297" s="2">
        <v>743050000</v>
      </c>
    </row>
    <row r="1298" spans="1:14" x14ac:dyDescent="0.25">
      <c r="A1298">
        <v>1347</v>
      </c>
      <c r="B1298" t="s">
        <v>463</v>
      </c>
      <c r="C1298" t="s">
        <v>17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27</v>
      </c>
      <c r="K1298" t="s">
        <v>68</v>
      </c>
      <c r="L1298" s="2">
        <v>2614539000</v>
      </c>
      <c r="M1298" s="2">
        <v>1790620000</v>
      </c>
      <c r="N1298" s="2">
        <v>823919000</v>
      </c>
    </row>
    <row r="1299" spans="1:14" x14ac:dyDescent="0.25">
      <c r="A1299">
        <v>1348</v>
      </c>
      <c r="B1299" t="s">
        <v>463</v>
      </c>
      <c r="C1299" t="s">
        <v>18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27</v>
      </c>
      <c r="K1299" t="s">
        <v>68</v>
      </c>
      <c r="L1299" s="2">
        <v>3711019000</v>
      </c>
      <c r="M1299" s="2">
        <v>2459103000</v>
      </c>
      <c r="N1299" s="2">
        <v>1251916000</v>
      </c>
    </row>
    <row r="1300" spans="1:14" x14ac:dyDescent="0.25">
      <c r="A1300">
        <v>1349</v>
      </c>
      <c r="B1300" t="s">
        <v>463</v>
      </c>
      <c r="C1300" t="s">
        <v>19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27</v>
      </c>
      <c r="K1300" t="s">
        <v>68</v>
      </c>
      <c r="L1300" s="2">
        <v>4560733000</v>
      </c>
      <c r="M1300" s="2">
        <v>3229992000</v>
      </c>
      <c r="N1300" s="2">
        <v>1330741000</v>
      </c>
    </row>
    <row r="1301" spans="1:14" x14ac:dyDescent="0.25">
      <c r="A1301">
        <v>1350</v>
      </c>
      <c r="B1301" t="s">
        <v>464</v>
      </c>
      <c r="C1301" t="s">
        <v>14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15</v>
      </c>
      <c r="K1301" t="s">
        <v>465</v>
      </c>
      <c r="L1301" s="2">
        <v>1723092000</v>
      </c>
      <c r="M1301" s="2">
        <v>1326515000</v>
      </c>
      <c r="N1301" s="2">
        <v>396577000</v>
      </c>
    </row>
    <row r="1302" spans="1:14" x14ac:dyDescent="0.25">
      <c r="A1302">
        <v>1351</v>
      </c>
      <c r="B1302" t="s">
        <v>464</v>
      </c>
      <c r="C1302" t="s">
        <v>17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15</v>
      </c>
      <c r="K1302" t="s">
        <v>465</v>
      </c>
      <c r="L1302" s="2">
        <v>1922916000</v>
      </c>
      <c r="M1302" s="2">
        <v>1426291000</v>
      </c>
      <c r="N1302" s="2">
        <v>496625000</v>
      </c>
    </row>
    <row r="1303" spans="1:14" x14ac:dyDescent="0.25">
      <c r="A1303">
        <v>1352</v>
      </c>
      <c r="B1303" t="s">
        <v>464</v>
      </c>
      <c r="C1303" t="s">
        <v>18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15</v>
      </c>
      <c r="K1303" t="s">
        <v>465</v>
      </c>
      <c r="L1303" s="2">
        <v>2114471000</v>
      </c>
      <c r="M1303" s="2">
        <v>1533991000</v>
      </c>
      <c r="N1303" s="2">
        <v>580480000</v>
      </c>
    </row>
    <row r="1304" spans="1:14" x14ac:dyDescent="0.25">
      <c r="A1304">
        <v>1353</v>
      </c>
      <c r="B1304" t="s">
        <v>464</v>
      </c>
      <c r="C1304" t="s">
        <v>19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15</v>
      </c>
      <c r="K1304" t="s">
        <v>465</v>
      </c>
      <c r="L1304" s="2">
        <v>2160676000</v>
      </c>
      <c r="M1304" s="2">
        <v>1607454000</v>
      </c>
      <c r="N1304" s="2">
        <v>553222000</v>
      </c>
    </row>
    <row r="1305" spans="1:14" x14ac:dyDescent="0.25">
      <c r="A1305">
        <v>1354</v>
      </c>
      <c r="B1305" t="s">
        <v>466</v>
      </c>
      <c r="C1305" t="s">
        <v>14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24</v>
      </c>
      <c r="K1305" t="s">
        <v>403</v>
      </c>
      <c r="L1305" s="2">
        <v>1128217000</v>
      </c>
      <c r="M1305" s="2">
        <v>924037000</v>
      </c>
      <c r="N1305" s="2">
        <v>204180000</v>
      </c>
    </row>
    <row r="1306" spans="1:14" x14ac:dyDescent="0.25">
      <c r="A1306">
        <v>1355</v>
      </c>
      <c r="B1306" t="s">
        <v>466</v>
      </c>
      <c r="C1306" t="s">
        <v>17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24</v>
      </c>
      <c r="K1306" t="s">
        <v>403</v>
      </c>
      <c r="L1306" s="2">
        <v>1302015000</v>
      </c>
      <c r="M1306" s="2">
        <v>1067555000</v>
      </c>
      <c r="N1306" s="2">
        <v>234460000</v>
      </c>
    </row>
    <row r="1307" spans="1:14" x14ac:dyDescent="0.25">
      <c r="A1307">
        <v>1356</v>
      </c>
      <c r="B1307" t="s">
        <v>466</v>
      </c>
      <c r="C1307" t="s">
        <v>18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24</v>
      </c>
      <c r="K1307" t="s">
        <v>403</v>
      </c>
      <c r="L1307" s="2">
        <v>1516290000</v>
      </c>
      <c r="M1307" s="2">
        <v>1266296000</v>
      </c>
      <c r="N1307" s="2">
        <v>249994000</v>
      </c>
    </row>
    <row r="1308" spans="1:14" x14ac:dyDescent="0.25">
      <c r="A1308">
        <v>1357</v>
      </c>
      <c r="B1308" t="s">
        <v>466</v>
      </c>
      <c r="C1308" t="s">
        <v>19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24</v>
      </c>
      <c r="K1308" t="s">
        <v>403</v>
      </c>
      <c r="L1308" s="2">
        <v>1742601000</v>
      </c>
      <c r="M1308" s="2">
        <v>1454553000</v>
      </c>
      <c r="N1308" s="2">
        <v>288048000</v>
      </c>
    </row>
    <row r="1309" spans="1:14" x14ac:dyDescent="0.25">
      <c r="A1309">
        <v>1358</v>
      </c>
      <c r="B1309" t="s">
        <v>467</v>
      </c>
      <c r="C1309" t="s">
        <v>14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21</v>
      </c>
      <c r="K1309" t="s">
        <v>292</v>
      </c>
      <c r="L1309" s="2">
        <v>4156000000</v>
      </c>
      <c r="M1309" s="2">
        <v>2998000000</v>
      </c>
      <c r="N1309" s="2">
        <v>1158000000</v>
      </c>
    </row>
    <row r="1310" spans="1:14" x14ac:dyDescent="0.25">
      <c r="A1310">
        <v>1359</v>
      </c>
      <c r="B1310" t="s">
        <v>467</v>
      </c>
      <c r="C1310" t="s">
        <v>17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21</v>
      </c>
      <c r="K1310" t="s">
        <v>292</v>
      </c>
      <c r="L1310" s="2">
        <v>4310000000</v>
      </c>
      <c r="M1310" s="2">
        <v>3177000000</v>
      </c>
      <c r="N1310" s="2">
        <v>1133000000</v>
      </c>
    </row>
    <row r="1311" spans="1:14" x14ac:dyDescent="0.25">
      <c r="A1311">
        <v>1360</v>
      </c>
      <c r="B1311" t="s">
        <v>467</v>
      </c>
      <c r="C1311" t="s">
        <v>18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21</v>
      </c>
      <c r="K1311" t="s">
        <v>292</v>
      </c>
      <c r="L1311" s="2">
        <v>4378000000</v>
      </c>
      <c r="M1311" s="2">
        <v>3326000000</v>
      </c>
      <c r="N1311" s="2">
        <v>1052000000</v>
      </c>
    </row>
    <row r="1312" spans="1:14" x14ac:dyDescent="0.25">
      <c r="A1312">
        <v>1361</v>
      </c>
      <c r="B1312" t="s">
        <v>467</v>
      </c>
      <c r="C1312" t="s">
        <v>19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21</v>
      </c>
      <c r="K1312" t="s">
        <v>292</v>
      </c>
      <c r="L1312" s="2">
        <v>4187000000</v>
      </c>
      <c r="M1312" s="2">
        <v>3413000000</v>
      </c>
      <c r="N1312" s="2">
        <v>774000000</v>
      </c>
    </row>
    <row r="1313" spans="1:14" x14ac:dyDescent="0.25">
      <c r="A1313">
        <v>1362</v>
      </c>
      <c r="B1313" t="s">
        <v>468</v>
      </c>
      <c r="C1313" t="s">
        <v>14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15</v>
      </c>
      <c r="K1313" t="s">
        <v>166</v>
      </c>
      <c r="L1313" s="2">
        <v>2573800000</v>
      </c>
      <c r="M1313" s="2">
        <v>1537700000</v>
      </c>
      <c r="N1313" s="2">
        <v>1036100000</v>
      </c>
    </row>
    <row r="1314" spans="1:14" x14ac:dyDescent="0.25">
      <c r="A1314">
        <v>1363</v>
      </c>
      <c r="B1314" t="s">
        <v>468</v>
      </c>
      <c r="C1314" t="s">
        <v>17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15</v>
      </c>
      <c r="K1314" t="s">
        <v>166</v>
      </c>
      <c r="L1314" s="2">
        <v>2753900000</v>
      </c>
      <c r="M1314" s="2">
        <v>1570100000</v>
      </c>
      <c r="N1314" s="2">
        <v>1183800000</v>
      </c>
    </row>
    <row r="1315" spans="1:14" x14ac:dyDescent="0.25">
      <c r="A1315">
        <v>1364</v>
      </c>
      <c r="B1315" t="s">
        <v>468</v>
      </c>
      <c r="C1315" t="s">
        <v>18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15</v>
      </c>
      <c r="K1315" t="s">
        <v>166</v>
      </c>
      <c r="L1315" s="2">
        <v>2703100000</v>
      </c>
      <c r="M1315" s="2">
        <v>1506400000</v>
      </c>
      <c r="N1315" s="2">
        <v>1196700000</v>
      </c>
    </row>
    <row r="1316" spans="1:14" x14ac:dyDescent="0.25">
      <c r="A1316">
        <v>1365</v>
      </c>
      <c r="B1316" t="s">
        <v>468</v>
      </c>
      <c r="C1316" t="s">
        <v>19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15</v>
      </c>
      <c r="K1316" t="s">
        <v>166</v>
      </c>
      <c r="L1316" s="2">
        <v>2475500000</v>
      </c>
      <c r="M1316" s="2">
        <v>1467400000</v>
      </c>
      <c r="N1316" s="2">
        <v>1008100000</v>
      </c>
    </row>
    <row r="1317" spans="1:14" x14ac:dyDescent="0.25">
      <c r="A1317">
        <v>1366</v>
      </c>
      <c r="B1317" t="s">
        <v>469</v>
      </c>
      <c r="C1317" t="s">
        <v>14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15</v>
      </c>
      <c r="K1317" t="s">
        <v>166</v>
      </c>
      <c r="L1317" s="2">
        <v>1671717000</v>
      </c>
      <c r="M1317" s="2">
        <v>914130000</v>
      </c>
      <c r="N1317" s="2">
        <v>757587000</v>
      </c>
    </row>
    <row r="1318" spans="1:14" x14ac:dyDescent="0.25">
      <c r="A1318">
        <v>1367</v>
      </c>
      <c r="B1318" t="s">
        <v>469</v>
      </c>
      <c r="C1318" t="s">
        <v>17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15</v>
      </c>
      <c r="K1318" t="s">
        <v>166</v>
      </c>
      <c r="L1318" s="2">
        <v>1882928000</v>
      </c>
      <c r="M1318" s="2">
        <v>1040567000</v>
      </c>
      <c r="N1318" s="2">
        <v>842361000</v>
      </c>
    </row>
    <row r="1319" spans="1:14" x14ac:dyDescent="0.25">
      <c r="A1319">
        <v>1368</v>
      </c>
      <c r="B1319" t="s">
        <v>469</v>
      </c>
      <c r="C1319" t="s">
        <v>18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15</v>
      </c>
      <c r="K1319" t="s">
        <v>166</v>
      </c>
      <c r="L1319" s="2">
        <v>2101899000</v>
      </c>
      <c r="M1319" s="2">
        <v>1102426000</v>
      </c>
      <c r="N1319" s="2">
        <v>999473000</v>
      </c>
    </row>
    <row r="1320" spans="1:14" x14ac:dyDescent="0.25">
      <c r="A1320">
        <v>1369</v>
      </c>
      <c r="B1320" t="s">
        <v>469</v>
      </c>
      <c r="C1320" t="s">
        <v>19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15</v>
      </c>
      <c r="K1320" t="s">
        <v>166</v>
      </c>
      <c r="L1320" s="2">
        <v>2164646000</v>
      </c>
      <c r="M1320" s="2">
        <v>1136728000</v>
      </c>
      <c r="N1320" s="2">
        <v>1027918000</v>
      </c>
    </row>
    <row r="1321" spans="1:14" x14ac:dyDescent="0.25">
      <c r="A1321">
        <v>1370</v>
      </c>
      <c r="B1321" t="s">
        <v>470</v>
      </c>
      <c r="C1321" t="s">
        <v>14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21</v>
      </c>
      <c r="K1321" t="s">
        <v>260</v>
      </c>
      <c r="L1321" s="2">
        <v>2709637000</v>
      </c>
      <c r="M1321" s="2">
        <v>1437886000</v>
      </c>
      <c r="N1321" s="2">
        <v>1271751000</v>
      </c>
    </row>
    <row r="1322" spans="1:14" x14ac:dyDescent="0.25">
      <c r="A1322">
        <v>1371</v>
      </c>
      <c r="B1322" t="s">
        <v>470</v>
      </c>
      <c r="C1322" t="s">
        <v>17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21</v>
      </c>
      <c r="K1322" t="s">
        <v>260</v>
      </c>
      <c r="L1322" s="2">
        <v>2869429000</v>
      </c>
      <c r="M1322" s="2">
        <v>1526366000</v>
      </c>
      <c r="N1322" s="2">
        <v>1343063000</v>
      </c>
    </row>
    <row r="1323" spans="1:14" x14ac:dyDescent="0.25">
      <c r="A1323">
        <v>1372</v>
      </c>
      <c r="B1323" t="s">
        <v>470</v>
      </c>
      <c r="C1323" t="s">
        <v>18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21</v>
      </c>
      <c r="K1323" t="s">
        <v>260</v>
      </c>
      <c r="L1323" s="2">
        <v>3103721000</v>
      </c>
      <c r="M1323" s="2">
        <v>1615371000</v>
      </c>
      <c r="N1323" s="2">
        <v>1488350000</v>
      </c>
    </row>
    <row r="1324" spans="1:14" x14ac:dyDescent="0.25">
      <c r="A1324">
        <v>1373</v>
      </c>
      <c r="B1324" t="s">
        <v>470</v>
      </c>
      <c r="C1324" t="s">
        <v>19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21</v>
      </c>
      <c r="K1324" t="s">
        <v>260</v>
      </c>
      <c r="L1324" s="2">
        <v>3363126000</v>
      </c>
      <c r="M1324" s="2">
        <v>1738755000</v>
      </c>
      <c r="N1324" s="2">
        <v>1624371000</v>
      </c>
    </row>
    <row r="1325" spans="1:14" x14ac:dyDescent="0.25">
      <c r="A1325">
        <v>1374</v>
      </c>
      <c r="B1325" t="s">
        <v>471</v>
      </c>
      <c r="C1325" t="s">
        <v>14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85</v>
      </c>
      <c r="K1325" t="s">
        <v>86</v>
      </c>
      <c r="L1325" s="2">
        <v>1038351000</v>
      </c>
      <c r="M1325" s="2">
        <v>693364000</v>
      </c>
      <c r="N1325" s="2">
        <v>344987000</v>
      </c>
    </row>
    <row r="1326" spans="1:14" x14ac:dyDescent="0.25">
      <c r="A1326">
        <v>1375</v>
      </c>
      <c r="B1326" t="s">
        <v>471</v>
      </c>
      <c r="C1326" t="s">
        <v>17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85</v>
      </c>
      <c r="K1326" t="s">
        <v>86</v>
      </c>
      <c r="L1326" s="2">
        <v>1316134000</v>
      </c>
      <c r="M1326" s="2">
        <v>884104000</v>
      </c>
      <c r="N1326" s="2">
        <v>432030000</v>
      </c>
    </row>
    <row r="1327" spans="1:14" x14ac:dyDescent="0.25">
      <c r="A1327">
        <v>1376</v>
      </c>
      <c r="B1327" t="s">
        <v>471</v>
      </c>
      <c r="C1327" t="s">
        <v>18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85</v>
      </c>
      <c r="K1327" t="s">
        <v>86</v>
      </c>
      <c r="L1327" s="2">
        <v>1436785000</v>
      </c>
      <c r="M1327" s="2">
        <v>742834000</v>
      </c>
      <c r="N1327" s="2">
        <v>693951000</v>
      </c>
    </row>
    <row r="1328" spans="1:14" x14ac:dyDescent="0.25">
      <c r="A1328">
        <v>1377</v>
      </c>
      <c r="B1328" t="s">
        <v>471</v>
      </c>
      <c r="C1328" t="s">
        <v>19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85</v>
      </c>
      <c r="K1328" t="s">
        <v>86</v>
      </c>
      <c r="L1328" s="2">
        <v>532736000</v>
      </c>
      <c r="M1328" s="2">
        <v>746473000</v>
      </c>
      <c r="N1328" s="2">
        <v>-213737000</v>
      </c>
    </row>
    <row r="1329" spans="1:14" x14ac:dyDescent="0.25">
      <c r="A1329">
        <v>1378</v>
      </c>
      <c r="B1329" t="s">
        <v>472</v>
      </c>
      <c r="C1329" t="s">
        <v>14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15</v>
      </c>
      <c r="K1329" t="s">
        <v>166</v>
      </c>
      <c r="L1329" s="2">
        <v>3182500000</v>
      </c>
      <c r="M1329" s="2">
        <v>1965500000</v>
      </c>
      <c r="N1329" s="2">
        <v>1217000000</v>
      </c>
    </row>
    <row r="1330" spans="1:14" x14ac:dyDescent="0.25">
      <c r="A1330">
        <v>1379</v>
      </c>
      <c r="B1330" t="s">
        <v>472</v>
      </c>
      <c r="C1330" t="s">
        <v>17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15</v>
      </c>
      <c r="K1330" t="s">
        <v>166</v>
      </c>
      <c r="L1330" s="2">
        <v>3160200000</v>
      </c>
      <c r="M1330" s="2">
        <v>1905300000</v>
      </c>
      <c r="N1330" s="2">
        <v>1254900000</v>
      </c>
    </row>
    <row r="1331" spans="1:14" x14ac:dyDescent="0.25">
      <c r="A1331">
        <v>1380</v>
      </c>
      <c r="B1331" t="s">
        <v>472</v>
      </c>
      <c r="C1331" t="s">
        <v>18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15</v>
      </c>
      <c r="K1331" t="s">
        <v>166</v>
      </c>
      <c r="L1331" s="2">
        <v>3596400000</v>
      </c>
      <c r="M1331" s="2">
        <v>2037600000</v>
      </c>
      <c r="N1331" s="2">
        <v>1558800000</v>
      </c>
    </row>
    <row r="1332" spans="1:14" x14ac:dyDescent="0.25">
      <c r="A1332">
        <v>1381</v>
      </c>
      <c r="B1332" t="s">
        <v>472</v>
      </c>
      <c r="C1332" t="s">
        <v>19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15</v>
      </c>
      <c r="K1332" t="s">
        <v>166</v>
      </c>
      <c r="L1332" s="2">
        <v>3623700000</v>
      </c>
      <c r="M1332" s="2">
        <v>2045600000</v>
      </c>
      <c r="N1332" s="2">
        <v>1578100000</v>
      </c>
    </row>
    <row r="1333" spans="1:14" x14ac:dyDescent="0.25">
      <c r="A1333">
        <v>1382</v>
      </c>
      <c r="B1333" t="s">
        <v>473</v>
      </c>
      <c r="C1333" t="s">
        <v>14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21</v>
      </c>
      <c r="K1333" t="s">
        <v>157</v>
      </c>
      <c r="L1333" s="2">
        <v>8484500000</v>
      </c>
      <c r="M1333" s="2">
        <v>6277200000</v>
      </c>
      <c r="N1333" s="2">
        <v>2207300000</v>
      </c>
    </row>
    <row r="1334" spans="1:14" x14ac:dyDescent="0.25">
      <c r="A1334">
        <v>1383</v>
      </c>
      <c r="B1334" t="s">
        <v>473</v>
      </c>
      <c r="C1334" t="s">
        <v>17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21</v>
      </c>
      <c r="K1334" t="s">
        <v>157</v>
      </c>
      <c r="L1334" s="2">
        <v>9589000000</v>
      </c>
      <c r="M1334" s="2">
        <v>6796400000</v>
      </c>
      <c r="N1334" s="2">
        <v>2792600000</v>
      </c>
    </row>
    <row r="1335" spans="1:14" x14ac:dyDescent="0.25">
      <c r="A1335">
        <v>1384</v>
      </c>
      <c r="B1335" t="s">
        <v>473</v>
      </c>
      <c r="C1335" t="s">
        <v>18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21</v>
      </c>
      <c r="K1335" t="s">
        <v>157</v>
      </c>
      <c r="L1335" s="2">
        <v>11375200000</v>
      </c>
      <c r="M1335" s="2">
        <v>8024100000</v>
      </c>
      <c r="N1335" s="2">
        <v>3351100000</v>
      </c>
    </row>
    <row r="1336" spans="1:14" x14ac:dyDescent="0.25">
      <c r="A1336">
        <v>1385</v>
      </c>
      <c r="B1336" t="s">
        <v>473</v>
      </c>
      <c r="C1336" t="s">
        <v>19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21</v>
      </c>
      <c r="K1336" t="s">
        <v>157</v>
      </c>
      <c r="L1336" s="2">
        <v>12804800000</v>
      </c>
      <c r="M1336" s="2">
        <v>8951100000</v>
      </c>
      <c r="N1336" s="2">
        <v>3853700000</v>
      </c>
    </row>
    <row r="1337" spans="1:14" x14ac:dyDescent="0.25">
      <c r="A1337">
        <v>1386</v>
      </c>
      <c r="B1337" t="s">
        <v>474</v>
      </c>
      <c r="C1337" t="s">
        <v>14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44</v>
      </c>
      <c r="K1337" t="s">
        <v>45</v>
      </c>
      <c r="L1337" s="2">
        <v>1422000000</v>
      </c>
      <c r="M1337" s="2">
        <v>563000000</v>
      </c>
      <c r="N1337" s="2">
        <v>859000000</v>
      </c>
    </row>
    <row r="1338" spans="1:14" x14ac:dyDescent="0.25">
      <c r="A1338">
        <v>1387</v>
      </c>
      <c r="B1338" t="s">
        <v>474</v>
      </c>
      <c r="C1338" t="s">
        <v>17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44</v>
      </c>
      <c r="K1338" t="s">
        <v>45</v>
      </c>
      <c r="L1338" s="2">
        <v>1508000000</v>
      </c>
      <c r="M1338" s="2">
        <v>598000000</v>
      </c>
      <c r="N1338" s="2">
        <v>910000000</v>
      </c>
    </row>
    <row r="1339" spans="1:14" x14ac:dyDescent="0.25">
      <c r="A1339">
        <v>1388</v>
      </c>
      <c r="B1339" t="s">
        <v>474</v>
      </c>
      <c r="C1339" t="s">
        <v>18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44</v>
      </c>
      <c r="K1339" t="s">
        <v>45</v>
      </c>
      <c r="L1339" s="2">
        <v>1620000000</v>
      </c>
      <c r="M1339" s="2">
        <v>613000000</v>
      </c>
      <c r="N1339" s="2">
        <v>1007000000</v>
      </c>
    </row>
    <row r="1340" spans="1:14" x14ac:dyDescent="0.25">
      <c r="A1340">
        <v>1389</v>
      </c>
      <c r="B1340" t="s">
        <v>474</v>
      </c>
      <c r="C1340" t="s">
        <v>19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44</v>
      </c>
      <c r="K1340" t="s">
        <v>45</v>
      </c>
      <c r="L1340" s="2">
        <v>1666000000</v>
      </c>
      <c r="M1340" s="2">
        <v>592000000</v>
      </c>
      <c r="N1340" s="2">
        <v>1074000000</v>
      </c>
    </row>
    <row r="1341" spans="1:14" x14ac:dyDescent="0.25">
      <c r="A1341">
        <v>1394</v>
      </c>
      <c r="B1341" t="s">
        <v>475</v>
      </c>
      <c r="C1341" t="s">
        <v>14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85</v>
      </c>
      <c r="K1341" t="s">
        <v>344</v>
      </c>
      <c r="L1341" s="2">
        <v>2658000000</v>
      </c>
      <c r="M1341" s="2">
        <v>1083000000</v>
      </c>
      <c r="N1341" s="2">
        <v>1575000000</v>
      </c>
    </row>
    <row r="1342" spans="1:14" x14ac:dyDescent="0.25">
      <c r="A1342">
        <v>1395</v>
      </c>
      <c r="B1342" t="s">
        <v>475</v>
      </c>
      <c r="C1342" t="s">
        <v>17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85</v>
      </c>
      <c r="K1342" t="s">
        <v>344</v>
      </c>
      <c r="L1342" s="2">
        <v>2811000000</v>
      </c>
      <c r="M1342" s="2">
        <v>1145000000</v>
      </c>
      <c r="N1342" s="2">
        <v>1666000000</v>
      </c>
    </row>
    <row r="1343" spans="1:14" x14ac:dyDescent="0.25">
      <c r="A1343">
        <v>1396</v>
      </c>
      <c r="B1343" t="s">
        <v>475</v>
      </c>
      <c r="C1343" t="s">
        <v>18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85</v>
      </c>
      <c r="K1343" t="s">
        <v>344</v>
      </c>
      <c r="L1343" s="2">
        <v>3113000000</v>
      </c>
      <c r="M1343" s="2">
        <v>1189000000</v>
      </c>
      <c r="N1343" s="2">
        <v>1924000000</v>
      </c>
    </row>
    <row r="1344" spans="1:14" x14ac:dyDescent="0.25">
      <c r="A1344">
        <v>1397</v>
      </c>
      <c r="B1344" t="s">
        <v>475</v>
      </c>
      <c r="C1344" t="s">
        <v>19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85</v>
      </c>
      <c r="K1344" t="s">
        <v>344</v>
      </c>
      <c r="L1344" s="2">
        <v>2899000000</v>
      </c>
      <c r="M1344" s="2">
        <v>1117000000</v>
      </c>
      <c r="N1344" s="2">
        <v>1782000000</v>
      </c>
    </row>
    <row r="1345" spans="1:14" x14ac:dyDescent="0.25">
      <c r="A1345">
        <v>1398</v>
      </c>
      <c r="B1345" t="s">
        <v>476</v>
      </c>
      <c r="C1345" t="s">
        <v>14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61</v>
      </c>
      <c r="K1345" t="s">
        <v>98</v>
      </c>
      <c r="L1345" s="2">
        <v>2589900000</v>
      </c>
      <c r="M1345" s="2">
        <v>1911500000</v>
      </c>
      <c r="N1345" s="2">
        <v>678400000</v>
      </c>
    </row>
    <row r="1346" spans="1:14" x14ac:dyDescent="0.25">
      <c r="A1346">
        <v>1399</v>
      </c>
      <c r="B1346" t="s">
        <v>476</v>
      </c>
      <c r="C1346" t="s">
        <v>17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61</v>
      </c>
      <c r="K1346" t="s">
        <v>98</v>
      </c>
      <c r="L1346" s="2">
        <v>2687600000</v>
      </c>
      <c r="M1346" s="2">
        <v>1968300000</v>
      </c>
      <c r="N1346" s="2">
        <v>719300000</v>
      </c>
    </row>
    <row r="1347" spans="1:14" x14ac:dyDescent="0.25">
      <c r="A1347">
        <v>1400</v>
      </c>
      <c r="B1347" t="s">
        <v>476</v>
      </c>
      <c r="C1347" t="s">
        <v>18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61</v>
      </c>
      <c r="K1347" t="s">
        <v>98</v>
      </c>
      <c r="L1347" s="2">
        <v>2586600000</v>
      </c>
      <c r="M1347" s="2">
        <v>1744900000</v>
      </c>
      <c r="N1347" s="2">
        <v>841700000</v>
      </c>
    </row>
    <row r="1348" spans="1:14" x14ac:dyDescent="0.25">
      <c r="A1348">
        <v>1401</v>
      </c>
      <c r="B1348" t="s">
        <v>476</v>
      </c>
      <c r="C1348" t="s">
        <v>19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61</v>
      </c>
      <c r="K1348" t="s">
        <v>98</v>
      </c>
      <c r="L1348" s="2">
        <v>2531600000</v>
      </c>
      <c r="M1348" s="2">
        <v>1699300000</v>
      </c>
      <c r="N1348" s="2">
        <v>832300000</v>
      </c>
    </row>
    <row r="1349" spans="1:14" x14ac:dyDescent="0.25">
      <c r="A1349">
        <v>1402</v>
      </c>
      <c r="B1349" t="s">
        <v>477</v>
      </c>
      <c r="C1349" t="s">
        <v>14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61</v>
      </c>
      <c r="K1349" t="s">
        <v>62</v>
      </c>
      <c r="L1349" s="2">
        <v>4206226000</v>
      </c>
      <c r="M1349" s="2">
        <v>3264896000</v>
      </c>
      <c r="N1349" s="2">
        <v>941330000</v>
      </c>
    </row>
    <row r="1350" spans="1:14" x14ac:dyDescent="0.25">
      <c r="A1350">
        <v>1403</v>
      </c>
      <c r="B1350" t="s">
        <v>477</v>
      </c>
      <c r="C1350" t="s">
        <v>17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61</v>
      </c>
      <c r="K1350" t="s">
        <v>62</v>
      </c>
      <c r="L1350" s="2">
        <v>4616566000</v>
      </c>
      <c r="M1350" s="2">
        <v>3470200000</v>
      </c>
      <c r="N1350" s="2">
        <v>1146366000</v>
      </c>
    </row>
    <row r="1351" spans="1:14" x14ac:dyDescent="0.25">
      <c r="A1351">
        <v>1404</v>
      </c>
      <c r="B1351" t="s">
        <v>477</v>
      </c>
      <c r="C1351" t="s">
        <v>18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61</v>
      </c>
      <c r="K1351" t="s">
        <v>62</v>
      </c>
      <c r="L1351" s="2">
        <v>5164484000</v>
      </c>
      <c r="M1351" s="2">
        <v>3860448000</v>
      </c>
      <c r="N1351" s="2">
        <v>1304036000</v>
      </c>
    </row>
    <row r="1352" spans="1:14" x14ac:dyDescent="0.25">
      <c r="A1352">
        <v>1405</v>
      </c>
      <c r="B1352" t="s">
        <v>477</v>
      </c>
      <c r="C1352" t="s">
        <v>19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61</v>
      </c>
      <c r="K1352" t="s">
        <v>62</v>
      </c>
      <c r="L1352" s="2">
        <v>5559226000</v>
      </c>
      <c r="M1352" s="2">
        <v>3943786000</v>
      </c>
      <c r="N1352" s="2">
        <v>1615440000</v>
      </c>
    </row>
    <row r="1353" spans="1:14" x14ac:dyDescent="0.25">
      <c r="A1353">
        <v>1406</v>
      </c>
      <c r="B1353" t="s">
        <v>478</v>
      </c>
      <c r="C1353" t="s">
        <v>14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21</v>
      </c>
      <c r="K1353" t="s">
        <v>81</v>
      </c>
      <c r="L1353" s="2">
        <v>1537400000</v>
      </c>
      <c r="M1353" s="2">
        <v>976900000</v>
      </c>
      <c r="N1353" s="2">
        <v>560500000</v>
      </c>
    </row>
    <row r="1354" spans="1:14" x14ac:dyDescent="0.25">
      <c r="A1354">
        <v>1407</v>
      </c>
      <c r="B1354" t="s">
        <v>478</v>
      </c>
      <c r="C1354" t="s">
        <v>17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21</v>
      </c>
      <c r="K1354" t="s">
        <v>81</v>
      </c>
      <c r="L1354" s="2">
        <v>1580500000</v>
      </c>
      <c r="M1354" s="2">
        <v>1010000000</v>
      </c>
      <c r="N1354" s="2">
        <v>570500000</v>
      </c>
    </row>
    <row r="1355" spans="1:14" x14ac:dyDescent="0.25">
      <c r="A1355">
        <v>1408</v>
      </c>
      <c r="B1355" t="s">
        <v>478</v>
      </c>
      <c r="C1355" t="s">
        <v>18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21</v>
      </c>
      <c r="K1355" t="s">
        <v>81</v>
      </c>
      <c r="L1355" s="2">
        <v>2074200000</v>
      </c>
      <c r="M1355" s="2">
        <v>1497600000</v>
      </c>
      <c r="N1355" s="2">
        <v>576600000</v>
      </c>
    </row>
    <row r="1356" spans="1:14" x14ac:dyDescent="0.25">
      <c r="A1356">
        <v>1409</v>
      </c>
      <c r="B1356" t="s">
        <v>478</v>
      </c>
      <c r="C1356" t="s">
        <v>19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21</v>
      </c>
      <c r="K1356" t="s">
        <v>81</v>
      </c>
      <c r="L1356" s="2">
        <v>2440400000</v>
      </c>
      <c r="M1356" s="2">
        <v>1736700000</v>
      </c>
      <c r="N1356" s="2">
        <v>703700000</v>
      </c>
    </row>
    <row r="1357" spans="1:14" x14ac:dyDescent="0.25">
      <c r="A1357">
        <v>1410</v>
      </c>
      <c r="B1357" t="s">
        <v>479</v>
      </c>
      <c r="C1357" t="s">
        <v>14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38</v>
      </c>
      <c r="K1357" t="s">
        <v>126</v>
      </c>
      <c r="L1357" s="2">
        <v>2027600000</v>
      </c>
      <c r="M1357" s="2">
        <v>1117200000</v>
      </c>
      <c r="N1357" s="2">
        <v>910400000</v>
      </c>
    </row>
    <row r="1358" spans="1:14" x14ac:dyDescent="0.25">
      <c r="A1358">
        <v>1411</v>
      </c>
      <c r="B1358" t="s">
        <v>479</v>
      </c>
      <c r="C1358" t="s">
        <v>17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38</v>
      </c>
      <c r="K1358" t="s">
        <v>126</v>
      </c>
      <c r="L1358" s="2">
        <v>2031000000</v>
      </c>
      <c r="M1358" s="2">
        <v>1112000000</v>
      </c>
      <c r="N1358" s="2">
        <v>919000000</v>
      </c>
    </row>
    <row r="1359" spans="1:14" x14ac:dyDescent="0.25">
      <c r="A1359">
        <v>1412</v>
      </c>
      <c r="B1359" t="s">
        <v>479</v>
      </c>
      <c r="C1359" t="s">
        <v>18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38</v>
      </c>
      <c r="K1359" t="s">
        <v>126</v>
      </c>
      <c r="L1359" s="2">
        <v>1968700000</v>
      </c>
      <c r="M1359" s="2">
        <v>1196700000</v>
      </c>
      <c r="N1359" s="2">
        <v>772000000</v>
      </c>
    </row>
    <row r="1360" spans="1:14" x14ac:dyDescent="0.25">
      <c r="A1360">
        <v>1413</v>
      </c>
      <c r="B1360" t="s">
        <v>479</v>
      </c>
      <c r="C1360" t="s">
        <v>19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38</v>
      </c>
      <c r="K1360" t="s">
        <v>126</v>
      </c>
      <c r="L1360" s="2">
        <v>2967800000</v>
      </c>
      <c r="M1360" s="2">
        <v>1822500000</v>
      </c>
      <c r="N1360" s="2">
        <v>1145300000</v>
      </c>
    </row>
    <row r="1361" spans="1:14" x14ac:dyDescent="0.25">
      <c r="A1361">
        <v>1414</v>
      </c>
      <c r="B1361" t="s">
        <v>480</v>
      </c>
      <c r="C1361" t="s">
        <v>14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54</v>
      </c>
      <c r="K1361" t="s">
        <v>481</v>
      </c>
      <c r="L1361" s="2">
        <v>819809000</v>
      </c>
      <c r="M1361" s="2">
        <v>450728000</v>
      </c>
      <c r="N1361" s="2">
        <v>369081000</v>
      </c>
    </row>
    <row r="1362" spans="1:14" x14ac:dyDescent="0.25">
      <c r="A1362">
        <v>1415</v>
      </c>
      <c r="B1362" t="s">
        <v>480</v>
      </c>
      <c r="C1362" t="s">
        <v>17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54</v>
      </c>
      <c r="K1362" t="s">
        <v>481</v>
      </c>
      <c r="L1362" s="2">
        <v>891400000</v>
      </c>
      <c r="M1362" s="2">
        <v>462444000</v>
      </c>
      <c r="N1362" s="2">
        <v>428956000</v>
      </c>
    </row>
    <row r="1363" spans="1:14" x14ac:dyDescent="0.25">
      <c r="A1363">
        <v>1416</v>
      </c>
      <c r="B1363" t="s">
        <v>480</v>
      </c>
      <c r="C1363" t="s">
        <v>18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54</v>
      </c>
      <c r="K1363" t="s">
        <v>481</v>
      </c>
      <c r="L1363" s="2">
        <v>1019852000</v>
      </c>
      <c r="M1363" s="2">
        <v>527489000</v>
      </c>
      <c r="N1363" s="2">
        <v>492363000</v>
      </c>
    </row>
    <row r="1364" spans="1:14" x14ac:dyDescent="0.25">
      <c r="A1364">
        <v>1417</v>
      </c>
      <c r="B1364" t="s">
        <v>480</v>
      </c>
      <c r="C1364" t="s">
        <v>19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54</v>
      </c>
      <c r="K1364" t="s">
        <v>481</v>
      </c>
      <c r="L1364" s="2">
        <v>1128503000</v>
      </c>
      <c r="M1364" s="2">
        <v>727372000</v>
      </c>
      <c r="N1364" s="2">
        <v>401131000</v>
      </c>
    </row>
    <row r="1365" spans="1:14" x14ac:dyDescent="0.25">
      <c r="A1365">
        <v>1418</v>
      </c>
      <c r="B1365" t="s">
        <v>482</v>
      </c>
      <c r="C1365" t="s">
        <v>14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21</v>
      </c>
      <c r="K1365" t="s">
        <v>483</v>
      </c>
      <c r="L1365" s="2">
        <v>1598600000</v>
      </c>
      <c r="M1365" s="2">
        <v>1012400000</v>
      </c>
      <c r="N1365" s="2">
        <v>586200000</v>
      </c>
    </row>
    <row r="1366" spans="1:14" x14ac:dyDescent="0.25">
      <c r="A1366">
        <v>1419</v>
      </c>
      <c r="B1366" t="s">
        <v>482</v>
      </c>
      <c r="C1366" t="s">
        <v>17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21</v>
      </c>
      <c r="K1366" t="s">
        <v>483</v>
      </c>
      <c r="L1366" s="2">
        <v>1733400000</v>
      </c>
      <c r="M1366" s="2">
        <v>1048700000</v>
      </c>
      <c r="N1366" s="2">
        <v>684700000</v>
      </c>
    </row>
    <row r="1367" spans="1:14" x14ac:dyDescent="0.25">
      <c r="A1367">
        <v>1420</v>
      </c>
      <c r="B1367" t="s">
        <v>482</v>
      </c>
      <c r="C1367" t="s">
        <v>18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21</v>
      </c>
      <c r="K1367" t="s">
        <v>483</v>
      </c>
      <c r="L1367" s="2">
        <v>1818500000</v>
      </c>
      <c r="M1367" s="2">
        <v>1053700000</v>
      </c>
      <c r="N1367" s="2">
        <v>764800000</v>
      </c>
    </row>
    <row r="1368" spans="1:14" x14ac:dyDescent="0.25">
      <c r="A1368">
        <v>1421</v>
      </c>
      <c r="B1368" t="s">
        <v>482</v>
      </c>
      <c r="C1368" t="s">
        <v>19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21</v>
      </c>
      <c r="K1368" t="s">
        <v>483</v>
      </c>
      <c r="L1368" s="2">
        <v>1908300000</v>
      </c>
      <c r="M1368" s="2">
        <v>1054100000</v>
      </c>
      <c r="N1368" s="2">
        <v>854200000</v>
      </c>
    </row>
    <row r="1369" spans="1:14" x14ac:dyDescent="0.25">
      <c r="A1369">
        <v>1422</v>
      </c>
      <c r="B1369" t="s">
        <v>484</v>
      </c>
      <c r="C1369" t="s">
        <v>14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21</v>
      </c>
      <c r="K1369" t="s">
        <v>206</v>
      </c>
      <c r="L1369" s="2">
        <v>1696346000</v>
      </c>
      <c r="M1369" s="2">
        <v>763064000</v>
      </c>
      <c r="N1369" s="2">
        <v>933282000</v>
      </c>
    </row>
    <row r="1370" spans="1:14" x14ac:dyDescent="0.25">
      <c r="A1370">
        <v>1423</v>
      </c>
      <c r="B1370" t="s">
        <v>484</v>
      </c>
      <c r="C1370" t="s">
        <v>17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21</v>
      </c>
      <c r="K1370" t="s">
        <v>206</v>
      </c>
      <c r="L1370" s="2">
        <v>1831515000</v>
      </c>
      <c r="M1370" s="2">
        <v>846635000</v>
      </c>
      <c r="N1370" s="2">
        <v>984880000</v>
      </c>
    </row>
    <row r="1371" spans="1:14" x14ac:dyDescent="0.25">
      <c r="A1371">
        <v>1424</v>
      </c>
      <c r="B1371" t="s">
        <v>484</v>
      </c>
      <c r="C1371" t="s">
        <v>18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21</v>
      </c>
      <c r="K1371" t="s">
        <v>206</v>
      </c>
      <c r="L1371" s="2">
        <v>1886560000</v>
      </c>
      <c r="M1371" s="2">
        <v>893381000</v>
      </c>
      <c r="N1371" s="2">
        <v>993179000</v>
      </c>
    </row>
    <row r="1372" spans="1:14" x14ac:dyDescent="0.25">
      <c r="A1372">
        <v>1425</v>
      </c>
      <c r="B1372" t="s">
        <v>484</v>
      </c>
      <c r="C1372" t="s">
        <v>19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21</v>
      </c>
      <c r="K1372" t="s">
        <v>206</v>
      </c>
      <c r="L1372" s="2">
        <v>2030870000</v>
      </c>
      <c r="M1372" s="2">
        <v>922775000</v>
      </c>
      <c r="N1372" s="2">
        <v>1108095000</v>
      </c>
    </row>
    <row r="1373" spans="1:14" x14ac:dyDescent="0.25">
      <c r="A1373">
        <v>1426</v>
      </c>
      <c r="B1373" t="s">
        <v>485</v>
      </c>
      <c r="C1373" t="s">
        <v>14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44</v>
      </c>
      <c r="K1373" t="s">
        <v>47</v>
      </c>
      <c r="L1373" s="2">
        <v>7164000000</v>
      </c>
      <c r="M1373" s="2">
        <v>2701000000</v>
      </c>
      <c r="N1373" s="2">
        <v>4463000000</v>
      </c>
    </row>
    <row r="1374" spans="1:14" x14ac:dyDescent="0.25">
      <c r="A1374">
        <v>1427</v>
      </c>
      <c r="B1374" t="s">
        <v>485</v>
      </c>
      <c r="C1374" t="s">
        <v>17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44</v>
      </c>
      <c r="K1374" t="s">
        <v>47</v>
      </c>
      <c r="L1374" s="2">
        <v>7270000000</v>
      </c>
      <c r="M1374" s="2">
        <v>2835000000</v>
      </c>
      <c r="N1374" s="2">
        <v>4435000000</v>
      </c>
    </row>
    <row r="1375" spans="1:14" x14ac:dyDescent="0.25">
      <c r="A1375">
        <v>1428</v>
      </c>
      <c r="B1375" t="s">
        <v>485</v>
      </c>
      <c r="C1375" t="s">
        <v>18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44</v>
      </c>
      <c r="K1375" t="s">
        <v>47</v>
      </c>
      <c r="L1375" s="2">
        <v>7436000000</v>
      </c>
      <c r="M1375" s="2">
        <v>2926000000</v>
      </c>
      <c r="N1375" s="2">
        <v>4510000000</v>
      </c>
    </row>
    <row r="1376" spans="1:14" x14ac:dyDescent="0.25">
      <c r="A1376">
        <v>1429</v>
      </c>
      <c r="B1376" t="s">
        <v>485</v>
      </c>
      <c r="C1376" t="s">
        <v>19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44</v>
      </c>
      <c r="K1376" t="s">
        <v>47</v>
      </c>
      <c r="L1376" s="2">
        <v>7678000000</v>
      </c>
      <c r="M1376" s="2">
        <v>3031000000</v>
      </c>
      <c r="N1376" s="2">
        <v>4647000000</v>
      </c>
    </row>
    <row r="1377" spans="1:14" x14ac:dyDescent="0.25">
      <c r="A1377">
        <v>1430</v>
      </c>
      <c r="B1377" t="s">
        <v>486</v>
      </c>
      <c r="C1377" t="s">
        <v>14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54</v>
      </c>
      <c r="K1377" t="s">
        <v>55</v>
      </c>
      <c r="L1377" s="2">
        <v>3455777000</v>
      </c>
      <c r="M1377" s="2">
        <v>1445069000</v>
      </c>
      <c r="N1377" s="2">
        <v>2010708000</v>
      </c>
    </row>
    <row r="1378" spans="1:14" x14ac:dyDescent="0.25">
      <c r="A1378">
        <v>1431</v>
      </c>
      <c r="B1378" t="s">
        <v>486</v>
      </c>
      <c r="C1378" t="s">
        <v>17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54</v>
      </c>
      <c r="K1378" t="s">
        <v>55</v>
      </c>
      <c r="L1378" s="2">
        <v>3705903000</v>
      </c>
      <c r="M1378" s="2">
        <v>1510069000</v>
      </c>
      <c r="N1378" s="2">
        <v>2195834000</v>
      </c>
    </row>
    <row r="1379" spans="1:14" x14ac:dyDescent="0.25">
      <c r="A1379">
        <v>1432</v>
      </c>
      <c r="B1379" t="s">
        <v>486</v>
      </c>
      <c r="C1379" t="s">
        <v>18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54</v>
      </c>
      <c r="K1379" t="s">
        <v>55</v>
      </c>
      <c r="L1379" s="2">
        <v>3988015000</v>
      </c>
      <c r="M1379" s="2">
        <v>1590672000</v>
      </c>
      <c r="N1379" s="2">
        <v>2397343000</v>
      </c>
    </row>
    <row r="1380" spans="1:14" x14ac:dyDescent="0.25">
      <c r="A1380">
        <v>1433</v>
      </c>
      <c r="B1380" t="s">
        <v>486</v>
      </c>
      <c r="C1380" t="s">
        <v>19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54</v>
      </c>
      <c r="K1380" t="s">
        <v>55</v>
      </c>
      <c r="L1380" s="2">
        <v>4305911000</v>
      </c>
      <c r="M1380" s="2">
        <v>1630403000</v>
      </c>
      <c r="N1380" s="2">
        <v>2675508000</v>
      </c>
    </row>
    <row r="1381" spans="1:14" x14ac:dyDescent="0.25">
      <c r="A1381">
        <v>1438</v>
      </c>
      <c r="B1381" t="s">
        <v>487</v>
      </c>
      <c r="C1381" t="s">
        <v>14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21</v>
      </c>
      <c r="K1381" t="s">
        <v>81</v>
      </c>
      <c r="L1381" s="2">
        <v>6491261000</v>
      </c>
      <c r="M1381" s="2">
        <v>4963184000</v>
      </c>
      <c r="N1381" s="2">
        <v>1528077000</v>
      </c>
    </row>
    <row r="1382" spans="1:14" x14ac:dyDescent="0.25">
      <c r="A1382">
        <v>1439</v>
      </c>
      <c r="B1382" t="s">
        <v>487</v>
      </c>
      <c r="C1382" t="s">
        <v>17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21</v>
      </c>
      <c r="K1382" t="s">
        <v>81</v>
      </c>
      <c r="L1382" s="2">
        <v>6032000000</v>
      </c>
      <c r="M1382" s="2">
        <v>4790000000</v>
      </c>
      <c r="N1382" s="2">
        <v>1242000000</v>
      </c>
    </row>
    <row r="1383" spans="1:14" x14ac:dyDescent="0.25">
      <c r="A1383">
        <v>1440</v>
      </c>
      <c r="B1383" t="s">
        <v>487</v>
      </c>
      <c r="C1383" t="s">
        <v>18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21</v>
      </c>
      <c r="K1383" t="s">
        <v>81</v>
      </c>
      <c r="L1383" s="2">
        <v>5801000000</v>
      </c>
      <c r="M1383" s="2">
        <v>4878000000</v>
      </c>
      <c r="N1383" s="2">
        <v>923000000</v>
      </c>
    </row>
    <row r="1384" spans="1:14" x14ac:dyDescent="0.25">
      <c r="A1384">
        <v>1441</v>
      </c>
      <c r="B1384" t="s">
        <v>487</v>
      </c>
      <c r="C1384" t="s">
        <v>19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21</v>
      </c>
      <c r="K1384" t="s">
        <v>81</v>
      </c>
      <c r="L1384" s="2">
        <v>5514000000</v>
      </c>
      <c r="M1384" s="2">
        <v>4667000000</v>
      </c>
      <c r="N1384" s="2">
        <v>847000000</v>
      </c>
    </row>
    <row r="1385" spans="1:14" x14ac:dyDescent="0.25">
      <c r="A1385">
        <v>1442</v>
      </c>
      <c r="B1385" t="s">
        <v>488</v>
      </c>
      <c r="C1385" t="s">
        <v>14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15</v>
      </c>
      <c r="K1385" t="s">
        <v>166</v>
      </c>
      <c r="L1385" s="2">
        <v>857305000</v>
      </c>
      <c r="M1385" s="2">
        <v>388469000</v>
      </c>
      <c r="N1385" s="2">
        <v>468836000</v>
      </c>
    </row>
    <row r="1386" spans="1:14" x14ac:dyDescent="0.25">
      <c r="A1386">
        <v>1443</v>
      </c>
      <c r="B1386" t="s">
        <v>488</v>
      </c>
      <c r="C1386" t="s">
        <v>17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15</v>
      </c>
      <c r="K1386" t="s">
        <v>166</v>
      </c>
      <c r="L1386" s="2">
        <v>964634000</v>
      </c>
      <c r="M1386" s="2">
        <v>429015000</v>
      </c>
      <c r="N1386" s="2">
        <v>535619000</v>
      </c>
    </row>
    <row r="1387" spans="1:14" x14ac:dyDescent="0.25">
      <c r="A1387">
        <v>1444</v>
      </c>
      <c r="B1387" t="s">
        <v>488</v>
      </c>
      <c r="C1387" t="s">
        <v>18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15</v>
      </c>
      <c r="K1387" t="s">
        <v>166</v>
      </c>
      <c r="L1387" s="2">
        <v>1094411000</v>
      </c>
      <c r="M1387" s="2">
        <v>538075000</v>
      </c>
      <c r="N1387" s="2">
        <v>556336000</v>
      </c>
    </row>
    <row r="1388" spans="1:14" x14ac:dyDescent="0.25">
      <c r="A1388">
        <v>1445</v>
      </c>
      <c r="B1388" t="s">
        <v>488</v>
      </c>
      <c r="C1388" t="s">
        <v>19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15</v>
      </c>
      <c r="K1388" t="s">
        <v>166</v>
      </c>
      <c r="L1388" s="2">
        <v>1266185000</v>
      </c>
      <c r="M1388" s="2">
        <v>778573000</v>
      </c>
      <c r="N1388" s="2">
        <v>487612000</v>
      </c>
    </row>
    <row r="1389" spans="1:14" x14ac:dyDescent="0.25">
      <c r="A1389">
        <v>1446</v>
      </c>
      <c r="B1389" t="s">
        <v>489</v>
      </c>
      <c r="C1389" t="s">
        <v>14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44</v>
      </c>
      <c r="K1389" t="s">
        <v>45</v>
      </c>
      <c r="L1389" s="2">
        <v>3001000000</v>
      </c>
      <c r="M1389" s="2">
        <v>1449000000</v>
      </c>
      <c r="N1389" s="2">
        <v>1552000000</v>
      </c>
    </row>
    <row r="1390" spans="1:14" x14ac:dyDescent="0.25">
      <c r="A1390">
        <v>1447</v>
      </c>
      <c r="B1390" t="s">
        <v>489</v>
      </c>
      <c r="C1390" t="s">
        <v>17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44</v>
      </c>
      <c r="K1390" t="s">
        <v>45</v>
      </c>
      <c r="L1390" s="2">
        <v>3371000000</v>
      </c>
      <c r="M1390" s="2">
        <v>1687000000</v>
      </c>
      <c r="N1390" s="2">
        <v>1684000000</v>
      </c>
    </row>
    <row r="1391" spans="1:14" x14ac:dyDescent="0.25">
      <c r="A1391">
        <v>1448</v>
      </c>
      <c r="B1391" t="s">
        <v>489</v>
      </c>
      <c r="C1391" t="s">
        <v>18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44</v>
      </c>
      <c r="K1391" t="s">
        <v>45</v>
      </c>
      <c r="L1391" s="2">
        <v>3346000000</v>
      </c>
      <c r="M1391" s="2">
        <v>1570000000</v>
      </c>
      <c r="N1391" s="2">
        <v>1776000000</v>
      </c>
    </row>
    <row r="1392" spans="1:14" x14ac:dyDescent="0.25">
      <c r="A1392">
        <v>1449</v>
      </c>
      <c r="B1392" t="s">
        <v>489</v>
      </c>
      <c r="C1392" t="s">
        <v>19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44</v>
      </c>
      <c r="K1392" t="s">
        <v>45</v>
      </c>
      <c r="L1392" s="2">
        <v>3583000000</v>
      </c>
      <c r="M1392" s="2">
        <v>1647000000</v>
      </c>
      <c r="N1392" s="2">
        <v>1936000000</v>
      </c>
    </row>
    <row r="1393" spans="1:14" x14ac:dyDescent="0.25">
      <c r="A1393">
        <v>1450</v>
      </c>
      <c r="B1393" t="s">
        <v>490</v>
      </c>
      <c r="C1393" t="s">
        <v>14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49</v>
      </c>
      <c r="K1393" t="s">
        <v>107</v>
      </c>
      <c r="L1393" s="2">
        <v>10811000000</v>
      </c>
      <c r="M1393" s="2">
        <v>7514000000</v>
      </c>
      <c r="N1393" s="2">
        <v>3297000000</v>
      </c>
    </row>
    <row r="1394" spans="1:14" x14ac:dyDescent="0.25">
      <c r="A1394">
        <v>1451</v>
      </c>
      <c r="B1394" t="s">
        <v>490</v>
      </c>
      <c r="C1394" t="s">
        <v>17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49</v>
      </c>
      <c r="K1394" t="s">
        <v>107</v>
      </c>
      <c r="L1394" s="2">
        <v>8311000000</v>
      </c>
      <c r="M1394" s="2">
        <v>6384000000</v>
      </c>
      <c r="N1394" s="2">
        <v>1927000000</v>
      </c>
    </row>
    <row r="1395" spans="1:14" x14ac:dyDescent="0.25">
      <c r="A1395">
        <v>1452</v>
      </c>
      <c r="B1395" t="s">
        <v>490</v>
      </c>
      <c r="C1395" t="s">
        <v>18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49</v>
      </c>
      <c r="K1395" t="s">
        <v>107</v>
      </c>
      <c r="L1395" s="2">
        <v>8472000000</v>
      </c>
      <c r="M1395" s="2">
        <v>5885000000</v>
      </c>
      <c r="N1395" s="2">
        <v>2587000000</v>
      </c>
    </row>
    <row r="1396" spans="1:14" x14ac:dyDescent="0.25">
      <c r="A1396">
        <v>1453</v>
      </c>
      <c r="B1396" t="s">
        <v>490</v>
      </c>
      <c r="C1396" t="s">
        <v>19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49</v>
      </c>
      <c r="K1396" t="s">
        <v>107</v>
      </c>
      <c r="L1396" s="2">
        <v>8314000000</v>
      </c>
      <c r="M1396" s="2">
        <v>5325000000</v>
      </c>
      <c r="N1396" s="2">
        <v>2989000000</v>
      </c>
    </row>
    <row r="1397" spans="1:14" x14ac:dyDescent="0.25">
      <c r="A1397">
        <v>1458</v>
      </c>
      <c r="B1397" t="s">
        <v>491</v>
      </c>
      <c r="C1397" t="s">
        <v>14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24</v>
      </c>
      <c r="K1397" t="s">
        <v>492</v>
      </c>
      <c r="L1397" s="2">
        <v>3940000000</v>
      </c>
      <c r="M1397" s="2">
        <v>1847000000</v>
      </c>
      <c r="N1397" s="2">
        <v>2093000000</v>
      </c>
    </row>
    <row r="1398" spans="1:14" x14ac:dyDescent="0.25">
      <c r="A1398">
        <v>1459</v>
      </c>
      <c r="B1398" t="s">
        <v>491</v>
      </c>
      <c r="C1398" t="s">
        <v>17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24</v>
      </c>
      <c r="K1398" t="s">
        <v>492</v>
      </c>
      <c r="L1398" s="2">
        <v>3846000000</v>
      </c>
      <c r="M1398" s="2">
        <v>2046000000</v>
      </c>
      <c r="N1398" s="2">
        <v>1800000000</v>
      </c>
    </row>
    <row r="1399" spans="1:14" x14ac:dyDescent="0.25">
      <c r="A1399">
        <v>1460</v>
      </c>
      <c r="B1399" t="s">
        <v>491</v>
      </c>
      <c r="C1399" t="s">
        <v>18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24</v>
      </c>
      <c r="K1399" t="s">
        <v>492</v>
      </c>
      <c r="L1399" s="2">
        <v>3809000000</v>
      </c>
      <c r="M1399" s="2">
        <v>1719000000</v>
      </c>
      <c r="N1399" s="2">
        <v>2090000000</v>
      </c>
    </row>
    <row r="1400" spans="1:14" x14ac:dyDescent="0.25">
      <c r="A1400">
        <v>1461</v>
      </c>
      <c r="B1400" t="s">
        <v>491</v>
      </c>
      <c r="C1400" t="s">
        <v>19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24</v>
      </c>
      <c r="K1400" t="s">
        <v>492</v>
      </c>
      <c r="L1400" s="2">
        <v>2615000000</v>
      </c>
      <c r="M1400" s="2">
        <v>1995000000</v>
      </c>
      <c r="N1400" s="2">
        <v>620000000</v>
      </c>
    </row>
    <row r="1401" spans="1:14" x14ac:dyDescent="0.25">
      <c r="A1401">
        <v>1462</v>
      </c>
      <c r="B1401" t="s">
        <v>493</v>
      </c>
      <c r="C1401" t="s">
        <v>14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38</v>
      </c>
      <c r="K1401" t="s">
        <v>494</v>
      </c>
      <c r="L1401" s="2">
        <v>1108300000</v>
      </c>
      <c r="M1401" s="2">
        <v>585400000</v>
      </c>
      <c r="N1401" s="2">
        <v>522900000</v>
      </c>
    </row>
    <row r="1402" spans="1:14" x14ac:dyDescent="0.25">
      <c r="A1402">
        <v>1463</v>
      </c>
      <c r="B1402" t="s">
        <v>493</v>
      </c>
      <c r="C1402" t="s">
        <v>17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38</v>
      </c>
      <c r="K1402" t="s">
        <v>494</v>
      </c>
      <c r="L1402" s="2">
        <v>1991700000</v>
      </c>
      <c r="M1402" s="2">
        <v>895100000</v>
      </c>
      <c r="N1402" s="2">
        <v>1096600000</v>
      </c>
    </row>
    <row r="1403" spans="1:14" x14ac:dyDescent="0.25">
      <c r="A1403">
        <v>1464</v>
      </c>
      <c r="B1403" t="s">
        <v>493</v>
      </c>
      <c r="C1403" t="s">
        <v>18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38</v>
      </c>
      <c r="K1403" t="s">
        <v>494</v>
      </c>
      <c r="L1403" s="2">
        <v>2578600000</v>
      </c>
      <c r="M1403" s="2">
        <v>1078400000</v>
      </c>
      <c r="N1403" s="2">
        <v>1500200000</v>
      </c>
    </row>
    <row r="1404" spans="1:14" x14ac:dyDescent="0.25">
      <c r="A1404">
        <v>1465</v>
      </c>
      <c r="B1404" t="s">
        <v>493</v>
      </c>
      <c r="C1404" t="s">
        <v>19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38</v>
      </c>
      <c r="K1404" t="s">
        <v>494</v>
      </c>
      <c r="L1404" s="2">
        <v>2942300000</v>
      </c>
      <c r="M1404" s="2">
        <v>1177200000</v>
      </c>
      <c r="N1404" s="2">
        <v>1765100000</v>
      </c>
    </row>
    <row r="1405" spans="1:14" x14ac:dyDescent="0.25">
      <c r="A1405">
        <v>1466</v>
      </c>
      <c r="B1405" t="s">
        <v>495</v>
      </c>
      <c r="C1405" t="s">
        <v>14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21</v>
      </c>
      <c r="K1405" t="s">
        <v>483</v>
      </c>
      <c r="L1405" s="2">
        <v>3903700000</v>
      </c>
      <c r="M1405" s="2">
        <v>2960300000</v>
      </c>
      <c r="N1405" s="2">
        <v>943400000</v>
      </c>
    </row>
    <row r="1406" spans="1:14" x14ac:dyDescent="0.25">
      <c r="A1406">
        <v>1467</v>
      </c>
      <c r="B1406" t="s">
        <v>495</v>
      </c>
      <c r="C1406" t="s">
        <v>17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21</v>
      </c>
      <c r="K1406" t="s">
        <v>483</v>
      </c>
      <c r="L1406" s="2">
        <v>4102700000</v>
      </c>
      <c r="M1406" s="2">
        <v>2814600000</v>
      </c>
      <c r="N1406" s="2">
        <v>1288100000</v>
      </c>
    </row>
    <row r="1407" spans="1:14" x14ac:dyDescent="0.25">
      <c r="A1407">
        <v>1468</v>
      </c>
      <c r="B1407" t="s">
        <v>495</v>
      </c>
      <c r="C1407" t="s">
        <v>18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21</v>
      </c>
      <c r="K1407" t="s">
        <v>483</v>
      </c>
      <c r="L1407" s="2">
        <v>4072000000</v>
      </c>
      <c r="M1407" s="2">
        <v>2681100000</v>
      </c>
      <c r="N1407" s="2">
        <v>1390900000</v>
      </c>
    </row>
    <row r="1408" spans="1:14" x14ac:dyDescent="0.25">
      <c r="A1408">
        <v>1469</v>
      </c>
      <c r="B1408" t="s">
        <v>495</v>
      </c>
      <c r="C1408" t="s">
        <v>19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21</v>
      </c>
      <c r="K1408" t="s">
        <v>483</v>
      </c>
      <c r="L1408" s="2">
        <v>4267200000</v>
      </c>
      <c r="M1408" s="2">
        <v>2798900000</v>
      </c>
      <c r="N1408" s="2">
        <v>1468300000</v>
      </c>
    </row>
    <row r="1409" spans="1:14" x14ac:dyDescent="0.25">
      <c r="A1409">
        <v>1470</v>
      </c>
      <c r="B1409" t="s">
        <v>496</v>
      </c>
      <c r="C1409" t="s">
        <v>14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24</v>
      </c>
      <c r="K1409" t="s">
        <v>36</v>
      </c>
      <c r="L1409" s="2">
        <v>766600000</v>
      </c>
      <c r="M1409" s="2">
        <v>415100000</v>
      </c>
      <c r="N1409" s="2">
        <v>351500000</v>
      </c>
    </row>
    <row r="1410" spans="1:14" x14ac:dyDescent="0.25">
      <c r="A1410">
        <v>1471</v>
      </c>
      <c r="B1410" t="s">
        <v>496</v>
      </c>
      <c r="C1410" t="s">
        <v>17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24</v>
      </c>
      <c r="K1410" t="s">
        <v>36</v>
      </c>
      <c r="L1410" s="2">
        <v>1022700000</v>
      </c>
      <c r="M1410" s="2">
        <v>457200000</v>
      </c>
      <c r="N1410" s="2">
        <v>565500000</v>
      </c>
    </row>
    <row r="1411" spans="1:14" x14ac:dyDescent="0.25">
      <c r="A1411">
        <v>1472</v>
      </c>
      <c r="B1411" t="s">
        <v>496</v>
      </c>
      <c r="C1411" t="s">
        <v>18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24</v>
      </c>
      <c r="K1411" t="s">
        <v>36</v>
      </c>
      <c r="L1411" s="2">
        <v>1554500000</v>
      </c>
      <c r="M1411" s="2">
        <v>528000000</v>
      </c>
      <c r="N1411" s="2">
        <v>1026500000</v>
      </c>
    </row>
    <row r="1412" spans="1:14" x14ac:dyDescent="0.25">
      <c r="A1412">
        <v>1473</v>
      </c>
      <c r="B1412" t="s">
        <v>496</v>
      </c>
      <c r="C1412" t="s">
        <v>19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24</v>
      </c>
      <c r="K1412" t="s">
        <v>36</v>
      </c>
      <c r="L1412" s="2">
        <v>1665200000</v>
      </c>
      <c r="M1412" s="2">
        <v>541700000</v>
      </c>
      <c r="N1412" s="2">
        <v>1123500000</v>
      </c>
    </row>
    <row r="1413" spans="1:14" x14ac:dyDescent="0.25">
      <c r="A1413">
        <v>1474</v>
      </c>
      <c r="B1413" t="s">
        <v>497</v>
      </c>
      <c r="C1413" t="s">
        <v>14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85</v>
      </c>
      <c r="K1413" t="s">
        <v>86</v>
      </c>
      <c r="L1413" s="2">
        <v>2485000000</v>
      </c>
      <c r="M1413" s="2">
        <v>1646000000</v>
      </c>
      <c r="N1413" s="2">
        <v>839000000</v>
      </c>
    </row>
    <row r="1414" spans="1:14" x14ac:dyDescent="0.25">
      <c r="A1414">
        <v>1475</v>
      </c>
      <c r="B1414" t="s">
        <v>497</v>
      </c>
      <c r="C1414" t="s">
        <v>17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85</v>
      </c>
      <c r="K1414" t="s">
        <v>86</v>
      </c>
      <c r="L1414" s="2">
        <v>3043000000</v>
      </c>
      <c r="M1414" s="2">
        <v>1839000000</v>
      </c>
      <c r="N1414" s="2">
        <v>1204000000</v>
      </c>
    </row>
    <row r="1415" spans="1:14" x14ac:dyDescent="0.25">
      <c r="A1415">
        <v>1476</v>
      </c>
      <c r="B1415" t="s">
        <v>497</v>
      </c>
      <c r="C1415" t="s">
        <v>18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85</v>
      </c>
      <c r="K1415" t="s">
        <v>86</v>
      </c>
      <c r="L1415" s="2">
        <v>3611000000</v>
      </c>
      <c r="M1415" s="2">
        <v>2238000000</v>
      </c>
      <c r="N1415" s="2">
        <v>1373000000</v>
      </c>
    </row>
    <row r="1416" spans="1:14" x14ac:dyDescent="0.25">
      <c r="A1416">
        <v>1477</v>
      </c>
      <c r="B1416" t="s">
        <v>497</v>
      </c>
      <c r="C1416" t="s">
        <v>19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85</v>
      </c>
      <c r="K1416" t="s">
        <v>86</v>
      </c>
      <c r="L1416" s="2">
        <v>2444000000</v>
      </c>
      <c r="M1416" s="2">
        <v>2299000000</v>
      </c>
      <c r="N1416" s="2">
        <v>145000000</v>
      </c>
    </row>
    <row r="1417" spans="1:14" x14ac:dyDescent="0.25">
      <c r="A1417">
        <v>1478</v>
      </c>
      <c r="B1417" t="s">
        <v>498</v>
      </c>
      <c r="C1417" t="s">
        <v>14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49</v>
      </c>
      <c r="K1417" t="s">
        <v>102</v>
      </c>
      <c r="L1417" s="2">
        <v>10431000000</v>
      </c>
      <c r="M1417" s="2">
        <v>6672000000</v>
      </c>
      <c r="N1417" s="2">
        <v>3759000000</v>
      </c>
    </row>
    <row r="1418" spans="1:14" x14ac:dyDescent="0.25">
      <c r="A1418">
        <v>1479</v>
      </c>
      <c r="B1418" t="s">
        <v>498</v>
      </c>
      <c r="C1418" t="s">
        <v>17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49</v>
      </c>
      <c r="K1418" t="s">
        <v>102</v>
      </c>
      <c r="L1418" s="2">
        <v>11439000000</v>
      </c>
      <c r="M1418" s="2">
        <v>7929000000</v>
      </c>
      <c r="N1418" s="2">
        <v>3510000000</v>
      </c>
    </row>
    <row r="1419" spans="1:14" x14ac:dyDescent="0.25">
      <c r="A1419">
        <v>1480</v>
      </c>
      <c r="B1419" t="s">
        <v>498</v>
      </c>
      <c r="C1419" t="s">
        <v>18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49</v>
      </c>
      <c r="K1419" t="s">
        <v>102</v>
      </c>
      <c r="L1419" s="2">
        <v>12257000000</v>
      </c>
      <c r="M1419" s="2">
        <v>8419000000</v>
      </c>
      <c r="N1419" s="2">
        <v>3838000000</v>
      </c>
    </row>
    <row r="1420" spans="1:14" x14ac:dyDescent="0.25">
      <c r="A1420">
        <v>1481</v>
      </c>
      <c r="B1420" t="s">
        <v>498</v>
      </c>
      <c r="C1420" t="s">
        <v>19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49</v>
      </c>
      <c r="K1420" t="s">
        <v>102</v>
      </c>
      <c r="L1420" s="2">
        <v>13013000000</v>
      </c>
      <c r="M1420" s="2">
        <v>8954000000</v>
      </c>
      <c r="N1420" s="2">
        <v>4059000000</v>
      </c>
    </row>
    <row r="1421" spans="1:14" x14ac:dyDescent="0.25">
      <c r="A1421">
        <v>1482</v>
      </c>
      <c r="B1421" t="s">
        <v>499</v>
      </c>
      <c r="C1421" t="s">
        <v>14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27</v>
      </c>
      <c r="K1421" t="s">
        <v>32</v>
      </c>
      <c r="L1421" s="2">
        <v>6019000000</v>
      </c>
      <c r="M1421" s="2">
        <v>4763000000</v>
      </c>
      <c r="N1421" s="2">
        <v>1256000000</v>
      </c>
    </row>
    <row r="1422" spans="1:14" x14ac:dyDescent="0.25">
      <c r="A1422">
        <v>1483</v>
      </c>
      <c r="B1422" t="s">
        <v>499</v>
      </c>
      <c r="C1422" t="s">
        <v>17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27</v>
      </c>
      <c r="K1422" t="s">
        <v>32</v>
      </c>
      <c r="L1422" s="2">
        <v>6356000000</v>
      </c>
      <c r="M1422" s="2">
        <v>5110000000</v>
      </c>
      <c r="N1422" s="2">
        <v>1246000000</v>
      </c>
    </row>
    <row r="1423" spans="1:14" x14ac:dyDescent="0.25">
      <c r="A1423">
        <v>1484</v>
      </c>
      <c r="B1423" t="s">
        <v>499</v>
      </c>
      <c r="C1423" t="s">
        <v>18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27</v>
      </c>
      <c r="K1423" t="s">
        <v>32</v>
      </c>
      <c r="L1423" s="2">
        <v>6602000000</v>
      </c>
      <c r="M1423" s="2">
        <v>4741000000</v>
      </c>
      <c r="N1423" s="2">
        <v>1861000000</v>
      </c>
    </row>
    <row r="1424" spans="1:14" x14ac:dyDescent="0.25">
      <c r="A1424">
        <v>1485</v>
      </c>
      <c r="B1424" t="s">
        <v>499</v>
      </c>
      <c r="C1424" t="s">
        <v>19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27</v>
      </c>
      <c r="K1424" t="s">
        <v>32</v>
      </c>
      <c r="L1424" s="2">
        <v>7495000000</v>
      </c>
      <c r="M1424" s="2">
        <v>5329000000</v>
      </c>
      <c r="N1424" s="2">
        <v>2166000000</v>
      </c>
    </row>
    <row r="1425" spans="1:14" x14ac:dyDescent="0.25">
      <c r="A1425">
        <v>1486</v>
      </c>
      <c r="B1425" t="s">
        <v>500</v>
      </c>
      <c r="C1425" t="s">
        <v>14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24</v>
      </c>
      <c r="K1425" t="s">
        <v>34</v>
      </c>
      <c r="L1425" s="2">
        <v>5731000000</v>
      </c>
      <c r="M1425" s="2">
        <v>4548000000</v>
      </c>
      <c r="N1425" s="2">
        <v>1183000000</v>
      </c>
    </row>
    <row r="1426" spans="1:14" x14ac:dyDescent="0.25">
      <c r="A1426">
        <v>1487</v>
      </c>
      <c r="B1426" t="s">
        <v>500</v>
      </c>
      <c r="C1426" t="s">
        <v>17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24</v>
      </c>
      <c r="K1426" t="s">
        <v>34</v>
      </c>
      <c r="L1426" s="2">
        <v>3392000000</v>
      </c>
      <c r="M1426" s="2">
        <v>3001000000</v>
      </c>
      <c r="N1426" s="2">
        <v>391000000</v>
      </c>
    </row>
    <row r="1427" spans="1:14" x14ac:dyDescent="0.25">
      <c r="A1427">
        <v>1488</v>
      </c>
      <c r="B1427" t="s">
        <v>500</v>
      </c>
      <c r="C1427" t="s">
        <v>18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24</v>
      </c>
      <c r="K1427" t="s">
        <v>34</v>
      </c>
      <c r="L1427" s="2">
        <v>3229000000</v>
      </c>
      <c r="M1427" s="2">
        <v>2911000000</v>
      </c>
      <c r="N1427" s="2">
        <v>318000000</v>
      </c>
    </row>
    <row r="1428" spans="1:14" x14ac:dyDescent="0.25">
      <c r="A1428">
        <v>1489</v>
      </c>
      <c r="B1428" t="s">
        <v>500</v>
      </c>
      <c r="C1428" t="s">
        <v>19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24</v>
      </c>
      <c r="K1428" t="s">
        <v>34</v>
      </c>
      <c r="L1428" s="2">
        <v>2985000000</v>
      </c>
      <c r="M1428" s="2">
        <v>2392000000</v>
      </c>
      <c r="N1428" s="2">
        <v>593000000</v>
      </c>
    </row>
    <row r="1429" spans="1:14" x14ac:dyDescent="0.25">
      <c r="A1429">
        <v>1490</v>
      </c>
      <c r="B1429" t="s">
        <v>501</v>
      </c>
      <c r="C1429" t="s">
        <v>14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38</v>
      </c>
      <c r="K1429" t="s">
        <v>502</v>
      </c>
      <c r="L1429" s="2">
        <v>7996607000</v>
      </c>
      <c r="M1429" s="2">
        <v>6338129000</v>
      </c>
      <c r="N1429" s="2">
        <v>1658478000</v>
      </c>
    </row>
    <row r="1430" spans="1:14" x14ac:dyDescent="0.25">
      <c r="A1430">
        <v>1491</v>
      </c>
      <c r="B1430" t="s">
        <v>501</v>
      </c>
      <c r="C1430" t="s">
        <v>17</v>
      </c>
      <c r="D1430" s="1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t="s">
        <v>38</v>
      </c>
      <c r="K1430" t="s">
        <v>502</v>
      </c>
      <c r="L1430" s="2">
        <v>8181035000</v>
      </c>
      <c r="M1430" s="2">
        <v>0</v>
      </c>
      <c r="N1430" s="2">
        <v>8181035000</v>
      </c>
    </row>
    <row r="1431" spans="1:14" x14ac:dyDescent="0.25">
      <c r="A1431">
        <v>1492</v>
      </c>
      <c r="B1431" t="s">
        <v>501</v>
      </c>
      <c r="C1431" t="s">
        <v>18</v>
      </c>
      <c r="D1431" s="1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t="s">
        <v>38</v>
      </c>
      <c r="K1431" t="s">
        <v>502</v>
      </c>
      <c r="L1431" s="2">
        <v>8551516000</v>
      </c>
      <c r="M1431" s="2">
        <v>0</v>
      </c>
      <c r="N1431" s="2">
        <v>8551516000</v>
      </c>
    </row>
    <row r="1432" spans="1:14" x14ac:dyDescent="0.25">
      <c r="A1432">
        <v>1493</v>
      </c>
      <c r="B1432" t="s">
        <v>501</v>
      </c>
      <c r="C1432" t="s">
        <v>19</v>
      </c>
      <c r="D1432" s="1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t="s">
        <v>38</v>
      </c>
      <c r="K1432" t="s">
        <v>502</v>
      </c>
      <c r="L1432" s="2">
        <v>9040472000</v>
      </c>
      <c r="M1432" s="2">
        <v>0</v>
      </c>
      <c r="N1432" s="2">
        <v>9040472000</v>
      </c>
    </row>
    <row r="1433" spans="1:14" x14ac:dyDescent="0.25">
      <c r="A1433">
        <v>1494</v>
      </c>
      <c r="B1433" t="s">
        <v>503</v>
      </c>
      <c r="C1433" t="s">
        <v>14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184</v>
      </c>
      <c r="K1433" t="s">
        <v>185</v>
      </c>
      <c r="L1433" s="2">
        <v>72206000000</v>
      </c>
      <c r="M1433" s="2">
        <v>59209000000</v>
      </c>
      <c r="N1433" s="2">
        <v>12997000000</v>
      </c>
    </row>
    <row r="1434" spans="1:14" x14ac:dyDescent="0.25">
      <c r="A1434">
        <v>1495</v>
      </c>
      <c r="B1434" t="s">
        <v>503</v>
      </c>
      <c r="C1434" t="s">
        <v>17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184</v>
      </c>
      <c r="K1434" t="s">
        <v>185</v>
      </c>
      <c r="L1434" s="2">
        <v>77561000000</v>
      </c>
      <c r="M1434" s="2">
        <v>46809000000</v>
      </c>
      <c r="N1434" s="2">
        <v>30752000000</v>
      </c>
    </row>
    <row r="1435" spans="1:14" x14ac:dyDescent="0.25">
      <c r="A1435">
        <v>1496</v>
      </c>
      <c r="B1435" t="s">
        <v>503</v>
      </c>
      <c r="C1435" t="s">
        <v>18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184</v>
      </c>
      <c r="K1435" t="s">
        <v>185</v>
      </c>
      <c r="L1435" s="2">
        <v>72302000000</v>
      </c>
      <c r="M1435" s="2">
        <v>60090000000</v>
      </c>
      <c r="N1435" s="2">
        <v>12212000000</v>
      </c>
    </row>
    <row r="1436" spans="1:14" x14ac:dyDescent="0.25">
      <c r="A1436">
        <v>1497</v>
      </c>
      <c r="B1436" t="s">
        <v>503</v>
      </c>
      <c r="C1436" t="s">
        <v>19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184</v>
      </c>
      <c r="K1436" t="s">
        <v>185</v>
      </c>
      <c r="L1436" s="2">
        <v>79755000000</v>
      </c>
      <c r="M1436" s="2">
        <v>54970000000</v>
      </c>
      <c r="N1436" s="2">
        <v>24785000000</v>
      </c>
    </row>
    <row r="1437" spans="1:14" x14ac:dyDescent="0.25">
      <c r="A1437">
        <v>1498</v>
      </c>
      <c r="B1437" t="s">
        <v>504</v>
      </c>
      <c r="C1437" t="s">
        <v>14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38</v>
      </c>
      <c r="K1437" t="s">
        <v>505</v>
      </c>
      <c r="L1437" s="2">
        <v>1660500000</v>
      </c>
      <c r="M1437" s="2">
        <v>1193800000</v>
      </c>
      <c r="N1437" s="2">
        <v>466700000</v>
      </c>
    </row>
    <row r="1438" spans="1:14" x14ac:dyDescent="0.25">
      <c r="A1438">
        <v>1499</v>
      </c>
      <c r="B1438" t="s">
        <v>504</v>
      </c>
      <c r="C1438" t="s">
        <v>17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38</v>
      </c>
      <c r="K1438" t="s">
        <v>505</v>
      </c>
      <c r="L1438" s="2">
        <v>1653000000</v>
      </c>
      <c r="M1438" s="2">
        <v>1163900000</v>
      </c>
      <c r="N1438" s="2">
        <v>489100000</v>
      </c>
    </row>
    <row r="1439" spans="1:14" x14ac:dyDescent="0.25">
      <c r="A1439">
        <v>1500</v>
      </c>
      <c r="B1439" t="s">
        <v>504</v>
      </c>
      <c r="C1439" t="s">
        <v>18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38</v>
      </c>
      <c r="K1439" t="s">
        <v>505</v>
      </c>
      <c r="L1439" s="2">
        <v>1404000000</v>
      </c>
      <c r="M1439" s="2">
        <v>1051800000</v>
      </c>
      <c r="N1439" s="2">
        <v>352200000</v>
      </c>
    </row>
    <row r="1440" spans="1:14" x14ac:dyDescent="0.25">
      <c r="A1440">
        <v>1501</v>
      </c>
      <c r="B1440" t="s">
        <v>504</v>
      </c>
      <c r="C1440" t="s">
        <v>19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38</v>
      </c>
      <c r="K1440" t="s">
        <v>505</v>
      </c>
      <c r="L1440" s="2">
        <v>1881900000</v>
      </c>
      <c r="M1440" s="2">
        <v>1597300000</v>
      </c>
      <c r="N1440" s="2">
        <v>284600000</v>
      </c>
    </row>
    <row r="1441" spans="1:14" x14ac:dyDescent="0.25">
      <c r="A1441">
        <v>1502</v>
      </c>
      <c r="B1441" t="s">
        <v>506</v>
      </c>
      <c r="C1441" t="s">
        <v>14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24</v>
      </c>
      <c r="K1441" t="s">
        <v>34</v>
      </c>
      <c r="L1441" s="2">
        <v>1491000000</v>
      </c>
      <c r="M1441" s="2">
        <v>911000000</v>
      </c>
      <c r="N1441" s="2">
        <v>580000000</v>
      </c>
    </row>
    <row r="1442" spans="1:14" x14ac:dyDescent="0.25">
      <c r="A1442">
        <v>1503</v>
      </c>
      <c r="B1442" t="s">
        <v>506</v>
      </c>
      <c r="C1442" t="s">
        <v>17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24</v>
      </c>
      <c r="K1442" t="s">
        <v>34</v>
      </c>
      <c r="L1442" s="2">
        <v>1473000000</v>
      </c>
      <c r="M1442" s="2">
        <v>941000000</v>
      </c>
      <c r="N1442" s="2">
        <v>532000000</v>
      </c>
    </row>
    <row r="1443" spans="1:14" x14ac:dyDescent="0.25">
      <c r="A1443">
        <v>1504</v>
      </c>
      <c r="B1443" t="s">
        <v>506</v>
      </c>
      <c r="C1443" t="s">
        <v>18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24</v>
      </c>
      <c r="K1443" t="s">
        <v>34</v>
      </c>
      <c r="L1443" s="2">
        <v>1479000000</v>
      </c>
      <c r="M1443" s="2">
        <v>976000000</v>
      </c>
      <c r="N1443" s="2">
        <v>503000000</v>
      </c>
    </row>
    <row r="1444" spans="1:14" x14ac:dyDescent="0.25">
      <c r="A1444">
        <v>1505</v>
      </c>
      <c r="B1444" t="s">
        <v>506</v>
      </c>
      <c r="C1444" t="s">
        <v>19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24</v>
      </c>
      <c r="K1444" t="s">
        <v>34</v>
      </c>
      <c r="L1444" s="2">
        <v>1276000000</v>
      </c>
      <c r="M1444" s="2">
        <v>993000000</v>
      </c>
      <c r="N1444" s="2">
        <v>283000000</v>
      </c>
    </row>
    <row r="1445" spans="1:14" x14ac:dyDescent="0.25">
      <c r="A1445">
        <v>1506</v>
      </c>
      <c r="B1445" t="s">
        <v>507</v>
      </c>
      <c r="C1445" t="s">
        <v>14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15</v>
      </c>
      <c r="K1445" t="s">
        <v>93</v>
      </c>
      <c r="L1445" s="2">
        <v>1049562000</v>
      </c>
      <c r="M1445" s="2">
        <v>300107000</v>
      </c>
      <c r="N1445" s="2">
        <v>749455000</v>
      </c>
    </row>
    <row r="1446" spans="1:14" x14ac:dyDescent="0.25">
      <c r="A1446">
        <v>1507</v>
      </c>
      <c r="B1446" t="s">
        <v>507</v>
      </c>
      <c r="C1446" t="s">
        <v>17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15</v>
      </c>
      <c r="K1446" t="s">
        <v>93</v>
      </c>
      <c r="L1446" s="2">
        <v>1267874000</v>
      </c>
      <c r="M1446" s="2">
        <v>340054000</v>
      </c>
      <c r="N1446" s="2">
        <v>927820000</v>
      </c>
    </row>
    <row r="1447" spans="1:14" x14ac:dyDescent="0.25">
      <c r="A1447">
        <v>1508</v>
      </c>
      <c r="B1447" t="s">
        <v>507</v>
      </c>
      <c r="C1447" t="s">
        <v>18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15</v>
      </c>
      <c r="K1447" t="s">
        <v>93</v>
      </c>
      <c r="L1447" s="2">
        <v>1449845000</v>
      </c>
      <c r="M1447" s="2">
        <v>375843000</v>
      </c>
      <c r="N1447" s="2">
        <v>1074002000</v>
      </c>
    </row>
    <row r="1448" spans="1:14" x14ac:dyDescent="0.25">
      <c r="A1448">
        <v>1509</v>
      </c>
      <c r="B1448" t="s">
        <v>507</v>
      </c>
      <c r="C1448" t="s">
        <v>19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15</v>
      </c>
      <c r="K1448" t="s">
        <v>93</v>
      </c>
      <c r="L1448" s="2">
        <v>1728063000</v>
      </c>
      <c r="M1448" s="2">
        <v>460303000</v>
      </c>
      <c r="N1448" s="2">
        <v>1267760000</v>
      </c>
    </row>
    <row r="1449" spans="1:14" x14ac:dyDescent="0.25">
      <c r="A1449">
        <v>1510</v>
      </c>
      <c r="B1449" t="s">
        <v>508</v>
      </c>
      <c r="C1449" t="s">
        <v>14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24</v>
      </c>
      <c r="K1449" t="s">
        <v>509</v>
      </c>
      <c r="L1449" s="2">
        <v>3651000000</v>
      </c>
      <c r="M1449" s="2">
        <v>2030000000</v>
      </c>
      <c r="N1449" s="2">
        <v>1621000000</v>
      </c>
    </row>
    <row r="1450" spans="1:14" x14ac:dyDescent="0.25">
      <c r="A1450">
        <v>1511</v>
      </c>
      <c r="B1450" t="s">
        <v>508</v>
      </c>
      <c r="C1450" t="s">
        <v>17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24</v>
      </c>
      <c r="K1450" t="s">
        <v>509</v>
      </c>
      <c r="L1450" s="2">
        <v>3972000000</v>
      </c>
      <c r="M1450" s="2">
        <v>2117000000</v>
      </c>
      <c r="N1450" s="2">
        <v>1855000000</v>
      </c>
    </row>
    <row r="1451" spans="1:14" x14ac:dyDescent="0.25">
      <c r="A1451">
        <v>1512</v>
      </c>
      <c r="B1451" t="s">
        <v>508</v>
      </c>
      <c r="C1451" t="s">
        <v>18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24</v>
      </c>
      <c r="K1451" t="s">
        <v>509</v>
      </c>
      <c r="L1451" s="2">
        <v>4087000000</v>
      </c>
      <c r="M1451" s="2">
        <v>2131000000</v>
      </c>
      <c r="N1451" s="2">
        <v>1956000000</v>
      </c>
    </row>
    <row r="1452" spans="1:14" x14ac:dyDescent="0.25">
      <c r="A1452">
        <v>1513</v>
      </c>
      <c r="B1452" t="s">
        <v>508</v>
      </c>
      <c r="C1452" t="s">
        <v>19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24</v>
      </c>
      <c r="K1452" t="s">
        <v>509</v>
      </c>
      <c r="L1452" s="2">
        <v>4033000000</v>
      </c>
      <c r="M1452" s="2">
        <v>2107000000</v>
      </c>
      <c r="N1452" s="2">
        <v>1926000000</v>
      </c>
    </row>
    <row r="1453" spans="1:14" x14ac:dyDescent="0.25">
      <c r="A1453">
        <v>1514</v>
      </c>
      <c r="B1453" t="s">
        <v>510</v>
      </c>
      <c r="C1453" t="s">
        <v>14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21</v>
      </c>
      <c r="K1453" t="s">
        <v>511</v>
      </c>
      <c r="L1453" s="2">
        <v>2409350000</v>
      </c>
      <c r="M1453" s="2">
        <v>1497466000</v>
      </c>
      <c r="N1453" s="2">
        <v>911884000</v>
      </c>
    </row>
    <row r="1454" spans="1:14" x14ac:dyDescent="0.25">
      <c r="A1454">
        <v>1515</v>
      </c>
      <c r="B1454" t="s">
        <v>510</v>
      </c>
      <c r="C1454" t="s">
        <v>17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21</v>
      </c>
      <c r="K1454" t="s">
        <v>511</v>
      </c>
      <c r="L1454" s="2">
        <v>940354000</v>
      </c>
      <c r="M1454" s="2">
        <v>606765000</v>
      </c>
      <c r="N1454" s="2">
        <v>333589000</v>
      </c>
    </row>
    <row r="1455" spans="1:14" x14ac:dyDescent="0.25">
      <c r="A1455">
        <v>1516</v>
      </c>
      <c r="B1455" t="s">
        <v>510</v>
      </c>
      <c r="C1455" t="s">
        <v>18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21</v>
      </c>
      <c r="K1455" t="s">
        <v>511</v>
      </c>
      <c r="L1455" s="2">
        <v>1671151000</v>
      </c>
      <c r="M1455" s="2">
        <v>918691000</v>
      </c>
      <c r="N1455" s="2">
        <v>752460000</v>
      </c>
    </row>
    <row r="1456" spans="1:14" x14ac:dyDescent="0.25">
      <c r="A1456">
        <v>1517</v>
      </c>
      <c r="B1456" t="s">
        <v>510</v>
      </c>
      <c r="C1456" t="s">
        <v>19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21</v>
      </c>
      <c r="K1456" t="s">
        <v>511</v>
      </c>
      <c r="L1456" s="2">
        <v>2127609000</v>
      </c>
      <c r="M1456" s="2">
        <v>1273308000</v>
      </c>
      <c r="N1456" s="2">
        <v>854301000</v>
      </c>
    </row>
    <row r="1457" spans="1:14" x14ac:dyDescent="0.25">
      <c r="A1457">
        <v>1518</v>
      </c>
      <c r="B1457" t="s">
        <v>512</v>
      </c>
      <c r="C1457" t="s">
        <v>14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21</v>
      </c>
      <c r="K1457" t="s">
        <v>199</v>
      </c>
      <c r="L1457" s="2">
        <v>22733000000</v>
      </c>
      <c r="M1457" s="2">
        <v>17154000000</v>
      </c>
      <c r="N1457" s="2">
        <v>5579000000</v>
      </c>
    </row>
    <row r="1458" spans="1:14" x14ac:dyDescent="0.25">
      <c r="A1458">
        <v>1519</v>
      </c>
      <c r="B1458" t="s">
        <v>512</v>
      </c>
      <c r="C1458" t="s">
        <v>17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21</v>
      </c>
      <c r="K1458" t="s">
        <v>199</v>
      </c>
      <c r="L1458" s="2">
        <v>21240000000</v>
      </c>
      <c r="M1458" s="2">
        <v>16461000000</v>
      </c>
      <c r="N1458" s="2">
        <v>4779000000</v>
      </c>
    </row>
    <row r="1459" spans="1:14" x14ac:dyDescent="0.25">
      <c r="A1459">
        <v>1520</v>
      </c>
      <c r="B1459" t="s">
        <v>512</v>
      </c>
      <c r="C1459" t="s">
        <v>18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21</v>
      </c>
      <c r="K1459" t="s">
        <v>199</v>
      </c>
      <c r="L1459" s="2">
        <v>21340000000</v>
      </c>
      <c r="M1459" s="2">
        <v>16805000000</v>
      </c>
      <c r="N1459" s="2">
        <v>4535000000</v>
      </c>
    </row>
    <row r="1460" spans="1:14" x14ac:dyDescent="0.25">
      <c r="A1460">
        <v>1521</v>
      </c>
      <c r="B1460" t="s">
        <v>512</v>
      </c>
      <c r="C1460" t="s">
        <v>19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21</v>
      </c>
      <c r="K1460" t="s">
        <v>199</v>
      </c>
      <c r="L1460" s="2">
        <v>21788000000</v>
      </c>
      <c r="M1460" s="2">
        <v>16878000000</v>
      </c>
      <c r="N1460" s="2">
        <v>4910000000</v>
      </c>
    </row>
    <row r="1461" spans="1:14" x14ac:dyDescent="0.25">
      <c r="A1461">
        <v>1522</v>
      </c>
      <c r="B1461" t="s">
        <v>513</v>
      </c>
      <c r="C1461" t="s">
        <v>14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21</v>
      </c>
      <c r="K1461" t="s">
        <v>292</v>
      </c>
      <c r="L1461" s="2">
        <v>2163284000</v>
      </c>
      <c r="M1461" s="2">
        <v>1466067000</v>
      </c>
      <c r="N1461" s="2">
        <v>697217000</v>
      </c>
    </row>
    <row r="1462" spans="1:14" x14ac:dyDescent="0.25">
      <c r="A1462">
        <v>1523</v>
      </c>
      <c r="B1462" t="s">
        <v>513</v>
      </c>
      <c r="C1462" t="s">
        <v>17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21</v>
      </c>
      <c r="K1462" t="s">
        <v>292</v>
      </c>
      <c r="L1462" s="2">
        <v>2340400000</v>
      </c>
      <c r="M1462" s="2">
        <v>2036100000</v>
      </c>
      <c r="N1462" s="2">
        <v>304300000</v>
      </c>
    </row>
    <row r="1463" spans="1:14" x14ac:dyDescent="0.25">
      <c r="A1463">
        <v>1524</v>
      </c>
      <c r="B1463" t="s">
        <v>513</v>
      </c>
      <c r="C1463" t="s">
        <v>18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21</v>
      </c>
      <c r="K1463" t="s">
        <v>292</v>
      </c>
      <c r="L1463" s="2">
        <v>2537200000</v>
      </c>
      <c r="M1463" s="2">
        <v>1645800000</v>
      </c>
      <c r="N1463" s="2">
        <v>891400000</v>
      </c>
    </row>
    <row r="1464" spans="1:14" x14ac:dyDescent="0.25">
      <c r="A1464">
        <v>1525</v>
      </c>
      <c r="B1464" t="s">
        <v>513</v>
      </c>
      <c r="C1464" t="s">
        <v>19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21</v>
      </c>
      <c r="K1464" t="s">
        <v>292</v>
      </c>
      <c r="L1464" s="2">
        <v>2491300000</v>
      </c>
      <c r="M1464" s="2">
        <v>1731200000</v>
      </c>
      <c r="N1464" s="2">
        <v>760100000</v>
      </c>
    </row>
    <row r="1465" spans="1:14" x14ac:dyDescent="0.25">
      <c r="A1465">
        <v>1526</v>
      </c>
      <c r="B1465" t="s">
        <v>514</v>
      </c>
      <c r="C1465" t="s">
        <v>14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21</v>
      </c>
      <c r="K1465" t="s">
        <v>260</v>
      </c>
      <c r="L1465" s="2">
        <v>7356972000</v>
      </c>
      <c r="M1465" s="2">
        <v>4250446000</v>
      </c>
      <c r="N1465" s="2">
        <v>3106526000</v>
      </c>
    </row>
    <row r="1466" spans="1:14" x14ac:dyDescent="0.25">
      <c r="A1466">
        <v>1527</v>
      </c>
      <c r="B1466" t="s">
        <v>514</v>
      </c>
      <c r="C1466" t="s">
        <v>17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21</v>
      </c>
      <c r="K1466" t="s">
        <v>260</v>
      </c>
      <c r="L1466" s="2">
        <v>7817659000</v>
      </c>
      <c r="M1466" s="2">
        <v>4467089000</v>
      </c>
      <c r="N1466" s="2">
        <v>3350570000</v>
      </c>
    </row>
    <row r="1467" spans="1:14" x14ac:dyDescent="0.25">
      <c r="A1467">
        <v>1528</v>
      </c>
      <c r="B1467" t="s">
        <v>514</v>
      </c>
      <c r="C1467" t="s">
        <v>18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21</v>
      </c>
      <c r="K1467" t="s">
        <v>260</v>
      </c>
      <c r="L1467" s="2">
        <v>8301885000</v>
      </c>
      <c r="M1467" s="2">
        <v>4695384000</v>
      </c>
      <c r="N1467" s="2">
        <v>3606501000</v>
      </c>
    </row>
    <row r="1468" spans="1:14" x14ac:dyDescent="0.25">
      <c r="A1468">
        <v>1529</v>
      </c>
      <c r="B1468" t="s">
        <v>514</v>
      </c>
      <c r="C1468" t="s">
        <v>19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21</v>
      </c>
      <c r="K1468" t="s">
        <v>260</v>
      </c>
      <c r="L1468" s="2">
        <v>8910415000</v>
      </c>
      <c r="M1468" s="2">
        <v>5205715000</v>
      </c>
      <c r="N1468" s="2">
        <v>3704700000</v>
      </c>
    </row>
    <row r="1469" spans="1:14" x14ac:dyDescent="0.25">
      <c r="A1469">
        <v>1530</v>
      </c>
      <c r="B1469" t="s">
        <v>515</v>
      </c>
      <c r="C1469" t="s">
        <v>14</v>
      </c>
      <c r="D1469" s="1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t="s">
        <v>49</v>
      </c>
      <c r="K1469" t="s">
        <v>50</v>
      </c>
      <c r="L1469" s="2">
        <v>1633834000</v>
      </c>
      <c r="M1469" s="2">
        <v>787329000</v>
      </c>
      <c r="N1469" s="2">
        <v>846505000</v>
      </c>
    </row>
    <row r="1470" spans="1:14" x14ac:dyDescent="0.25">
      <c r="A1470">
        <v>1531</v>
      </c>
      <c r="B1470" t="s">
        <v>515</v>
      </c>
      <c r="C1470" t="s">
        <v>17</v>
      </c>
      <c r="D1470" s="1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t="s">
        <v>49</v>
      </c>
      <c r="K1470" t="s">
        <v>50</v>
      </c>
      <c r="L1470" s="2">
        <v>1655487000</v>
      </c>
      <c r="M1470" s="2">
        <v>819711000</v>
      </c>
      <c r="N1470" s="2">
        <v>835776000</v>
      </c>
    </row>
    <row r="1471" spans="1:14" x14ac:dyDescent="0.25">
      <c r="A1471">
        <v>1532</v>
      </c>
      <c r="B1471" t="s">
        <v>515</v>
      </c>
      <c r="C1471" t="s">
        <v>18</v>
      </c>
      <c r="D1471" s="1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t="s">
        <v>49</v>
      </c>
      <c r="K1471" t="s">
        <v>50</v>
      </c>
      <c r="L1471" s="2">
        <v>1716711000</v>
      </c>
      <c r="M1471" s="2">
        <v>855908000</v>
      </c>
      <c r="N1471" s="2">
        <v>860803000</v>
      </c>
    </row>
    <row r="1472" spans="1:14" x14ac:dyDescent="0.25">
      <c r="A1472">
        <v>1533</v>
      </c>
      <c r="B1472" t="s">
        <v>515</v>
      </c>
      <c r="C1472" t="s">
        <v>19</v>
      </c>
      <c r="D1472" s="1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t="s">
        <v>49</v>
      </c>
      <c r="K1472" t="s">
        <v>50</v>
      </c>
      <c r="L1472" s="2">
        <v>1749853000</v>
      </c>
      <c r="M1472" s="2">
        <v>907024000</v>
      </c>
      <c r="N1472" s="2">
        <v>842829000</v>
      </c>
    </row>
    <row r="1473" spans="1:14" x14ac:dyDescent="0.25">
      <c r="A1473">
        <v>1534</v>
      </c>
      <c r="B1473" t="s">
        <v>516</v>
      </c>
      <c r="C1473" t="s">
        <v>14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27</v>
      </c>
      <c r="K1473" t="s">
        <v>32</v>
      </c>
      <c r="L1473" s="2">
        <v>5295500000</v>
      </c>
      <c r="M1473" s="2">
        <v>3731300000</v>
      </c>
      <c r="N1473" s="2">
        <v>1564200000</v>
      </c>
    </row>
    <row r="1474" spans="1:14" x14ac:dyDescent="0.25">
      <c r="A1474">
        <v>1535</v>
      </c>
      <c r="B1474" t="s">
        <v>516</v>
      </c>
      <c r="C1474" t="s">
        <v>17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27</v>
      </c>
      <c r="K1474" t="s">
        <v>32</v>
      </c>
      <c r="L1474" s="2">
        <v>5529100000</v>
      </c>
      <c r="M1474" s="2">
        <v>3841800000</v>
      </c>
      <c r="N1474" s="2">
        <v>1687300000</v>
      </c>
    </row>
    <row r="1475" spans="1:14" x14ac:dyDescent="0.25">
      <c r="A1475">
        <v>1536</v>
      </c>
      <c r="B1475" t="s">
        <v>516</v>
      </c>
      <c r="C1475" t="s">
        <v>18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27</v>
      </c>
      <c r="K1475" t="s">
        <v>32</v>
      </c>
      <c r="L1475" s="2">
        <v>7492000000</v>
      </c>
      <c r="M1475" s="2">
        <v>5587200000</v>
      </c>
      <c r="N1475" s="2">
        <v>1904800000</v>
      </c>
    </row>
    <row r="1476" spans="1:14" x14ac:dyDescent="0.25">
      <c r="A1476">
        <v>1537</v>
      </c>
      <c r="B1476" t="s">
        <v>516</v>
      </c>
      <c r="C1476" t="s">
        <v>19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27</v>
      </c>
      <c r="K1476" t="s">
        <v>32</v>
      </c>
      <c r="L1476" s="2">
        <v>7755900000</v>
      </c>
      <c r="M1476" s="2">
        <v>5304400000</v>
      </c>
      <c r="N1476" s="2">
        <v>2451500000</v>
      </c>
    </row>
    <row r="1477" spans="1:14" x14ac:dyDescent="0.25">
      <c r="A1477">
        <v>1538</v>
      </c>
      <c r="B1477" t="s">
        <v>517</v>
      </c>
      <c r="C1477" t="s">
        <v>14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21</v>
      </c>
      <c r="K1477" t="s">
        <v>79</v>
      </c>
      <c r="L1477" s="2">
        <v>751000000</v>
      </c>
      <c r="M1477" s="2">
        <v>455000000</v>
      </c>
      <c r="N1477" s="2">
        <v>296000000</v>
      </c>
    </row>
    <row r="1478" spans="1:14" x14ac:dyDescent="0.25">
      <c r="A1478">
        <v>1539</v>
      </c>
      <c r="B1478" t="s">
        <v>517</v>
      </c>
      <c r="C1478" t="s">
        <v>17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21</v>
      </c>
      <c r="K1478" t="s">
        <v>79</v>
      </c>
      <c r="L1478" s="2">
        <v>927000000</v>
      </c>
      <c r="M1478" s="2">
        <v>633000000</v>
      </c>
      <c r="N1478" s="2">
        <v>294000000</v>
      </c>
    </row>
    <row r="1479" spans="1:14" x14ac:dyDescent="0.25">
      <c r="A1479">
        <v>1540</v>
      </c>
      <c r="B1479" t="s">
        <v>517</v>
      </c>
      <c r="C1479" t="s">
        <v>18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21</v>
      </c>
      <c r="K1479" t="s">
        <v>79</v>
      </c>
      <c r="L1479" s="2">
        <v>1206000000</v>
      </c>
      <c r="M1479" s="2">
        <v>866000000</v>
      </c>
      <c r="N1479" s="2">
        <v>340000000</v>
      </c>
    </row>
    <row r="1480" spans="1:14" x14ac:dyDescent="0.25">
      <c r="A1480">
        <v>1541</v>
      </c>
      <c r="B1480" t="s">
        <v>517</v>
      </c>
      <c r="C1480" t="s">
        <v>19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21</v>
      </c>
      <c r="K1480" t="s">
        <v>79</v>
      </c>
      <c r="L1480" s="2">
        <v>1434000000</v>
      </c>
      <c r="M1480" s="2">
        <v>1202000000</v>
      </c>
      <c r="N1480" s="2">
        <v>232000000</v>
      </c>
    </row>
    <row r="1481" spans="1:14" x14ac:dyDescent="0.25">
      <c r="A1481">
        <v>1542</v>
      </c>
      <c r="B1481" t="s">
        <v>518</v>
      </c>
      <c r="C1481" t="s">
        <v>14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49</v>
      </c>
      <c r="K1481" t="s">
        <v>52</v>
      </c>
      <c r="L1481" s="2">
        <v>12884000000</v>
      </c>
      <c r="M1481" s="2">
        <v>7578000000</v>
      </c>
      <c r="N1481" s="2">
        <v>5306000000</v>
      </c>
    </row>
    <row r="1482" spans="1:14" x14ac:dyDescent="0.25">
      <c r="A1482">
        <v>1543</v>
      </c>
      <c r="B1482" t="s">
        <v>518</v>
      </c>
      <c r="C1482" t="s">
        <v>17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49</v>
      </c>
      <c r="K1482" t="s">
        <v>52</v>
      </c>
      <c r="L1482" s="2">
        <v>13304000000</v>
      </c>
      <c r="M1482" s="2">
        <v>7846000000</v>
      </c>
      <c r="N1482" s="2">
        <v>5458000000</v>
      </c>
    </row>
    <row r="1483" spans="1:14" x14ac:dyDescent="0.25">
      <c r="A1483">
        <v>1544</v>
      </c>
      <c r="B1483" t="s">
        <v>518</v>
      </c>
      <c r="C1483" t="s">
        <v>18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49</v>
      </c>
      <c r="K1483" t="s">
        <v>52</v>
      </c>
      <c r="L1483" s="2">
        <v>13092000000</v>
      </c>
      <c r="M1483" s="2">
        <v>7979000000</v>
      </c>
      <c r="N1483" s="2">
        <v>5113000000</v>
      </c>
    </row>
    <row r="1484" spans="1:14" x14ac:dyDescent="0.25">
      <c r="A1484">
        <v>1545</v>
      </c>
      <c r="B1484" t="s">
        <v>518</v>
      </c>
      <c r="C1484" t="s">
        <v>19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49</v>
      </c>
      <c r="K1484" t="s">
        <v>52</v>
      </c>
      <c r="L1484" s="2">
        <v>12555000000</v>
      </c>
      <c r="M1484" s="2">
        <v>8139000000</v>
      </c>
      <c r="N1484" s="2">
        <v>4416000000</v>
      </c>
    </row>
    <row r="1485" spans="1:14" x14ac:dyDescent="0.25">
      <c r="A1485">
        <v>1546</v>
      </c>
      <c r="B1485" t="s">
        <v>519</v>
      </c>
      <c r="C1485" t="s">
        <v>14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21</v>
      </c>
      <c r="K1485" t="s">
        <v>520</v>
      </c>
      <c r="L1485" s="2">
        <v>1566054000</v>
      </c>
      <c r="M1485" s="2">
        <v>1129262000</v>
      </c>
      <c r="N1485" s="2">
        <v>436792000</v>
      </c>
    </row>
    <row r="1486" spans="1:14" x14ac:dyDescent="0.25">
      <c r="A1486">
        <v>1547</v>
      </c>
      <c r="B1486" t="s">
        <v>519</v>
      </c>
      <c r="C1486" t="s">
        <v>17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21</v>
      </c>
      <c r="K1486" t="s">
        <v>520</v>
      </c>
      <c r="L1486" s="2">
        <v>1753609000</v>
      </c>
      <c r="M1486" s="2">
        <v>1238959000</v>
      </c>
      <c r="N1486" s="2">
        <v>514650000</v>
      </c>
    </row>
    <row r="1487" spans="1:14" x14ac:dyDescent="0.25">
      <c r="A1487">
        <v>1548</v>
      </c>
      <c r="B1487" t="s">
        <v>519</v>
      </c>
      <c r="C1487" t="s">
        <v>18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21</v>
      </c>
      <c r="K1487" t="s">
        <v>520</v>
      </c>
      <c r="L1487" s="2">
        <v>1950415000</v>
      </c>
      <c r="M1487" s="2">
        <v>1360943000</v>
      </c>
      <c r="N1487" s="2">
        <v>589472000</v>
      </c>
    </row>
    <row r="1488" spans="1:14" x14ac:dyDescent="0.25">
      <c r="A1488">
        <v>1549</v>
      </c>
      <c r="B1488" t="s">
        <v>519</v>
      </c>
      <c r="C1488" t="s">
        <v>19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21</v>
      </c>
      <c r="K1488" t="s">
        <v>520</v>
      </c>
      <c r="L1488" s="2">
        <v>2143174000</v>
      </c>
      <c r="M1488" s="2">
        <v>1492666000</v>
      </c>
      <c r="N1488" s="2">
        <v>650508000</v>
      </c>
    </row>
    <row r="1489" spans="1:14" x14ac:dyDescent="0.25">
      <c r="A1489">
        <v>1550</v>
      </c>
      <c r="B1489" t="s">
        <v>521</v>
      </c>
      <c r="C1489" t="s">
        <v>14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38</v>
      </c>
      <c r="K1489" t="s">
        <v>126</v>
      </c>
      <c r="L1489" s="2">
        <v>2358000000</v>
      </c>
      <c r="M1489" s="2">
        <v>983000000</v>
      </c>
      <c r="N1489" s="2">
        <v>1375000000</v>
      </c>
    </row>
    <row r="1490" spans="1:14" x14ac:dyDescent="0.25">
      <c r="A1490">
        <v>1551</v>
      </c>
      <c r="B1490" t="s">
        <v>521</v>
      </c>
      <c r="C1490" t="s">
        <v>17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38</v>
      </c>
      <c r="K1490" t="s">
        <v>126</v>
      </c>
      <c r="L1490" s="2">
        <v>2685000000</v>
      </c>
      <c r="M1490" s="2">
        <v>1255000000</v>
      </c>
      <c r="N1490" s="2">
        <v>1430000000</v>
      </c>
    </row>
    <row r="1491" spans="1:14" x14ac:dyDescent="0.25">
      <c r="A1491">
        <v>1552</v>
      </c>
      <c r="B1491" t="s">
        <v>521</v>
      </c>
      <c r="C1491" t="s">
        <v>18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38</v>
      </c>
      <c r="K1491" t="s">
        <v>126</v>
      </c>
      <c r="L1491" s="2">
        <v>3917000000</v>
      </c>
      <c r="M1491" s="2">
        <v>1748000000</v>
      </c>
      <c r="N1491" s="2">
        <v>2169000000</v>
      </c>
    </row>
    <row r="1492" spans="1:14" x14ac:dyDescent="0.25">
      <c r="A1492">
        <v>1553</v>
      </c>
      <c r="B1492" t="s">
        <v>521</v>
      </c>
      <c r="C1492" t="s">
        <v>19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38</v>
      </c>
      <c r="K1492" t="s">
        <v>126</v>
      </c>
      <c r="L1492" s="2">
        <v>4697000000</v>
      </c>
      <c r="M1492" s="2">
        <v>1864000000</v>
      </c>
      <c r="N1492" s="2">
        <v>2833000000</v>
      </c>
    </row>
    <row r="1493" spans="1:14" x14ac:dyDescent="0.25">
      <c r="A1493">
        <v>1554</v>
      </c>
      <c r="B1493" t="s">
        <v>522</v>
      </c>
      <c r="C1493" t="s">
        <v>14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85</v>
      </c>
      <c r="K1493" t="s">
        <v>344</v>
      </c>
      <c r="L1493" s="2">
        <v>3764000000</v>
      </c>
      <c r="M1493" s="2">
        <v>2120000000</v>
      </c>
      <c r="N1493" s="2">
        <v>1644000000</v>
      </c>
    </row>
    <row r="1494" spans="1:14" x14ac:dyDescent="0.25">
      <c r="A1494">
        <v>1555</v>
      </c>
      <c r="B1494" t="s">
        <v>522</v>
      </c>
      <c r="C1494" t="s">
        <v>17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85</v>
      </c>
      <c r="K1494" t="s">
        <v>344</v>
      </c>
      <c r="L1494" s="2">
        <v>3516000000</v>
      </c>
      <c r="M1494" s="2">
        <v>2737000000</v>
      </c>
      <c r="N1494" s="2">
        <v>779000000</v>
      </c>
    </row>
    <row r="1495" spans="1:14" x14ac:dyDescent="0.25">
      <c r="A1495">
        <v>1556</v>
      </c>
      <c r="B1495" t="s">
        <v>522</v>
      </c>
      <c r="C1495" t="s">
        <v>18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85</v>
      </c>
      <c r="K1495" t="s">
        <v>344</v>
      </c>
      <c r="L1495" s="2">
        <v>4960000000</v>
      </c>
      <c r="M1495" s="2">
        <v>3324000000</v>
      </c>
      <c r="N1495" s="2">
        <v>1636000000</v>
      </c>
    </row>
    <row r="1496" spans="1:14" x14ac:dyDescent="0.25">
      <c r="A1496">
        <v>1557</v>
      </c>
      <c r="B1496" t="s">
        <v>522</v>
      </c>
      <c r="C1496" t="s">
        <v>19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85</v>
      </c>
      <c r="K1496" t="s">
        <v>344</v>
      </c>
      <c r="L1496" s="2">
        <v>6245000000</v>
      </c>
      <c r="M1496" s="2">
        <v>3376000000</v>
      </c>
      <c r="N1496" s="2">
        <v>2869000000</v>
      </c>
    </row>
    <row r="1497" spans="1:14" x14ac:dyDescent="0.25">
      <c r="A1497">
        <v>1558</v>
      </c>
      <c r="B1497" t="s">
        <v>523</v>
      </c>
      <c r="C1497" t="s">
        <v>14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24</v>
      </c>
      <c r="K1497" t="s">
        <v>59</v>
      </c>
      <c r="L1497" s="2">
        <v>604216000</v>
      </c>
      <c r="M1497" s="2">
        <v>247597000</v>
      </c>
      <c r="N1497" s="2">
        <v>356619000</v>
      </c>
    </row>
    <row r="1498" spans="1:14" x14ac:dyDescent="0.25">
      <c r="A1498">
        <v>1559</v>
      </c>
      <c r="B1498" t="s">
        <v>523</v>
      </c>
      <c r="C1498" t="s">
        <v>17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24</v>
      </c>
      <c r="K1498" t="s">
        <v>59</v>
      </c>
      <c r="L1498" s="2">
        <v>694867000</v>
      </c>
      <c r="M1498" s="2">
        <v>312367000</v>
      </c>
      <c r="N1498" s="2">
        <v>382500000</v>
      </c>
    </row>
    <row r="1499" spans="1:14" x14ac:dyDescent="0.25">
      <c r="A1499">
        <v>1560</v>
      </c>
      <c r="B1499" t="s">
        <v>523</v>
      </c>
      <c r="C1499" t="s">
        <v>18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24</v>
      </c>
      <c r="K1499" t="s">
        <v>59</v>
      </c>
      <c r="L1499" s="2">
        <v>777985000</v>
      </c>
      <c r="M1499" s="2">
        <v>346345000</v>
      </c>
      <c r="N1499" s="2">
        <v>431640000</v>
      </c>
    </row>
    <row r="1500" spans="1:14" x14ac:dyDescent="0.25">
      <c r="A1500">
        <v>1561</v>
      </c>
      <c r="B1500" t="s">
        <v>523</v>
      </c>
      <c r="C1500" t="s">
        <v>19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24</v>
      </c>
      <c r="K1500" t="s">
        <v>59</v>
      </c>
      <c r="L1500" s="2">
        <v>924360000</v>
      </c>
      <c r="M1500" s="2">
        <v>390253000</v>
      </c>
      <c r="N1500" s="2">
        <v>534107000</v>
      </c>
    </row>
    <row r="1501" spans="1:14" x14ac:dyDescent="0.25">
      <c r="A1501">
        <v>1562</v>
      </c>
      <c r="B1501" t="s">
        <v>524</v>
      </c>
      <c r="C1501" t="s">
        <v>14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24</v>
      </c>
      <c r="K1501" t="s">
        <v>36</v>
      </c>
      <c r="L1501" s="2">
        <v>6368000000</v>
      </c>
      <c r="M1501" s="2">
        <v>3681000000</v>
      </c>
      <c r="N1501" s="2">
        <v>2687000000</v>
      </c>
    </row>
    <row r="1502" spans="1:14" x14ac:dyDescent="0.25">
      <c r="A1502">
        <v>1563</v>
      </c>
      <c r="B1502" t="s">
        <v>524</v>
      </c>
      <c r="C1502" t="s">
        <v>17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24</v>
      </c>
      <c r="K1502" t="s">
        <v>36</v>
      </c>
      <c r="L1502" s="2">
        <v>6364000000</v>
      </c>
      <c r="M1502" s="2">
        <v>3380000000</v>
      </c>
      <c r="N1502" s="2">
        <v>2984000000</v>
      </c>
    </row>
    <row r="1503" spans="1:14" x14ac:dyDescent="0.25">
      <c r="A1503">
        <v>1564</v>
      </c>
      <c r="B1503" t="s">
        <v>524</v>
      </c>
      <c r="C1503" t="s">
        <v>18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24</v>
      </c>
      <c r="K1503" t="s">
        <v>36</v>
      </c>
      <c r="L1503" s="2">
        <v>7427000000</v>
      </c>
      <c r="M1503" s="2">
        <v>3201000000</v>
      </c>
      <c r="N1503" s="2">
        <v>4226000000</v>
      </c>
    </row>
    <row r="1504" spans="1:14" x14ac:dyDescent="0.25">
      <c r="A1504">
        <v>1565</v>
      </c>
      <c r="B1504" t="s">
        <v>524</v>
      </c>
      <c r="C1504" t="s">
        <v>19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24</v>
      </c>
      <c r="K1504" t="s">
        <v>36</v>
      </c>
      <c r="L1504" s="2">
        <v>7560000000</v>
      </c>
      <c r="M1504" s="2">
        <v>3028000000</v>
      </c>
      <c r="N1504" s="2">
        <v>4532000000</v>
      </c>
    </row>
    <row r="1505" spans="1:14" x14ac:dyDescent="0.25">
      <c r="A1505">
        <v>1566</v>
      </c>
      <c r="B1505" t="s">
        <v>525</v>
      </c>
      <c r="C1505" t="s">
        <v>14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15</v>
      </c>
      <c r="K1505" t="s">
        <v>166</v>
      </c>
      <c r="L1505" s="2">
        <v>2218000000</v>
      </c>
      <c r="M1505" s="2">
        <v>1165000000</v>
      </c>
      <c r="N1505" s="2">
        <v>1053000000</v>
      </c>
    </row>
    <row r="1506" spans="1:14" x14ac:dyDescent="0.25">
      <c r="A1506">
        <v>1567</v>
      </c>
      <c r="B1506" t="s">
        <v>525</v>
      </c>
      <c r="C1506" t="s">
        <v>17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15</v>
      </c>
      <c r="K1506" t="s">
        <v>166</v>
      </c>
      <c r="L1506" s="2">
        <v>1973000000</v>
      </c>
      <c r="M1506" s="2">
        <v>1126000000</v>
      </c>
      <c r="N1506" s="2">
        <v>847000000</v>
      </c>
    </row>
    <row r="1507" spans="1:14" x14ac:dyDescent="0.25">
      <c r="A1507">
        <v>1568</v>
      </c>
      <c r="B1507" t="s">
        <v>525</v>
      </c>
      <c r="C1507" t="s">
        <v>18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15</v>
      </c>
      <c r="K1507" t="s">
        <v>166</v>
      </c>
      <c r="L1507" s="2">
        <v>2457000000</v>
      </c>
      <c r="M1507" s="2">
        <v>1361000000</v>
      </c>
      <c r="N1507" s="2">
        <v>1096000000</v>
      </c>
    </row>
    <row r="1508" spans="1:14" x14ac:dyDescent="0.25">
      <c r="A1508">
        <v>1569</v>
      </c>
      <c r="B1508" t="s">
        <v>525</v>
      </c>
      <c r="C1508" t="s">
        <v>19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15</v>
      </c>
      <c r="K1508" t="s">
        <v>166</v>
      </c>
      <c r="L1508" s="2">
        <v>2444000000</v>
      </c>
      <c r="M1508" s="2">
        <v>1304000000</v>
      </c>
      <c r="N1508" s="2">
        <v>1140000000</v>
      </c>
    </row>
    <row r="1509" spans="1:14" x14ac:dyDescent="0.25">
      <c r="A1509">
        <v>1570</v>
      </c>
      <c r="B1509" t="s">
        <v>526</v>
      </c>
      <c r="C1509" t="s">
        <v>14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21</v>
      </c>
      <c r="K1509" t="s">
        <v>292</v>
      </c>
      <c r="L1509" s="2">
        <v>879297000</v>
      </c>
      <c r="M1509" s="2">
        <v>670602000</v>
      </c>
      <c r="N1509" s="2">
        <v>208695000</v>
      </c>
    </row>
    <row r="1510" spans="1:14" x14ac:dyDescent="0.25">
      <c r="A1510">
        <v>1571</v>
      </c>
      <c r="B1510" t="s">
        <v>526</v>
      </c>
      <c r="C1510" t="s">
        <v>17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21</v>
      </c>
      <c r="K1510" t="s">
        <v>292</v>
      </c>
      <c r="L1510" s="2">
        <v>1136670000</v>
      </c>
      <c r="M1510" s="2">
        <v>871572000</v>
      </c>
      <c r="N1510" s="2">
        <v>265098000</v>
      </c>
    </row>
    <row r="1511" spans="1:14" x14ac:dyDescent="0.25">
      <c r="A1511">
        <v>1572</v>
      </c>
      <c r="B1511" t="s">
        <v>526</v>
      </c>
      <c r="C1511" t="s">
        <v>18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21</v>
      </c>
      <c r="K1511" t="s">
        <v>292</v>
      </c>
      <c r="L1511" s="2">
        <v>1512206000</v>
      </c>
      <c r="M1511" s="2">
        <v>1158251000</v>
      </c>
      <c r="N1511" s="2">
        <v>353955000</v>
      </c>
    </row>
    <row r="1512" spans="1:14" x14ac:dyDescent="0.25">
      <c r="A1512">
        <v>1573</v>
      </c>
      <c r="B1512" t="s">
        <v>526</v>
      </c>
      <c r="C1512" t="s">
        <v>19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21</v>
      </c>
      <c r="K1512" t="s">
        <v>292</v>
      </c>
      <c r="L1512" s="2">
        <v>1905547000</v>
      </c>
      <c r="M1512" s="2">
        <v>1497000000</v>
      </c>
      <c r="N1512" s="2">
        <v>408547000</v>
      </c>
    </row>
    <row r="1513" spans="1:14" x14ac:dyDescent="0.25">
      <c r="A1513">
        <v>1574</v>
      </c>
      <c r="B1513" t="s">
        <v>527</v>
      </c>
      <c r="C1513" t="s">
        <v>14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21</v>
      </c>
      <c r="K1513" t="s">
        <v>292</v>
      </c>
      <c r="L1513" s="2">
        <v>879297000</v>
      </c>
      <c r="M1513" s="2">
        <v>670602000</v>
      </c>
      <c r="N1513" s="2">
        <v>208695000</v>
      </c>
    </row>
    <row r="1514" spans="1:14" x14ac:dyDescent="0.25">
      <c r="A1514">
        <v>1575</v>
      </c>
      <c r="B1514" t="s">
        <v>527</v>
      </c>
      <c r="C1514" t="s">
        <v>17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21</v>
      </c>
      <c r="K1514" t="s">
        <v>292</v>
      </c>
      <c r="L1514" s="2">
        <v>1136670000</v>
      </c>
      <c r="M1514" s="2">
        <v>871572000</v>
      </c>
      <c r="N1514" s="2">
        <v>265098000</v>
      </c>
    </row>
    <row r="1515" spans="1:14" x14ac:dyDescent="0.25">
      <c r="A1515">
        <v>1576</v>
      </c>
      <c r="B1515" t="s">
        <v>527</v>
      </c>
      <c r="C1515" t="s">
        <v>18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21</v>
      </c>
      <c r="K1515" t="s">
        <v>292</v>
      </c>
      <c r="L1515" s="2">
        <v>1512206000</v>
      </c>
      <c r="M1515" s="2">
        <v>1158251000</v>
      </c>
      <c r="N1515" s="2">
        <v>353955000</v>
      </c>
    </row>
    <row r="1516" spans="1:14" x14ac:dyDescent="0.25">
      <c r="A1516">
        <v>1577</v>
      </c>
      <c r="B1516" t="s">
        <v>527</v>
      </c>
      <c r="C1516" t="s">
        <v>19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21</v>
      </c>
      <c r="K1516" t="s">
        <v>292</v>
      </c>
      <c r="L1516" s="2">
        <v>1905547000</v>
      </c>
      <c r="M1516" s="2">
        <v>1497000000</v>
      </c>
      <c r="N1516" s="2">
        <v>408547000</v>
      </c>
    </row>
    <row r="1517" spans="1:14" x14ac:dyDescent="0.25">
      <c r="A1517">
        <v>1578</v>
      </c>
      <c r="B1517" t="s">
        <v>528</v>
      </c>
      <c r="C1517" t="s">
        <v>14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15</v>
      </c>
      <c r="K1517" t="s">
        <v>16</v>
      </c>
      <c r="L1517" s="2">
        <v>19332000000</v>
      </c>
      <c r="M1517" s="2">
        <v>17970000000</v>
      </c>
      <c r="N1517" s="2">
        <v>1362000000</v>
      </c>
    </row>
    <row r="1518" spans="1:14" x14ac:dyDescent="0.25">
      <c r="A1518">
        <v>1579</v>
      </c>
      <c r="B1518" t="s">
        <v>528</v>
      </c>
      <c r="C1518" t="s">
        <v>17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15</v>
      </c>
      <c r="K1518" t="s">
        <v>16</v>
      </c>
      <c r="L1518" s="2">
        <v>21087000000</v>
      </c>
      <c r="M1518" s="2">
        <v>19318000000</v>
      </c>
      <c r="N1518" s="2">
        <v>1769000000</v>
      </c>
    </row>
    <row r="1519" spans="1:14" x14ac:dyDescent="0.25">
      <c r="A1519">
        <v>1580</v>
      </c>
      <c r="B1519" t="s">
        <v>528</v>
      </c>
      <c r="C1519" t="s">
        <v>18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15</v>
      </c>
      <c r="K1519" t="s">
        <v>16</v>
      </c>
      <c r="L1519" s="2">
        <v>22290000000</v>
      </c>
      <c r="M1519" s="2">
        <v>19474000000</v>
      </c>
      <c r="N1519" s="2">
        <v>2816000000</v>
      </c>
    </row>
    <row r="1520" spans="1:14" x14ac:dyDescent="0.25">
      <c r="A1520">
        <v>1581</v>
      </c>
      <c r="B1520" t="s">
        <v>528</v>
      </c>
      <c r="C1520" t="s">
        <v>19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15</v>
      </c>
      <c r="K1520" t="s">
        <v>16</v>
      </c>
      <c r="L1520" s="2">
        <v>25734000000</v>
      </c>
      <c r="M1520" s="2">
        <v>20242000000</v>
      </c>
      <c r="N1520" s="2">
        <v>5492000000</v>
      </c>
    </row>
    <row r="1521" spans="1:14" x14ac:dyDescent="0.25">
      <c r="A1521">
        <v>1582</v>
      </c>
      <c r="B1521" t="s">
        <v>529</v>
      </c>
      <c r="C1521" t="s">
        <v>14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54</v>
      </c>
      <c r="K1521" t="s">
        <v>237</v>
      </c>
      <c r="L1521" s="2">
        <v>471296000</v>
      </c>
      <c r="M1521" s="2">
        <v>404036000</v>
      </c>
      <c r="N1521" s="2">
        <v>67260000</v>
      </c>
    </row>
    <row r="1522" spans="1:14" x14ac:dyDescent="0.25">
      <c r="A1522">
        <v>1583</v>
      </c>
      <c r="B1522" t="s">
        <v>529</v>
      </c>
      <c r="C1522" t="s">
        <v>17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54</v>
      </c>
      <c r="K1522" t="s">
        <v>237</v>
      </c>
      <c r="L1522" s="2">
        <v>500314000</v>
      </c>
      <c r="M1522" s="2">
        <v>383394000</v>
      </c>
      <c r="N1522" s="2">
        <v>116920000</v>
      </c>
    </row>
    <row r="1523" spans="1:14" x14ac:dyDescent="0.25">
      <c r="A1523">
        <v>1584</v>
      </c>
      <c r="B1523" t="s">
        <v>529</v>
      </c>
      <c r="C1523" t="s">
        <v>18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54</v>
      </c>
      <c r="K1523" t="s">
        <v>237</v>
      </c>
      <c r="L1523" s="2">
        <v>547305000</v>
      </c>
      <c r="M1523" s="2">
        <v>420541000</v>
      </c>
      <c r="N1523" s="2">
        <v>126764000</v>
      </c>
    </row>
    <row r="1524" spans="1:14" x14ac:dyDescent="0.25">
      <c r="A1524">
        <v>1585</v>
      </c>
      <c r="B1524" t="s">
        <v>529</v>
      </c>
      <c r="C1524" t="s">
        <v>19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54</v>
      </c>
      <c r="K1524" t="s">
        <v>237</v>
      </c>
      <c r="L1524" s="2">
        <v>612601000</v>
      </c>
      <c r="M1524" s="2">
        <v>453010000</v>
      </c>
      <c r="N1524" s="2">
        <v>159591000</v>
      </c>
    </row>
    <row r="1525" spans="1:14" x14ac:dyDescent="0.25">
      <c r="A1525">
        <v>1590</v>
      </c>
      <c r="B1525" t="s">
        <v>530</v>
      </c>
      <c r="C1525" t="s">
        <v>14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21</v>
      </c>
      <c r="K1525" t="s">
        <v>81</v>
      </c>
      <c r="L1525" s="2">
        <v>783674000</v>
      </c>
      <c r="M1525" s="2">
        <v>488880000</v>
      </c>
      <c r="N1525" s="2">
        <v>294794000</v>
      </c>
    </row>
    <row r="1526" spans="1:14" x14ac:dyDescent="0.25">
      <c r="A1526">
        <v>1591</v>
      </c>
      <c r="B1526" t="s">
        <v>530</v>
      </c>
      <c r="C1526" t="s">
        <v>17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21</v>
      </c>
      <c r="K1526" t="s">
        <v>81</v>
      </c>
      <c r="L1526" s="2">
        <v>941248000</v>
      </c>
      <c r="M1526" s="2">
        <v>596390000</v>
      </c>
      <c r="N1526" s="2">
        <v>344858000</v>
      </c>
    </row>
    <row r="1527" spans="1:14" x14ac:dyDescent="0.25">
      <c r="A1527">
        <v>1592</v>
      </c>
      <c r="B1527" t="s">
        <v>530</v>
      </c>
      <c r="C1527" t="s">
        <v>18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21</v>
      </c>
      <c r="K1527" t="s">
        <v>81</v>
      </c>
      <c r="L1527" s="2">
        <v>1136787000</v>
      </c>
      <c r="M1527" s="2">
        <v>712006000</v>
      </c>
      <c r="N1527" s="2">
        <v>424781000</v>
      </c>
    </row>
    <row r="1528" spans="1:14" x14ac:dyDescent="0.25">
      <c r="A1528">
        <v>1593</v>
      </c>
      <c r="B1528" t="s">
        <v>530</v>
      </c>
      <c r="C1528" t="s">
        <v>19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21</v>
      </c>
      <c r="K1528" t="s">
        <v>81</v>
      </c>
      <c r="L1528" s="2">
        <v>1384333000</v>
      </c>
      <c r="M1528" s="2">
        <v>863354000</v>
      </c>
      <c r="N1528" s="2">
        <v>520979000</v>
      </c>
    </row>
    <row r="1529" spans="1:14" x14ac:dyDescent="0.25">
      <c r="A1529">
        <v>1594</v>
      </c>
      <c r="B1529" t="s">
        <v>531</v>
      </c>
      <c r="C1529" t="s">
        <v>14</v>
      </c>
      <c r="D1529" s="1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t="s">
        <v>27</v>
      </c>
      <c r="K1529" t="s">
        <v>83</v>
      </c>
      <c r="L1529" s="2">
        <v>32830000000</v>
      </c>
      <c r="M1529" s="2">
        <v>23207000000</v>
      </c>
      <c r="N1529" s="2">
        <v>9623000000</v>
      </c>
    </row>
    <row r="1530" spans="1:14" x14ac:dyDescent="0.25">
      <c r="A1530">
        <v>1595</v>
      </c>
      <c r="B1530" t="s">
        <v>531</v>
      </c>
      <c r="C1530" t="s">
        <v>17</v>
      </c>
      <c r="D1530" s="1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t="s">
        <v>27</v>
      </c>
      <c r="K1530" t="s">
        <v>83</v>
      </c>
      <c r="L1530" s="2">
        <v>36841000000</v>
      </c>
      <c r="M1530" s="2">
        <v>26567000000</v>
      </c>
      <c r="N1530" s="2">
        <v>10274000000</v>
      </c>
    </row>
    <row r="1531" spans="1:14" x14ac:dyDescent="0.25">
      <c r="A1531">
        <v>1596</v>
      </c>
      <c r="B1531" t="s">
        <v>531</v>
      </c>
      <c r="C1531" t="s">
        <v>18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t="s">
        <v>27</v>
      </c>
      <c r="K1531" t="s">
        <v>83</v>
      </c>
      <c r="L1531" s="2">
        <v>53232000000</v>
      </c>
      <c r="M1531" s="2">
        <v>42211000000</v>
      </c>
      <c r="N1531" s="2">
        <v>11021000000</v>
      </c>
    </row>
    <row r="1532" spans="1:14" x14ac:dyDescent="0.25">
      <c r="A1532">
        <v>1597</v>
      </c>
      <c r="B1532" t="s">
        <v>531</v>
      </c>
      <c r="C1532" t="s">
        <v>19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t="s">
        <v>27</v>
      </c>
      <c r="K1532" t="s">
        <v>83</v>
      </c>
      <c r="L1532" s="2">
        <v>67802000000</v>
      </c>
      <c r="M1532" s="2">
        <v>54872000000</v>
      </c>
      <c r="N1532" s="2">
        <v>12930000000</v>
      </c>
    </row>
    <row r="1533" spans="1:14" x14ac:dyDescent="0.25">
      <c r="A1533">
        <v>1598</v>
      </c>
      <c r="B1533" t="s">
        <v>532</v>
      </c>
      <c r="C1533" t="s">
        <v>14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49</v>
      </c>
      <c r="K1533" t="s">
        <v>382</v>
      </c>
      <c r="L1533" s="2">
        <v>3343300000</v>
      </c>
      <c r="M1533" s="2">
        <v>1948400000</v>
      </c>
      <c r="N1533" s="2">
        <v>1394900000</v>
      </c>
    </row>
    <row r="1534" spans="1:14" x14ac:dyDescent="0.25">
      <c r="A1534">
        <v>1599</v>
      </c>
      <c r="B1534" t="s">
        <v>532</v>
      </c>
      <c r="C1534" t="s">
        <v>17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49</v>
      </c>
      <c r="K1534" t="s">
        <v>382</v>
      </c>
      <c r="L1534" s="2">
        <v>3330200000</v>
      </c>
      <c r="M1534" s="2">
        <v>1960800000</v>
      </c>
      <c r="N1534" s="2">
        <v>1369400000</v>
      </c>
    </row>
    <row r="1535" spans="1:14" x14ac:dyDescent="0.25">
      <c r="A1535">
        <v>1600</v>
      </c>
      <c r="B1535" t="s">
        <v>532</v>
      </c>
      <c r="C1535" t="s">
        <v>18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49</v>
      </c>
      <c r="K1535" t="s">
        <v>382</v>
      </c>
      <c r="L1535" s="2">
        <v>2802400000</v>
      </c>
      <c r="M1535" s="2">
        <v>2092900000</v>
      </c>
      <c r="N1535" s="2">
        <v>709500000</v>
      </c>
    </row>
    <row r="1536" spans="1:14" x14ac:dyDescent="0.25">
      <c r="A1536">
        <v>1601</v>
      </c>
      <c r="B1536" t="s">
        <v>532</v>
      </c>
      <c r="C1536" t="s">
        <v>19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49</v>
      </c>
      <c r="K1536" t="s">
        <v>382</v>
      </c>
      <c r="L1536" s="2">
        <v>3521900000</v>
      </c>
      <c r="M1536" s="2">
        <v>2130800000</v>
      </c>
      <c r="N1536" s="2">
        <v>1391100000</v>
      </c>
    </row>
    <row r="1537" spans="1:14" x14ac:dyDescent="0.25">
      <c r="A1537">
        <v>1602</v>
      </c>
      <c r="B1537" t="s">
        <v>533</v>
      </c>
      <c r="C1537" t="s">
        <v>14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15</v>
      </c>
      <c r="K1537" t="s">
        <v>180</v>
      </c>
      <c r="L1537" s="2">
        <v>16114000000</v>
      </c>
      <c r="M1537" s="2">
        <v>8668000000</v>
      </c>
      <c r="N1537" s="2">
        <v>7446000000</v>
      </c>
    </row>
    <row r="1538" spans="1:14" x14ac:dyDescent="0.25">
      <c r="A1538">
        <v>1603</v>
      </c>
      <c r="B1538" t="s">
        <v>533</v>
      </c>
      <c r="C1538" t="s">
        <v>17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15</v>
      </c>
      <c r="K1538" t="s">
        <v>180</v>
      </c>
      <c r="L1538" s="2">
        <v>17891000000</v>
      </c>
      <c r="M1538" s="2">
        <v>9138000000</v>
      </c>
      <c r="N1538" s="2">
        <v>8753000000</v>
      </c>
    </row>
    <row r="1539" spans="1:14" x14ac:dyDescent="0.25">
      <c r="A1539">
        <v>1604</v>
      </c>
      <c r="B1539" t="s">
        <v>533</v>
      </c>
      <c r="C1539" t="s">
        <v>18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15</v>
      </c>
      <c r="K1539" t="s">
        <v>180</v>
      </c>
      <c r="L1539" s="2">
        <v>17379000000</v>
      </c>
      <c r="M1539" s="2">
        <v>9327000000</v>
      </c>
      <c r="N1539" s="2">
        <v>8052000000</v>
      </c>
    </row>
    <row r="1540" spans="1:14" x14ac:dyDescent="0.25">
      <c r="A1540">
        <v>1605</v>
      </c>
      <c r="B1540" t="s">
        <v>533</v>
      </c>
      <c r="C1540" t="s">
        <v>19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15</v>
      </c>
      <c r="K1540" t="s">
        <v>180</v>
      </c>
      <c r="L1540" s="2">
        <v>16194000000</v>
      </c>
      <c r="M1540" s="2">
        <v>8922000000</v>
      </c>
      <c r="N1540" s="2">
        <v>7272000000</v>
      </c>
    </row>
    <row r="1541" spans="1:14" x14ac:dyDescent="0.25">
      <c r="A1541">
        <v>1606</v>
      </c>
      <c r="B1541" t="s">
        <v>534</v>
      </c>
      <c r="C1541" t="s">
        <v>14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15</v>
      </c>
      <c r="K1541" t="s">
        <v>148</v>
      </c>
      <c r="L1541" s="2">
        <v>40553000000</v>
      </c>
      <c r="M1541" s="2">
        <v>39210000000</v>
      </c>
      <c r="N1541" s="2">
        <v>1343000000</v>
      </c>
    </row>
    <row r="1542" spans="1:14" x14ac:dyDescent="0.25">
      <c r="A1542">
        <v>1607</v>
      </c>
      <c r="B1542" t="s">
        <v>534</v>
      </c>
      <c r="C1542" t="s">
        <v>17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15</v>
      </c>
      <c r="K1542" t="s">
        <v>148</v>
      </c>
      <c r="L1542" s="2">
        <v>41735000000</v>
      </c>
      <c r="M1542" s="2">
        <v>34701000000</v>
      </c>
      <c r="N1542" s="2">
        <v>7034000000</v>
      </c>
    </row>
    <row r="1543" spans="1:14" x14ac:dyDescent="0.25">
      <c r="A1543">
        <v>1608</v>
      </c>
      <c r="B1543" t="s">
        <v>534</v>
      </c>
      <c r="C1543" t="s">
        <v>18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15</v>
      </c>
      <c r="K1543" t="s">
        <v>148</v>
      </c>
      <c r="L1543" s="2">
        <v>43474000000</v>
      </c>
      <c r="M1543" s="2">
        <v>38506000000</v>
      </c>
      <c r="N1543" s="2">
        <v>4968000000</v>
      </c>
    </row>
    <row r="1544" spans="1:14" x14ac:dyDescent="0.25">
      <c r="A1544">
        <v>1609</v>
      </c>
      <c r="B1544" t="s">
        <v>534</v>
      </c>
      <c r="C1544" t="s">
        <v>19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15</v>
      </c>
      <c r="K1544" t="s">
        <v>148</v>
      </c>
      <c r="L1544" s="2">
        <v>45416000000</v>
      </c>
      <c r="M1544" s="2">
        <v>37748000000</v>
      </c>
      <c r="N1544" s="2">
        <v>7668000000</v>
      </c>
    </row>
    <row r="1545" spans="1:14" x14ac:dyDescent="0.25">
      <c r="A1545">
        <v>1610</v>
      </c>
      <c r="B1545" t="s">
        <v>535</v>
      </c>
      <c r="C1545" t="s">
        <v>14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21</v>
      </c>
      <c r="K1545" t="s">
        <v>260</v>
      </c>
      <c r="L1545" s="2">
        <v>1031531000</v>
      </c>
      <c r="M1545" s="2">
        <v>657246000</v>
      </c>
      <c r="N1545" s="2">
        <v>374285000</v>
      </c>
    </row>
    <row r="1546" spans="1:14" x14ac:dyDescent="0.25">
      <c r="A1546">
        <v>1611</v>
      </c>
      <c r="B1546" t="s">
        <v>535</v>
      </c>
      <c r="C1546" t="s">
        <v>17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21</v>
      </c>
      <c r="K1546" t="s">
        <v>260</v>
      </c>
      <c r="L1546" s="2">
        <v>1161342000</v>
      </c>
      <c r="M1546" s="2">
        <v>734511000</v>
      </c>
      <c r="N1546" s="2">
        <v>426831000</v>
      </c>
    </row>
    <row r="1547" spans="1:14" x14ac:dyDescent="0.25">
      <c r="A1547">
        <v>1612</v>
      </c>
      <c r="B1547" t="s">
        <v>535</v>
      </c>
      <c r="C1547" t="s">
        <v>18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21</v>
      </c>
      <c r="K1547" t="s">
        <v>260</v>
      </c>
      <c r="L1547" s="2">
        <v>1174930000</v>
      </c>
      <c r="M1547" s="2">
        <v>809545000</v>
      </c>
      <c r="N1547" s="2">
        <v>365385000</v>
      </c>
    </row>
    <row r="1548" spans="1:14" x14ac:dyDescent="0.25">
      <c r="A1548">
        <v>1613</v>
      </c>
      <c r="B1548" t="s">
        <v>535</v>
      </c>
      <c r="C1548" t="s">
        <v>19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21</v>
      </c>
      <c r="K1548" t="s">
        <v>260</v>
      </c>
      <c r="L1548" s="2">
        <v>1201902000</v>
      </c>
      <c r="M1548" s="2">
        <v>848323000</v>
      </c>
      <c r="N1548" s="2">
        <v>353579000</v>
      </c>
    </row>
    <row r="1549" spans="1:14" x14ac:dyDescent="0.25">
      <c r="A1549">
        <v>1614</v>
      </c>
      <c r="B1549" t="s">
        <v>536</v>
      </c>
      <c r="C1549" t="s">
        <v>14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49</v>
      </c>
      <c r="K1549" t="s">
        <v>107</v>
      </c>
      <c r="L1549" s="2">
        <v>847127000</v>
      </c>
      <c r="M1549" s="2">
        <v>503798000</v>
      </c>
      <c r="N1549" s="2">
        <v>343329000</v>
      </c>
    </row>
    <row r="1550" spans="1:14" x14ac:dyDescent="0.25">
      <c r="A1550">
        <v>1615</v>
      </c>
      <c r="B1550" t="s">
        <v>536</v>
      </c>
      <c r="C1550" t="s">
        <v>17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49</v>
      </c>
      <c r="K1550" t="s">
        <v>107</v>
      </c>
      <c r="L1550" s="2">
        <v>877800000</v>
      </c>
      <c r="M1550" s="2">
        <v>522100000</v>
      </c>
      <c r="N1550" s="2">
        <v>355700000</v>
      </c>
    </row>
    <row r="1551" spans="1:14" x14ac:dyDescent="0.25">
      <c r="A1551">
        <v>1616</v>
      </c>
      <c r="B1551" t="s">
        <v>536</v>
      </c>
      <c r="C1551" t="s">
        <v>18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49</v>
      </c>
      <c r="K1551" t="s">
        <v>107</v>
      </c>
      <c r="L1551" s="2">
        <v>808600000</v>
      </c>
      <c r="M1551" s="2">
        <v>520300000</v>
      </c>
      <c r="N1551" s="2">
        <v>288300000</v>
      </c>
    </row>
    <row r="1552" spans="1:14" x14ac:dyDescent="0.25">
      <c r="A1552">
        <v>1617</v>
      </c>
      <c r="B1552" t="s">
        <v>536</v>
      </c>
      <c r="C1552" t="s">
        <v>19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49</v>
      </c>
      <c r="K1552" t="s">
        <v>107</v>
      </c>
      <c r="L1552" s="2">
        <v>754800000</v>
      </c>
      <c r="M1552" s="2">
        <v>480600000</v>
      </c>
      <c r="N1552" s="2">
        <v>274200000</v>
      </c>
    </row>
    <row r="1553" spans="1:14" x14ac:dyDescent="0.25">
      <c r="A1553">
        <v>1618</v>
      </c>
      <c r="B1553" t="s">
        <v>537</v>
      </c>
      <c r="C1553" t="s">
        <v>14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15</v>
      </c>
      <c r="K1553" t="s">
        <v>166</v>
      </c>
      <c r="L1553" s="2">
        <v>16132000000</v>
      </c>
      <c r="M1553" s="2">
        <v>7583000000</v>
      </c>
      <c r="N1553" s="2">
        <v>8549000000</v>
      </c>
    </row>
    <row r="1554" spans="1:14" x14ac:dyDescent="0.25">
      <c r="A1554">
        <v>1619</v>
      </c>
      <c r="B1554" t="s">
        <v>537</v>
      </c>
      <c r="C1554" t="s">
        <v>17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15</v>
      </c>
      <c r="K1554" t="s">
        <v>166</v>
      </c>
      <c r="L1554" s="2">
        <v>17002000000</v>
      </c>
      <c r="M1554" s="2">
        <v>7409000000</v>
      </c>
      <c r="N1554" s="2">
        <v>9593000000</v>
      </c>
    </row>
    <row r="1555" spans="1:14" x14ac:dyDescent="0.25">
      <c r="A1555">
        <v>1620</v>
      </c>
      <c r="B1555" t="s">
        <v>537</v>
      </c>
      <c r="C1555" t="s">
        <v>18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15</v>
      </c>
      <c r="K1555" t="s">
        <v>166</v>
      </c>
      <c r="L1555" s="2">
        <v>15667000000</v>
      </c>
      <c r="M1555" s="2">
        <v>8376000000</v>
      </c>
      <c r="N1555" s="2">
        <v>7291000000</v>
      </c>
    </row>
    <row r="1556" spans="1:14" x14ac:dyDescent="0.25">
      <c r="A1556">
        <v>1621</v>
      </c>
      <c r="B1556" t="s">
        <v>537</v>
      </c>
      <c r="C1556" t="s">
        <v>19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15</v>
      </c>
      <c r="K1556" t="s">
        <v>166</v>
      </c>
      <c r="L1556" s="2">
        <v>15784000000</v>
      </c>
      <c r="M1556" s="2">
        <v>7612000000</v>
      </c>
      <c r="N1556" s="2">
        <v>8172000000</v>
      </c>
    </row>
    <row r="1557" spans="1:14" x14ac:dyDescent="0.25">
      <c r="A1557">
        <v>1622</v>
      </c>
      <c r="B1557" t="s">
        <v>538</v>
      </c>
      <c r="C1557" t="s">
        <v>14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24</v>
      </c>
      <c r="K1557" t="s">
        <v>59</v>
      </c>
      <c r="L1557" s="2">
        <v>9846000000</v>
      </c>
      <c r="M1557" s="2">
        <v>2604000000</v>
      </c>
      <c r="N1557" s="2">
        <v>7242000000</v>
      </c>
    </row>
    <row r="1558" spans="1:14" x14ac:dyDescent="0.25">
      <c r="A1558">
        <v>1623</v>
      </c>
      <c r="B1558" t="s">
        <v>538</v>
      </c>
      <c r="C1558" t="s">
        <v>17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24</v>
      </c>
      <c r="K1558" t="s">
        <v>59</v>
      </c>
      <c r="L1558" s="2">
        <v>10827000000</v>
      </c>
      <c r="M1558" s="2">
        <v>2677000000</v>
      </c>
      <c r="N1558" s="2">
        <v>8150000000</v>
      </c>
    </row>
    <row r="1559" spans="1:14" x14ac:dyDescent="0.25">
      <c r="A1559">
        <v>1624</v>
      </c>
      <c r="B1559" t="s">
        <v>538</v>
      </c>
      <c r="C1559" t="s">
        <v>18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24</v>
      </c>
      <c r="K1559" t="s">
        <v>59</v>
      </c>
      <c r="L1559" s="2">
        <v>11801000000</v>
      </c>
      <c r="M1559" s="2">
        <v>2723000000</v>
      </c>
      <c r="N1559" s="2">
        <v>9078000000</v>
      </c>
    </row>
    <row r="1560" spans="1:14" x14ac:dyDescent="0.25">
      <c r="A1560">
        <v>1625</v>
      </c>
      <c r="B1560" t="s">
        <v>538</v>
      </c>
      <c r="C1560" t="s">
        <v>19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24</v>
      </c>
      <c r="K1560" t="s">
        <v>59</v>
      </c>
      <c r="L1560" s="2">
        <v>12856000000</v>
      </c>
      <c r="M1560" s="2">
        <v>4971000000</v>
      </c>
      <c r="N1560" s="2">
        <v>7885000000</v>
      </c>
    </row>
    <row r="1561" spans="1:14" x14ac:dyDescent="0.25">
      <c r="A1561">
        <v>1626</v>
      </c>
      <c r="B1561" t="s">
        <v>539</v>
      </c>
      <c r="C1561" t="s">
        <v>14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27</v>
      </c>
      <c r="K1561" t="s">
        <v>32</v>
      </c>
      <c r="L1561" s="2">
        <v>1249687000</v>
      </c>
      <c r="M1561" s="2">
        <v>640797000</v>
      </c>
      <c r="N1561" s="2">
        <v>608890000</v>
      </c>
    </row>
    <row r="1562" spans="1:14" x14ac:dyDescent="0.25">
      <c r="A1562">
        <v>1627</v>
      </c>
      <c r="B1562" t="s">
        <v>539</v>
      </c>
      <c r="C1562" t="s">
        <v>17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27</v>
      </c>
      <c r="K1562" t="s">
        <v>32</v>
      </c>
      <c r="L1562" s="2">
        <v>1301700000</v>
      </c>
      <c r="M1562" s="2">
        <v>705400000</v>
      </c>
      <c r="N1562" s="2">
        <v>596300000</v>
      </c>
    </row>
    <row r="1563" spans="1:14" x14ac:dyDescent="0.25">
      <c r="A1563">
        <v>1628</v>
      </c>
      <c r="B1563" t="s">
        <v>539</v>
      </c>
      <c r="C1563" t="s">
        <v>18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27</v>
      </c>
      <c r="K1563" t="s">
        <v>32</v>
      </c>
      <c r="L1563" s="2">
        <v>1282700000</v>
      </c>
      <c r="M1563" s="2">
        <v>733700000</v>
      </c>
      <c r="N1563" s="2">
        <v>549000000</v>
      </c>
    </row>
    <row r="1564" spans="1:14" x14ac:dyDescent="0.25">
      <c r="A1564">
        <v>1629</v>
      </c>
      <c r="B1564" t="s">
        <v>539</v>
      </c>
      <c r="C1564" t="s">
        <v>19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27</v>
      </c>
      <c r="K1564" t="s">
        <v>32</v>
      </c>
      <c r="L1564" s="2">
        <v>1361300000</v>
      </c>
      <c r="M1564" s="2">
        <v>810500000</v>
      </c>
      <c r="N1564" s="2">
        <v>550800000</v>
      </c>
    </row>
    <row r="1565" spans="1:14" x14ac:dyDescent="0.25">
      <c r="A1565">
        <v>1630</v>
      </c>
      <c r="B1565" t="s">
        <v>540</v>
      </c>
      <c r="C1565" t="s">
        <v>14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21</v>
      </c>
      <c r="K1565" t="s">
        <v>292</v>
      </c>
      <c r="L1565" s="2">
        <v>5061975000</v>
      </c>
      <c r="M1565" s="2">
        <v>3596708000</v>
      </c>
      <c r="N1565" s="2">
        <v>1465267000</v>
      </c>
    </row>
    <row r="1566" spans="1:14" x14ac:dyDescent="0.25">
      <c r="A1566">
        <v>1631</v>
      </c>
      <c r="B1566" t="s">
        <v>540</v>
      </c>
      <c r="C1566" t="s">
        <v>17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21</v>
      </c>
      <c r="K1566" t="s">
        <v>292</v>
      </c>
      <c r="L1566" s="2">
        <v>5488179000</v>
      </c>
      <c r="M1566" s="2">
        <v>3841032000</v>
      </c>
      <c r="N1566" s="2">
        <v>1647147000</v>
      </c>
    </row>
    <row r="1567" spans="1:14" x14ac:dyDescent="0.25">
      <c r="A1567">
        <v>1632</v>
      </c>
      <c r="B1567" t="s">
        <v>540</v>
      </c>
      <c r="C1567" t="s">
        <v>18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21</v>
      </c>
      <c r="K1567" t="s">
        <v>292</v>
      </c>
      <c r="L1567" s="2">
        <v>5993971000</v>
      </c>
      <c r="M1567" s="2">
        <v>4159885000</v>
      </c>
      <c r="N1567" s="2">
        <v>1834086000</v>
      </c>
    </row>
    <row r="1568" spans="1:14" x14ac:dyDescent="0.25">
      <c r="A1568">
        <v>1633</v>
      </c>
      <c r="B1568" t="s">
        <v>540</v>
      </c>
      <c r="C1568" t="s">
        <v>19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21</v>
      </c>
      <c r="K1568" t="s">
        <v>292</v>
      </c>
      <c r="L1568" s="2">
        <v>5982944000</v>
      </c>
      <c r="M1568" s="2">
        <v>4178386000</v>
      </c>
      <c r="N1568" s="2">
        <v>1804558000</v>
      </c>
    </row>
    <row r="1569" spans="1:14" x14ac:dyDescent="0.25">
      <c r="A1569">
        <v>1634</v>
      </c>
      <c r="B1569" t="s">
        <v>541</v>
      </c>
      <c r="C1569" t="s">
        <v>14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21</v>
      </c>
      <c r="K1569" t="s">
        <v>206</v>
      </c>
      <c r="L1569" s="2">
        <v>6995000000</v>
      </c>
      <c r="M1569" s="2">
        <v>3066000000</v>
      </c>
      <c r="N1569" s="2">
        <v>3929000000</v>
      </c>
    </row>
    <row r="1570" spans="1:14" x14ac:dyDescent="0.25">
      <c r="A1570">
        <v>1635</v>
      </c>
      <c r="B1570" t="s">
        <v>541</v>
      </c>
      <c r="C1570" t="s">
        <v>17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21</v>
      </c>
      <c r="K1570" t="s">
        <v>206</v>
      </c>
      <c r="L1570" s="2">
        <v>7241000000</v>
      </c>
      <c r="M1570" s="2">
        <v>3116000000</v>
      </c>
      <c r="N1570" s="2">
        <v>4125000000</v>
      </c>
    </row>
    <row r="1571" spans="1:14" x14ac:dyDescent="0.25">
      <c r="A1571">
        <v>1636</v>
      </c>
      <c r="B1571" t="s">
        <v>541</v>
      </c>
      <c r="C1571" t="s">
        <v>18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21</v>
      </c>
      <c r="K1571" t="s">
        <v>206</v>
      </c>
      <c r="L1571" s="2">
        <v>6400000000</v>
      </c>
      <c r="M1571" s="2">
        <v>3082000000</v>
      </c>
      <c r="N1571" s="2">
        <v>3318000000</v>
      </c>
    </row>
    <row r="1572" spans="1:14" x14ac:dyDescent="0.25">
      <c r="A1572">
        <v>1637</v>
      </c>
      <c r="B1572" t="s">
        <v>541</v>
      </c>
      <c r="C1572" t="s">
        <v>19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21</v>
      </c>
      <c r="K1572" t="s">
        <v>206</v>
      </c>
      <c r="L1572" s="2">
        <v>5804000000</v>
      </c>
      <c r="M1572" s="2">
        <v>3072000000</v>
      </c>
      <c r="N1572" s="2">
        <v>2732000000</v>
      </c>
    </row>
    <row r="1573" spans="1:14" x14ac:dyDescent="0.25">
      <c r="A1573">
        <v>1638</v>
      </c>
      <c r="B1573" t="s">
        <v>542</v>
      </c>
      <c r="C1573" t="s">
        <v>14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85</v>
      </c>
      <c r="K1573" t="s">
        <v>344</v>
      </c>
      <c r="L1573" s="2">
        <v>11908000000</v>
      </c>
      <c r="M1573" s="2">
        <v>6778000000</v>
      </c>
      <c r="N1573" s="2">
        <v>5130000000</v>
      </c>
    </row>
    <row r="1574" spans="1:14" x14ac:dyDescent="0.25">
      <c r="A1574">
        <v>1639</v>
      </c>
      <c r="B1574" t="s">
        <v>542</v>
      </c>
      <c r="C1574" t="s">
        <v>17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85</v>
      </c>
      <c r="K1574" t="s">
        <v>344</v>
      </c>
      <c r="L1574" s="2">
        <v>10758000000</v>
      </c>
      <c r="M1574" s="2">
        <v>6801000000</v>
      </c>
      <c r="N1574" s="2">
        <v>3957000000</v>
      </c>
    </row>
    <row r="1575" spans="1:14" x14ac:dyDescent="0.25">
      <c r="A1575">
        <v>1640</v>
      </c>
      <c r="B1575" t="s">
        <v>542</v>
      </c>
      <c r="C1575" t="s">
        <v>18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85</v>
      </c>
      <c r="K1575" t="s">
        <v>344</v>
      </c>
      <c r="L1575" s="2">
        <v>12703000000</v>
      </c>
      <c r="M1575" s="2">
        <v>6801000000</v>
      </c>
      <c r="N1575" s="2">
        <v>5902000000</v>
      </c>
    </row>
    <row r="1576" spans="1:14" x14ac:dyDescent="0.25">
      <c r="A1576">
        <v>1641</v>
      </c>
      <c r="B1576" t="s">
        <v>542</v>
      </c>
      <c r="C1576" t="s">
        <v>19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85</v>
      </c>
      <c r="K1576" t="s">
        <v>344</v>
      </c>
      <c r="L1576" s="2">
        <v>13153000000</v>
      </c>
      <c r="M1576" s="2">
        <v>6795000000</v>
      </c>
      <c r="N1576" s="2">
        <v>6358000000</v>
      </c>
    </row>
    <row r="1577" spans="1:14" x14ac:dyDescent="0.25">
      <c r="A1577">
        <v>1642</v>
      </c>
      <c r="B1577" t="s">
        <v>543</v>
      </c>
      <c r="C1577" t="s">
        <v>14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61</v>
      </c>
      <c r="K1577" t="s">
        <v>390</v>
      </c>
      <c r="L1577" s="2">
        <v>334026000</v>
      </c>
      <c r="M1577" s="2">
        <v>308143000</v>
      </c>
      <c r="N1577" s="2">
        <v>25883000</v>
      </c>
    </row>
    <row r="1578" spans="1:14" x14ac:dyDescent="0.25">
      <c r="A1578">
        <v>1643</v>
      </c>
      <c r="B1578" t="s">
        <v>543</v>
      </c>
      <c r="C1578" t="s">
        <v>17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61</v>
      </c>
      <c r="K1578" t="s">
        <v>390</v>
      </c>
      <c r="L1578" s="2">
        <v>426880000</v>
      </c>
      <c r="M1578" s="2">
        <v>274217000</v>
      </c>
      <c r="N1578" s="2">
        <v>152663000</v>
      </c>
    </row>
    <row r="1579" spans="1:14" x14ac:dyDescent="0.25">
      <c r="A1579">
        <v>1644</v>
      </c>
      <c r="B1579" t="s">
        <v>543</v>
      </c>
      <c r="C1579" t="s">
        <v>18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61</v>
      </c>
      <c r="K1579" t="s">
        <v>390</v>
      </c>
      <c r="L1579" s="2">
        <v>587582000</v>
      </c>
      <c r="M1579" s="2">
        <v>292358000</v>
      </c>
      <c r="N1579" s="2">
        <v>295224000</v>
      </c>
    </row>
    <row r="1580" spans="1:14" x14ac:dyDescent="0.25">
      <c r="A1580">
        <v>1645</v>
      </c>
      <c r="B1580" t="s">
        <v>543</v>
      </c>
      <c r="C1580" t="s">
        <v>19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61</v>
      </c>
      <c r="K1580" t="s">
        <v>390</v>
      </c>
      <c r="L1580" s="2">
        <v>857533000</v>
      </c>
      <c r="M1580" s="2">
        <v>312694000</v>
      </c>
      <c r="N1580" s="2">
        <v>544839000</v>
      </c>
    </row>
    <row r="1581" spans="1:14" x14ac:dyDescent="0.25">
      <c r="A1581">
        <v>1646</v>
      </c>
      <c r="B1581" t="s">
        <v>544</v>
      </c>
      <c r="C1581" t="s">
        <v>14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54</v>
      </c>
      <c r="K1581" t="s">
        <v>55</v>
      </c>
      <c r="L1581" s="2">
        <v>1370611000</v>
      </c>
      <c r="M1581" s="2">
        <v>671203000</v>
      </c>
      <c r="N1581" s="2">
        <v>699408000</v>
      </c>
    </row>
    <row r="1582" spans="1:14" x14ac:dyDescent="0.25">
      <c r="A1582">
        <v>1647</v>
      </c>
      <c r="B1582" t="s">
        <v>544</v>
      </c>
      <c r="C1582" t="s">
        <v>17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54</v>
      </c>
      <c r="K1582" t="s">
        <v>55</v>
      </c>
      <c r="L1582" s="2">
        <v>1358901000</v>
      </c>
      <c r="M1582" s="2">
        <v>650573000</v>
      </c>
      <c r="N1582" s="2">
        <v>708328000</v>
      </c>
    </row>
    <row r="1583" spans="1:14" x14ac:dyDescent="0.25">
      <c r="A1583">
        <v>1648</v>
      </c>
      <c r="B1583" t="s">
        <v>544</v>
      </c>
      <c r="C1583" t="s">
        <v>18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54</v>
      </c>
      <c r="K1583" t="s">
        <v>55</v>
      </c>
      <c r="L1583" s="2">
        <v>1491018000</v>
      </c>
      <c r="M1583" s="2">
        <v>718259000</v>
      </c>
      <c r="N1583" s="2">
        <v>772759000</v>
      </c>
    </row>
    <row r="1584" spans="1:14" x14ac:dyDescent="0.25">
      <c r="A1584">
        <v>1649</v>
      </c>
      <c r="B1584" t="s">
        <v>544</v>
      </c>
      <c r="C1584" t="s">
        <v>19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54</v>
      </c>
      <c r="K1584" t="s">
        <v>55</v>
      </c>
      <c r="L1584" s="2">
        <v>1481866000</v>
      </c>
      <c r="M1584" s="2">
        <v>744338000</v>
      </c>
      <c r="N1584" s="2">
        <v>737528000</v>
      </c>
    </row>
    <row r="1585" spans="1:14" x14ac:dyDescent="0.25">
      <c r="A1585">
        <v>1650</v>
      </c>
      <c r="B1585" t="s">
        <v>545</v>
      </c>
      <c r="C1585" t="s">
        <v>14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15</v>
      </c>
      <c r="K1585" t="s">
        <v>214</v>
      </c>
      <c r="L1585" s="2">
        <v>891140000</v>
      </c>
      <c r="M1585" s="2">
        <v>318912000</v>
      </c>
      <c r="N1585" s="2">
        <v>572228000</v>
      </c>
    </row>
    <row r="1586" spans="1:14" x14ac:dyDescent="0.25">
      <c r="A1586">
        <v>1651</v>
      </c>
      <c r="B1586" t="s">
        <v>545</v>
      </c>
      <c r="C1586" t="s">
        <v>17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15</v>
      </c>
      <c r="K1586" t="s">
        <v>214</v>
      </c>
      <c r="L1586" s="2">
        <v>973180000</v>
      </c>
      <c r="M1586" s="2">
        <v>358913000</v>
      </c>
      <c r="N1586" s="2">
        <v>614267000</v>
      </c>
    </row>
    <row r="1587" spans="1:14" x14ac:dyDescent="0.25">
      <c r="A1587">
        <v>1652</v>
      </c>
      <c r="B1587" t="s">
        <v>545</v>
      </c>
      <c r="C1587" t="s">
        <v>18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15</v>
      </c>
      <c r="K1587" t="s">
        <v>214</v>
      </c>
      <c r="L1587" s="2">
        <v>1030128000</v>
      </c>
      <c r="M1587" s="2">
        <v>369682000</v>
      </c>
      <c r="N1587" s="2">
        <v>660446000</v>
      </c>
    </row>
    <row r="1588" spans="1:14" x14ac:dyDescent="0.25">
      <c r="A1588">
        <v>1653</v>
      </c>
      <c r="B1588" t="s">
        <v>545</v>
      </c>
      <c r="C1588" t="s">
        <v>19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15</v>
      </c>
      <c r="K1588" t="s">
        <v>214</v>
      </c>
      <c r="L1588" s="2">
        <v>1264736000</v>
      </c>
      <c r="M1588" s="2">
        <v>528174000</v>
      </c>
      <c r="N1588" s="2">
        <v>736562000</v>
      </c>
    </row>
    <row r="1589" spans="1:14" x14ac:dyDescent="0.25">
      <c r="A1589">
        <v>1654</v>
      </c>
      <c r="B1589" t="s">
        <v>546</v>
      </c>
      <c r="C1589" t="s">
        <v>14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24</v>
      </c>
      <c r="K1589" t="s">
        <v>59</v>
      </c>
      <c r="L1589" s="2">
        <v>705992000</v>
      </c>
      <c r="M1589" s="2">
        <v>248665000</v>
      </c>
      <c r="N1589" s="2">
        <v>457327000</v>
      </c>
    </row>
    <row r="1590" spans="1:14" x14ac:dyDescent="0.25">
      <c r="A1590">
        <v>1655</v>
      </c>
      <c r="B1590" t="s">
        <v>546</v>
      </c>
      <c r="C1590" t="s">
        <v>17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24</v>
      </c>
      <c r="K1590" t="s">
        <v>59</v>
      </c>
      <c r="L1590" s="2">
        <v>778074000</v>
      </c>
      <c r="M1590" s="2">
        <v>249842000</v>
      </c>
      <c r="N1590" s="2">
        <v>528232000</v>
      </c>
    </row>
    <row r="1591" spans="1:14" x14ac:dyDescent="0.25">
      <c r="A1591">
        <v>1656</v>
      </c>
      <c r="B1591" t="s">
        <v>546</v>
      </c>
      <c r="C1591" t="s">
        <v>18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24</v>
      </c>
      <c r="K1591" t="s">
        <v>59</v>
      </c>
      <c r="L1591" s="2">
        <v>821692000</v>
      </c>
      <c r="M1591" s="2">
        <v>257265000</v>
      </c>
      <c r="N1591" s="2">
        <v>564427000</v>
      </c>
    </row>
    <row r="1592" spans="1:14" x14ac:dyDescent="0.25">
      <c r="A1592">
        <v>1657</v>
      </c>
      <c r="B1592" t="s">
        <v>546</v>
      </c>
      <c r="C1592" t="s">
        <v>19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24</v>
      </c>
      <c r="K1592" t="s">
        <v>59</v>
      </c>
      <c r="L1592" s="2">
        <v>866578000</v>
      </c>
      <c r="M1592" s="2">
        <v>260632000</v>
      </c>
      <c r="N1592" s="2">
        <v>605946000</v>
      </c>
    </row>
    <row r="1593" spans="1:14" x14ac:dyDescent="0.25">
      <c r="A1593">
        <v>1658</v>
      </c>
      <c r="B1593" t="s">
        <v>547</v>
      </c>
      <c r="C1593" t="s">
        <v>14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27</v>
      </c>
      <c r="K1593" t="s">
        <v>68</v>
      </c>
      <c r="L1593" s="2">
        <v>1247157000</v>
      </c>
      <c r="M1593" s="2">
        <v>1198586000</v>
      </c>
      <c r="N1593" s="2">
        <v>48571000</v>
      </c>
    </row>
    <row r="1594" spans="1:14" x14ac:dyDescent="0.25">
      <c r="A1594">
        <v>1659</v>
      </c>
      <c r="B1594" t="s">
        <v>547</v>
      </c>
      <c r="C1594" t="s">
        <v>17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27</v>
      </c>
      <c r="K1594" t="s">
        <v>68</v>
      </c>
      <c r="L1594" s="2">
        <v>1081698000</v>
      </c>
      <c r="M1594" s="2">
        <v>1238285000</v>
      </c>
      <c r="N1594" s="2">
        <v>-156587000</v>
      </c>
    </row>
    <row r="1595" spans="1:14" x14ac:dyDescent="0.25">
      <c r="A1595">
        <v>1660</v>
      </c>
      <c r="B1595" t="s">
        <v>547</v>
      </c>
      <c r="C1595" t="s">
        <v>18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27</v>
      </c>
      <c r="K1595" t="s">
        <v>68</v>
      </c>
      <c r="L1595" s="2">
        <v>519428000</v>
      </c>
      <c r="M1595" s="2">
        <v>1160915000</v>
      </c>
      <c r="N1595" s="2">
        <v>-641487000</v>
      </c>
    </row>
    <row r="1596" spans="1:14" x14ac:dyDescent="0.25">
      <c r="A1596">
        <v>1661</v>
      </c>
      <c r="B1596" t="s">
        <v>547</v>
      </c>
      <c r="C1596" t="s">
        <v>19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27</v>
      </c>
      <c r="K1596" t="s">
        <v>68</v>
      </c>
      <c r="L1596" s="2">
        <v>907824000</v>
      </c>
      <c r="M1596" s="2">
        <v>1372497000</v>
      </c>
      <c r="N1596" s="2">
        <v>-464673000</v>
      </c>
    </row>
    <row r="1597" spans="1:14" x14ac:dyDescent="0.25">
      <c r="A1597">
        <v>1662</v>
      </c>
      <c r="B1597" t="s">
        <v>548</v>
      </c>
      <c r="C1597" t="s">
        <v>14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54</v>
      </c>
      <c r="K1597" t="s">
        <v>55</v>
      </c>
      <c r="L1597" s="2">
        <v>1396355000</v>
      </c>
      <c r="M1597" s="2">
        <v>762355000</v>
      </c>
      <c r="N1597" s="2">
        <v>634000000</v>
      </c>
    </row>
    <row r="1598" spans="1:14" x14ac:dyDescent="0.25">
      <c r="A1598">
        <v>1663</v>
      </c>
      <c r="B1598" t="s">
        <v>548</v>
      </c>
      <c r="C1598" t="s">
        <v>17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54</v>
      </c>
      <c r="K1598" t="s">
        <v>55</v>
      </c>
      <c r="L1598" s="2">
        <v>1560070000</v>
      </c>
      <c r="M1598" s="2">
        <v>872697000</v>
      </c>
      <c r="N1598" s="2">
        <v>687373000</v>
      </c>
    </row>
    <row r="1599" spans="1:14" x14ac:dyDescent="0.25">
      <c r="A1599">
        <v>1664</v>
      </c>
      <c r="B1599" t="s">
        <v>548</v>
      </c>
      <c r="C1599" t="s">
        <v>18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54</v>
      </c>
      <c r="K1599" t="s">
        <v>55</v>
      </c>
      <c r="L1599" s="2">
        <v>1875141000</v>
      </c>
      <c r="M1599" s="2">
        <v>1040049000</v>
      </c>
      <c r="N1599" s="2">
        <v>835092000</v>
      </c>
    </row>
    <row r="1600" spans="1:14" x14ac:dyDescent="0.25">
      <c r="A1600">
        <v>1665</v>
      </c>
      <c r="B1600" t="s">
        <v>548</v>
      </c>
      <c r="C1600" t="s">
        <v>19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54</v>
      </c>
      <c r="K1600" t="s">
        <v>55</v>
      </c>
      <c r="L1600" s="2">
        <v>2000573000</v>
      </c>
      <c r="M1600" s="2">
        <v>1035787000</v>
      </c>
      <c r="N1600" s="2">
        <v>964786000</v>
      </c>
    </row>
    <row r="1601" spans="1:14" x14ac:dyDescent="0.25">
      <c r="A1601">
        <v>1666</v>
      </c>
      <c r="B1601" t="s">
        <v>549</v>
      </c>
      <c r="C1601" t="s">
        <v>14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184</v>
      </c>
      <c r="K1601" t="s">
        <v>185</v>
      </c>
      <c r="L1601" s="2">
        <v>69571000000</v>
      </c>
      <c r="M1601" s="2">
        <v>56411000000</v>
      </c>
      <c r="N1601" s="2">
        <v>13160000000</v>
      </c>
    </row>
    <row r="1602" spans="1:14" x14ac:dyDescent="0.25">
      <c r="A1602">
        <v>1667</v>
      </c>
      <c r="B1602" t="s">
        <v>549</v>
      </c>
      <c r="C1602" t="s">
        <v>17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184</v>
      </c>
      <c r="K1602" t="s">
        <v>185</v>
      </c>
      <c r="L1602" s="2">
        <v>75663000000</v>
      </c>
      <c r="M1602" s="2">
        <v>43695000000</v>
      </c>
      <c r="N1602" s="2">
        <v>31968000000</v>
      </c>
    </row>
    <row r="1603" spans="1:14" x14ac:dyDescent="0.25">
      <c r="A1603">
        <v>1668</v>
      </c>
      <c r="B1603" t="s">
        <v>549</v>
      </c>
      <c r="C1603" t="s">
        <v>18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184</v>
      </c>
      <c r="K1603" t="s">
        <v>185</v>
      </c>
      <c r="L1603" s="2">
        <v>77148000000</v>
      </c>
      <c r="M1603" s="2">
        <v>57549000000</v>
      </c>
      <c r="N1603" s="2">
        <v>19599000000</v>
      </c>
    </row>
    <row r="1604" spans="1:14" x14ac:dyDescent="0.25">
      <c r="A1604">
        <v>1669</v>
      </c>
      <c r="B1604" t="s">
        <v>549</v>
      </c>
      <c r="C1604" t="s">
        <v>19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184</v>
      </c>
      <c r="K1604" t="s">
        <v>185</v>
      </c>
      <c r="L1604" s="2">
        <v>79063000000</v>
      </c>
      <c r="M1604" s="2">
        <v>46003000000</v>
      </c>
      <c r="N1604" s="2">
        <v>33060000000</v>
      </c>
    </row>
    <row r="1605" spans="1:14" x14ac:dyDescent="0.25">
      <c r="A1605">
        <v>1670</v>
      </c>
      <c r="B1605" t="s">
        <v>550</v>
      </c>
      <c r="C1605" t="s">
        <v>14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27</v>
      </c>
      <c r="K1605" t="s">
        <v>30</v>
      </c>
      <c r="L1605" s="2">
        <v>1106027000</v>
      </c>
      <c r="M1605" s="2">
        <v>587103000</v>
      </c>
      <c r="N1605" s="2">
        <v>518924000</v>
      </c>
    </row>
    <row r="1606" spans="1:14" x14ac:dyDescent="0.25">
      <c r="A1606">
        <v>1671</v>
      </c>
      <c r="B1606" t="s">
        <v>550</v>
      </c>
      <c r="C1606" t="s">
        <v>17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27</v>
      </c>
      <c r="K1606" t="s">
        <v>30</v>
      </c>
      <c r="L1606" s="2">
        <v>1120762000</v>
      </c>
      <c r="M1606" s="2">
        <v>603419000</v>
      </c>
      <c r="N1606" s="2">
        <v>517343000</v>
      </c>
    </row>
    <row r="1607" spans="1:14" x14ac:dyDescent="0.25">
      <c r="A1607">
        <v>1672</v>
      </c>
      <c r="B1607" t="s">
        <v>550</v>
      </c>
      <c r="C1607" t="s">
        <v>18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27</v>
      </c>
      <c r="K1607" t="s">
        <v>30</v>
      </c>
      <c r="L1607" s="2">
        <v>1164431000</v>
      </c>
      <c r="M1607" s="2">
        <v>631067000</v>
      </c>
      <c r="N1607" s="2">
        <v>533364000</v>
      </c>
    </row>
    <row r="1608" spans="1:14" x14ac:dyDescent="0.25">
      <c r="A1608">
        <v>1673</v>
      </c>
      <c r="B1608" t="s">
        <v>550</v>
      </c>
      <c r="C1608" t="s">
        <v>19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27</v>
      </c>
      <c r="K1608" t="s">
        <v>30</v>
      </c>
      <c r="L1608" s="2">
        <v>1199660000</v>
      </c>
      <c r="M1608" s="2">
        <v>624415000</v>
      </c>
      <c r="N1608" s="2">
        <v>575245000</v>
      </c>
    </row>
    <row r="1609" spans="1:14" x14ac:dyDescent="0.25">
      <c r="A1609">
        <v>1674</v>
      </c>
      <c r="B1609" t="s">
        <v>551</v>
      </c>
      <c r="C1609" t="s">
        <v>14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24</v>
      </c>
      <c r="K1609" t="s">
        <v>492</v>
      </c>
      <c r="L1609" s="2">
        <v>4363000000</v>
      </c>
      <c r="M1609" s="2">
        <v>3097000000</v>
      </c>
      <c r="N1609" s="2">
        <v>1266000000</v>
      </c>
    </row>
    <row r="1610" spans="1:14" x14ac:dyDescent="0.25">
      <c r="A1610">
        <v>1675</v>
      </c>
      <c r="B1610" t="s">
        <v>551</v>
      </c>
      <c r="C1610" t="s">
        <v>17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24</v>
      </c>
      <c r="K1610" t="s">
        <v>492</v>
      </c>
      <c r="L1610" s="2">
        <v>4360000000</v>
      </c>
      <c r="M1610" s="2">
        <v>2569000000</v>
      </c>
      <c r="N1610" s="2">
        <v>1791000000</v>
      </c>
    </row>
    <row r="1611" spans="1:14" x14ac:dyDescent="0.25">
      <c r="A1611">
        <v>1676</v>
      </c>
      <c r="B1611" t="s">
        <v>551</v>
      </c>
      <c r="C1611" t="s">
        <v>18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24</v>
      </c>
      <c r="K1611" t="s">
        <v>492</v>
      </c>
      <c r="L1611" s="2">
        <v>4221000000</v>
      </c>
      <c r="M1611" s="2">
        <v>2610000000</v>
      </c>
      <c r="N1611" s="2">
        <v>1611000000</v>
      </c>
    </row>
    <row r="1612" spans="1:14" x14ac:dyDescent="0.25">
      <c r="A1612">
        <v>1677</v>
      </c>
      <c r="B1612" t="s">
        <v>551</v>
      </c>
      <c r="C1612" t="s">
        <v>19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24</v>
      </c>
      <c r="K1612" t="s">
        <v>492</v>
      </c>
      <c r="L1612" s="2">
        <v>3435000000</v>
      </c>
      <c r="M1612" s="2">
        <v>2969000000</v>
      </c>
      <c r="N1612" s="2">
        <v>466000000</v>
      </c>
    </row>
    <row r="1613" spans="1:14" x14ac:dyDescent="0.25">
      <c r="A1613">
        <v>1678</v>
      </c>
      <c r="B1613" t="s">
        <v>552</v>
      </c>
      <c r="C1613" t="s">
        <v>14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44</v>
      </c>
      <c r="K1613" t="s">
        <v>47</v>
      </c>
      <c r="L1613" s="2">
        <v>1485900000</v>
      </c>
      <c r="M1613" s="2">
        <v>485600000</v>
      </c>
      <c r="N1613" s="2">
        <v>1000300000</v>
      </c>
    </row>
    <row r="1614" spans="1:14" x14ac:dyDescent="0.25">
      <c r="A1614">
        <v>1679</v>
      </c>
      <c r="B1614" t="s">
        <v>552</v>
      </c>
      <c r="C1614" t="s">
        <v>17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44</v>
      </c>
      <c r="K1614" t="s">
        <v>47</v>
      </c>
      <c r="L1614" s="2">
        <v>1536900000</v>
      </c>
      <c r="M1614" s="2">
        <v>456800000</v>
      </c>
      <c r="N1614" s="2">
        <v>1080100000</v>
      </c>
    </row>
    <row r="1615" spans="1:14" x14ac:dyDescent="0.25">
      <c r="A1615">
        <v>1680</v>
      </c>
      <c r="B1615" t="s">
        <v>552</v>
      </c>
      <c r="C1615" t="s">
        <v>18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44</v>
      </c>
      <c r="K1615" t="s">
        <v>47</v>
      </c>
      <c r="L1615" s="2">
        <v>1625300000</v>
      </c>
      <c r="M1615" s="2">
        <v>513200000</v>
      </c>
      <c r="N1615" s="2">
        <v>1112100000</v>
      </c>
    </row>
    <row r="1616" spans="1:14" x14ac:dyDescent="0.25">
      <c r="A1616">
        <v>1681</v>
      </c>
      <c r="B1616" t="s">
        <v>552</v>
      </c>
      <c r="C1616" t="s">
        <v>19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44</v>
      </c>
      <c r="K1616" t="s">
        <v>47</v>
      </c>
      <c r="L1616" s="2">
        <v>1976700000</v>
      </c>
      <c r="M1616" s="2">
        <v>726200000</v>
      </c>
      <c r="N1616" s="2">
        <v>1250500000</v>
      </c>
    </row>
    <row r="1617" spans="1:14" x14ac:dyDescent="0.25">
      <c r="A1617">
        <v>1682</v>
      </c>
      <c r="B1617" t="s">
        <v>553</v>
      </c>
      <c r="C1617" t="s">
        <v>14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49</v>
      </c>
      <c r="K1617" t="s">
        <v>107</v>
      </c>
      <c r="L1617" s="2">
        <v>89520000000</v>
      </c>
      <c r="M1617" s="2">
        <v>57615000000</v>
      </c>
      <c r="N1617" s="2">
        <v>31905000000</v>
      </c>
    </row>
    <row r="1618" spans="1:14" x14ac:dyDescent="0.25">
      <c r="A1618">
        <v>1683</v>
      </c>
      <c r="B1618" t="s">
        <v>553</v>
      </c>
      <c r="C1618" t="s">
        <v>17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49</v>
      </c>
      <c r="K1618" t="s">
        <v>107</v>
      </c>
      <c r="L1618" s="2">
        <v>86732000000</v>
      </c>
      <c r="M1618" s="2">
        <v>51151000000</v>
      </c>
      <c r="N1618" s="2">
        <v>35581000000</v>
      </c>
    </row>
    <row r="1619" spans="1:14" x14ac:dyDescent="0.25">
      <c r="A1619">
        <v>1684</v>
      </c>
      <c r="B1619" t="s">
        <v>553</v>
      </c>
      <c r="C1619" t="s">
        <v>18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49</v>
      </c>
      <c r="K1619" t="s">
        <v>107</v>
      </c>
      <c r="L1619" s="2">
        <v>87276000000</v>
      </c>
      <c r="M1619" s="2">
        <v>50432000000</v>
      </c>
      <c r="N1619" s="2">
        <v>36844000000</v>
      </c>
    </row>
    <row r="1620" spans="1:14" x14ac:dyDescent="0.25">
      <c r="A1620">
        <v>1685</v>
      </c>
      <c r="B1620" t="s">
        <v>553</v>
      </c>
      <c r="C1620" t="s">
        <v>19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49</v>
      </c>
      <c r="K1620" t="s">
        <v>107</v>
      </c>
      <c r="L1620" s="2">
        <v>89070000000</v>
      </c>
      <c r="M1620" s="2">
        <v>52416000000</v>
      </c>
      <c r="N1620" s="2">
        <v>36654000000</v>
      </c>
    </row>
    <row r="1621" spans="1:14" x14ac:dyDescent="0.25">
      <c r="A1621">
        <v>1686</v>
      </c>
      <c r="B1621" t="s">
        <v>554</v>
      </c>
      <c r="C1621" t="s">
        <v>14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38</v>
      </c>
      <c r="K1621" t="s">
        <v>349</v>
      </c>
      <c r="L1621" s="2">
        <v>4629000000</v>
      </c>
      <c r="M1621" s="2">
        <v>3682000000</v>
      </c>
      <c r="N1621" s="2">
        <v>947000000</v>
      </c>
    </row>
    <row r="1622" spans="1:14" x14ac:dyDescent="0.25">
      <c r="A1622">
        <v>1687</v>
      </c>
      <c r="B1622" t="s">
        <v>554</v>
      </c>
      <c r="C1622" t="s">
        <v>17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38</v>
      </c>
      <c r="K1622" t="s">
        <v>349</v>
      </c>
      <c r="L1622" s="2">
        <v>5044000000</v>
      </c>
      <c r="M1622" s="2">
        <v>4032000000</v>
      </c>
      <c r="N1622" s="2">
        <v>1012000000</v>
      </c>
    </row>
    <row r="1623" spans="1:14" x14ac:dyDescent="0.25">
      <c r="A1623">
        <v>1688</v>
      </c>
      <c r="B1623" t="s">
        <v>554</v>
      </c>
      <c r="C1623" t="s">
        <v>18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38</v>
      </c>
      <c r="K1623" t="s">
        <v>349</v>
      </c>
      <c r="L1623" s="2">
        <v>5416000000</v>
      </c>
      <c r="M1623" s="2">
        <v>4472000000</v>
      </c>
      <c r="N1623" s="2">
        <v>944000000</v>
      </c>
    </row>
    <row r="1624" spans="1:14" x14ac:dyDescent="0.25">
      <c r="A1624">
        <v>1689</v>
      </c>
      <c r="B1624" t="s">
        <v>554</v>
      </c>
      <c r="C1624" t="s">
        <v>19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38</v>
      </c>
      <c r="K1624" t="s">
        <v>349</v>
      </c>
      <c r="L1624" s="2">
        <v>5411000000</v>
      </c>
      <c r="M1624" s="2">
        <v>4477000000</v>
      </c>
      <c r="N1624" s="2">
        <v>934000000</v>
      </c>
    </row>
    <row r="1625" spans="1:14" x14ac:dyDescent="0.25">
      <c r="A1625">
        <v>1690</v>
      </c>
      <c r="B1625" t="s">
        <v>555</v>
      </c>
      <c r="C1625" t="s">
        <v>14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21</v>
      </c>
      <c r="K1625" t="s">
        <v>483</v>
      </c>
      <c r="L1625" s="2">
        <v>3298000000</v>
      </c>
      <c r="M1625" s="2">
        <v>1853000000</v>
      </c>
      <c r="N1625" s="2">
        <v>1445000000</v>
      </c>
    </row>
    <row r="1626" spans="1:14" x14ac:dyDescent="0.25">
      <c r="A1626">
        <v>1691</v>
      </c>
      <c r="B1626" t="s">
        <v>555</v>
      </c>
      <c r="C1626" t="s">
        <v>17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21</v>
      </c>
      <c r="K1626" t="s">
        <v>483</v>
      </c>
      <c r="L1626" s="2">
        <v>3395000000</v>
      </c>
      <c r="M1626" s="2">
        <v>2071000000</v>
      </c>
      <c r="N1626" s="2">
        <v>1324000000</v>
      </c>
    </row>
    <row r="1627" spans="1:14" x14ac:dyDescent="0.25">
      <c r="A1627">
        <v>1692</v>
      </c>
      <c r="B1627" t="s">
        <v>555</v>
      </c>
      <c r="C1627" t="s">
        <v>18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21</v>
      </c>
      <c r="K1627" t="s">
        <v>483</v>
      </c>
      <c r="L1627" s="2">
        <v>3690000000</v>
      </c>
      <c r="M1627" s="2">
        <v>2204000000</v>
      </c>
      <c r="N1627" s="2">
        <v>1486000000</v>
      </c>
    </row>
    <row r="1628" spans="1:14" x14ac:dyDescent="0.25">
      <c r="A1628">
        <v>1693</v>
      </c>
      <c r="B1628" t="s">
        <v>555</v>
      </c>
      <c r="C1628" t="s">
        <v>19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21</v>
      </c>
      <c r="K1628" t="s">
        <v>483</v>
      </c>
      <c r="L1628" s="2">
        <v>3682000000</v>
      </c>
      <c r="M1628" s="2">
        <v>2155000000</v>
      </c>
      <c r="N1628" s="2">
        <v>1527000000</v>
      </c>
    </row>
    <row r="1629" spans="1:14" x14ac:dyDescent="0.25">
      <c r="A1629">
        <v>1698</v>
      </c>
      <c r="B1629" t="s">
        <v>556</v>
      </c>
      <c r="C1629" t="s">
        <v>14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15</v>
      </c>
      <c r="K1629" t="s">
        <v>557</v>
      </c>
      <c r="L1629" s="2">
        <v>4871000000</v>
      </c>
      <c r="M1629" s="2">
        <v>2801000000</v>
      </c>
      <c r="N1629" s="2">
        <v>2070000000</v>
      </c>
    </row>
    <row r="1630" spans="1:14" x14ac:dyDescent="0.25">
      <c r="A1630">
        <v>1699</v>
      </c>
      <c r="B1630" t="s">
        <v>556</v>
      </c>
      <c r="C1630" t="s">
        <v>17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15</v>
      </c>
      <c r="K1630" t="s">
        <v>557</v>
      </c>
      <c r="L1630" s="2">
        <v>4994000000</v>
      </c>
      <c r="M1630" s="2">
        <v>2773000000</v>
      </c>
      <c r="N1630" s="2">
        <v>2221000000</v>
      </c>
    </row>
    <row r="1631" spans="1:14" x14ac:dyDescent="0.25">
      <c r="A1631">
        <v>1700</v>
      </c>
      <c r="B1631" t="s">
        <v>556</v>
      </c>
      <c r="C1631" t="s">
        <v>18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15</v>
      </c>
      <c r="K1631" t="s">
        <v>557</v>
      </c>
      <c r="L1631" s="2">
        <v>4730000000</v>
      </c>
      <c r="M1631" s="2">
        <v>2588000000</v>
      </c>
      <c r="N1631" s="2">
        <v>2142000000</v>
      </c>
    </row>
    <row r="1632" spans="1:14" x14ac:dyDescent="0.25">
      <c r="A1632">
        <v>1701</v>
      </c>
      <c r="B1632" t="s">
        <v>556</v>
      </c>
      <c r="C1632" t="s">
        <v>19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15</v>
      </c>
      <c r="K1632" t="s">
        <v>557</v>
      </c>
      <c r="L1632" s="2">
        <v>5123000000</v>
      </c>
      <c r="M1632" s="2">
        <v>2711000000</v>
      </c>
      <c r="N1632" s="2">
        <v>2412000000</v>
      </c>
    </row>
    <row r="1633" spans="1:14" x14ac:dyDescent="0.25">
      <c r="A1633">
        <v>1702</v>
      </c>
      <c r="B1633" t="s">
        <v>558</v>
      </c>
      <c r="C1633" t="s">
        <v>14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85</v>
      </c>
      <c r="K1633" t="s">
        <v>86</v>
      </c>
      <c r="L1633" s="2">
        <v>2963000000</v>
      </c>
      <c r="M1633" s="2">
        <v>1351000000</v>
      </c>
      <c r="N1633" s="2">
        <v>1612000000</v>
      </c>
    </row>
    <row r="1634" spans="1:14" x14ac:dyDescent="0.25">
      <c r="A1634">
        <v>1703</v>
      </c>
      <c r="B1634" t="s">
        <v>558</v>
      </c>
      <c r="C1634" t="s">
        <v>17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85</v>
      </c>
      <c r="K1634" t="s">
        <v>86</v>
      </c>
      <c r="L1634" s="2">
        <v>2736000000</v>
      </c>
      <c r="M1634" s="2">
        <v>1361000000</v>
      </c>
      <c r="N1634" s="2">
        <v>1375000000</v>
      </c>
    </row>
    <row r="1635" spans="1:14" x14ac:dyDescent="0.25">
      <c r="A1635">
        <v>1704</v>
      </c>
      <c r="B1635" t="s">
        <v>558</v>
      </c>
      <c r="C1635" t="s">
        <v>18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85</v>
      </c>
      <c r="K1635" t="s">
        <v>86</v>
      </c>
      <c r="L1635" s="2">
        <v>3129000000</v>
      </c>
      <c r="M1635" s="2">
        <v>1560000000</v>
      </c>
      <c r="N1635" s="2">
        <v>1569000000</v>
      </c>
    </row>
    <row r="1636" spans="1:14" x14ac:dyDescent="0.25">
      <c r="A1636">
        <v>1705</v>
      </c>
      <c r="B1636" t="s">
        <v>558</v>
      </c>
      <c r="C1636" t="s">
        <v>19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85</v>
      </c>
      <c r="K1636" t="s">
        <v>86</v>
      </c>
      <c r="L1636" s="2">
        <v>3926000000</v>
      </c>
      <c r="M1636" s="2">
        <v>2602000000</v>
      </c>
      <c r="N1636" s="2">
        <v>1324000000</v>
      </c>
    </row>
    <row r="1637" spans="1:14" x14ac:dyDescent="0.25">
      <c r="A1637">
        <v>1706</v>
      </c>
      <c r="B1637" t="s">
        <v>559</v>
      </c>
      <c r="C1637" t="s">
        <v>14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38</v>
      </c>
      <c r="K1637" t="s">
        <v>170</v>
      </c>
      <c r="L1637" s="2">
        <v>116354000000</v>
      </c>
      <c r="M1637" s="2">
        <v>88629000000</v>
      </c>
      <c r="N1637" s="2">
        <v>27725000000</v>
      </c>
    </row>
    <row r="1638" spans="1:14" x14ac:dyDescent="0.25">
      <c r="A1638">
        <v>1707</v>
      </c>
      <c r="B1638" t="s">
        <v>559</v>
      </c>
      <c r="C1638" t="s">
        <v>17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38</v>
      </c>
      <c r="K1638" t="s">
        <v>170</v>
      </c>
      <c r="L1638" s="2">
        <v>118225000000</v>
      </c>
      <c r="M1638" s="2">
        <v>91353000000</v>
      </c>
      <c r="N1638" s="2">
        <v>26872000000</v>
      </c>
    </row>
    <row r="1639" spans="1:14" x14ac:dyDescent="0.25">
      <c r="A1639">
        <v>1708</v>
      </c>
      <c r="B1639" t="s">
        <v>559</v>
      </c>
      <c r="C1639" t="s">
        <v>18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38</v>
      </c>
      <c r="K1639" t="s">
        <v>170</v>
      </c>
      <c r="L1639" s="2">
        <v>120565000000</v>
      </c>
      <c r="M1639" s="2">
        <v>93418000000</v>
      </c>
      <c r="N1639" s="2">
        <v>27147000000</v>
      </c>
    </row>
    <row r="1640" spans="1:14" x14ac:dyDescent="0.25">
      <c r="A1640">
        <v>1709</v>
      </c>
      <c r="B1640" t="s">
        <v>559</v>
      </c>
      <c r="C1640" t="s">
        <v>19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38</v>
      </c>
      <c r="K1640" t="s">
        <v>170</v>
      </c>
      <c r="L1640" s="2">
        <v>121146000000</v>
      </c>
      <c r="M1640" s="2">
        <v>97041000000</v>
      </c>
      <c r="N1640" s="2">
        <v>24105000000</v>
      </c>
    </row>
    <row r="1641" spans="1:14" x14ac:dyDescent="0.25">
      <c r="A1641">
        <v>1710</v>
      </c>
      <c r="B1641" t="s">
        <v>560</v>
      </c>
      <c r="C1641" t="s">
        <v>14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61</v>
      </c>
      <c r="K1641" t="s">
        <v>98</v>
      </c>
      <c r="L1641" s="2">
        <v>1933600000</v>
      </c>
      <c r="M1641" s="2">
        <v>1023600000</v>
      </c>
      <c r="N1641" s="2">
        <v>910000000</v>
      </c>
    </row>
    <row r="1642" spans="1:14" x14ac:dyDescent="0.25">
      <c r="A1642">
        <v>1711</v>
      </c>
      <c r="B1642" t="s">
        <v>560</v>
      </c>
      <c r="C1642" t="s">
        <v>17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61</v>
      </c>
      <c r="K1642" t="s">
        <v>98</v>
      </c>
      <c r="L1642" s="2">
        <v>2138300000</v>
      </c>
      <c r="M1642" s="2">
        <v>1145000000</v>
      </c>
      <c r="N1642" s="2">
        <v>993300000</v>
      </c>
    </row>
    <row r="1643" spans="1:14" x14ac:dyDescent="0.25">
      <c r="A1643">
        <v>1712</v>
      </c>
      <c r="B1643" t="s">
        <v>560</v>
      </c>
      <c r="C1643" t="s">
        <v>18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61</v>
      </c>
      <c r="K1643" t="s">
        <v>98</v>
      </c>
      <c r="L1643" s="2">
        <v>2758600000</v>
      </c>
      <c r="M1643" s="2">
        <v>1961900000</v>
      </c>
      <c r="N1643" s="2">
        <v>796700000</v>
      </c>
    </row>
    <row r="1644" spans="1:14" x14ac:dyDescent="0.25">
      <c r="A1644">
        <v>1713</v>
      </c>
      <c r="B1644" t="s">
        <v>561</v>
      </c>
      <c r="C1644" t="s">
        <v>14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24</v>
      </c>
      <c r="K1644" t="s">
        <v>59</v>
      </c>
      <c r="L1644" s="2">
        <v>2470600000</v>
      </c>
      <c r="M1644" s="2">
        <v>1140600000</v>
      </c>
      <c r="N1644" s="2">
        <v>1330000000</v>
      </c>
    </row>
    <row r="1645" spans="1:14" x14ac:dyDescent="0.25">
      <c r="A1645">
        <v>1714</v>
      </c>
      <c r="B1645" t="s">
        <v>561</v>
      </c>
      <c r="C1645" t="s">
        <v>17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24</v>
      </c>
      <c r="K1645" t="s">
        <v>59</v>
      </c>
      <c r="L1645" s="2">
        <v>2307000000</v>
      </c>
      <c r="M1645" s="2">
        <v>1199600000</v>
      </c>
      <c r="N1645" s="2">
        <v>1107400000</v>
      </c>
    </row>
    <row r="1646" spans="1:14" x14ac:dyDescent="0.25">
      <c r="A1646">
        <v>1715</v>
      </c>
      <c r="B1646" t="s">
        <v>561</v>
      </c>
      <c r="C1646" t="s">
        <v>18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24</v>
      </c>
      <c r="K1646" t="s">
        <v>59</v>
      </c>
      <c r="L1646" s="2">
        <v>2309800000</v>
      </c>
      <c r="M1646" s="2">
        <v>1169300000</v>
      </c>
      <c r="N1646" s="2">
        <v>1140500000</v>
      </c>
    </row>
    <row r="1647" spans="1:14" x14ac:dyDescent="0.25">
      <c r="A1647">
        <v>1716</v>
      </c>
      <c r="B1647" t="s">
        <v>561</v>
      </c>
      <c r="C1647" t="s">
        <v>19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24</v>
      </c>
      <c r="K1647" t="s">
        <v>59</v>
      </c>
      <c r="L1647" s="2">
        <v>2284300000</v>
      </c>
      <c r="M1647" s="2">
        <v>1174900000</v>
      </c>
      <c r="N1647" s="2">
        <v>1109400000</v>
      </c>
    </row>
    <row r="1648" spans="1:14" x14ac:dyDescent="0.25">
      <c r="A1648">
        <v>1717</v>
      </c>
      <c r="B1648" t="s">
        <v>562</v>
      </c>
      <c r="C1648" t="s">
        <v>14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54</v>
      </c>
      <c r="K1648" t="s">
        <v>55</v>
      </c>
      <c r="L1648" s="2">
        <v>996000000</v>
      </c>
      <c r="M1648" s="2">
        <v>352000000</v>
      </c>
      <c r="N1648" s="2">
        <v>644000000</v>
      </c>
    </row>
    <row r="1649" spans="1:14" x14ac:dyDescent="0.25">
      <c r="A1649">
        <v>1718</v>
      </c>
      <c r="B1649" t="s">
        <v>562</v>
      </c>
      <c r="C1649" t="s">
        <v>17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54</v>
      </c>
      <c r="K1649" t="s">
        <v>55</v>
      </c>
      <c r="L1649" s="2">
        <v>1538000000</v>
      </c>
      <c r="M1649" s="2">
        <v>527000000</v>
      </c>
      <c r="N1649" s="2">
        <v>1011000000</v>
      </c>
    </row>
    <row r="1650" spans="1:14" x14ac:dyDescent="0.25">
      <c r="A1650">
        <v>1719</v>
      </c>
      <c r="B1650" t="s">
        <v>562</v>
      </c>
      <c r="C1650" t="s">
        <v>18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54</v>
      </c>
      <c r="K1650" t="s">
        <v>55</v>
      </c>
      <c r="L1650" s="2">
        <v>1640000000</v>
      </c>
      <c r="M1650" s="2">
        <v>276000000</v>
      </c>
      <c r="N1650" s="2">
        <v>1364000000</v>
      </c>
    </row>
    <row r="1651" spans="1:14" x14ac:dyDescent="0.25">
      <c r="A1651">
        <v>1720</v>
      </c>
      <c r="B1651" t="s">
        <v>562</v>
      </c>
      <c r="C1651" t="s">
        <v>19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54</v>
      </c>
      <c r="K1651" t="s">
        <v>55</v>
      </c>
      <c r="L1651" s="2">
        <v>1388000000</v>
      </c>
      <c r="M1651" s="2">
        <v>444000000</v>
      </c>
      <c r="N1651" s="2">
        <v>944000000</v>
      </c>
    </row>
    <row r="1652" spans="1:14" x14ac:dyDescent="0.25">
      <c r="A1652">
        <v>1721</v>
      </c>
      <c r="B1652" t="s">
        <v>563</v>
      </c>
      <c r="C1652" t="s">
        <v>14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21</v>
      </c>
      <c r="K1652" t="s">
        <v>135</v>
      </c>
      <c r="L1652" s="2">
        <v>2441000000</v>
      </c>
      <c r="M1652" s="2">
        <v>1574000000</v>
      </c>
      <c r="N1652" s="2">
        <v>867000000</v>
      </c>
    </row>
    <row r="1653" spans="1:14" x14ac:dyDescent="0.25">
      <c r="A1653">
        <v>1722</v>
      </c>
      <c r="B1653" t="s">
        <v>563</v>
      </c>
      <c r="C1653" t="s">
        <v>17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21</v>
      </c>
      <c r="K1653" t="s">
        <v>135</v>
      </c>
      <c r="L1653" s="2">
        <v>2615000000</v>
      </c>
      <c r="M1653" s="2">
        <v>1687000000</v>
      </c>
      <c r="N1653" s="2">
        <v>928000000</v>
      </c>
    </row>
    <row r="1654" spans="1:14" x14ac:dyDescent="0.25">
      <c r="A1654">
        <v>1723</v>
      </c>
      <c r="B1654" t="s">
        <v>563</v>
      </c>
      <c r="C1654" t="s">
        <v>18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21</v>
      </c>
      <c r="K1654" t="s">
        <v>135</v>
      </c>
      <c r="L1654" s="2">
        <v>2777000000</v>
      </c>
      <c r="M1654" s="2">
        <v>1790000000</v>
      </c>
      <c r="N1654" s="2">
        <v>987000000</v>
      </c>
    </row>
    <row r="1655" spans="1:14" x14ac:dyDescent="0.25">
      <c r="A1655">
        <v>1724</v>
      </c>
      <c r="B1655" t="s">
        <v>563</v>
      </c>
      <c r="C1655" t="s">
        <v>19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21</v>
      </c>
      <c r="K1655" t="s">
        <v>135</v>
      </c>
      <c r="L1655" s="2">
        <v>2836000000</v>
      </c>
      <c r="M1655" s="2">
        <v>1808000000</v>
      </c>
      <c r="N1655" s="2">
        <v>1028000000</v>
      </c>
    </row>
    <row r="1656" spans="1:14" x14ac:dyDescent="0.25">
      <c r="A1656">
        <v>1725</v>
      </c>
      <c r="B1656" t="s">
        <v>564</v>
      </c>
      <c r="C1656" t="s">
        <v>14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21</v>
      </c>
      <c r="K1656" t="s">
        <v>565</v>
      </c>
      <c r="L1656" s="2">
        <v>1902709000</v>
      </c>
      <c r="M1656" s="2">
        <v>854876000</v>
      </c>
      <c r="N1656" s="2">
        <v>1047833000</v>
      </c>
    </row>
    <row r="1657" spans="1:14" x14ac:dyDescent="0.25">
      <c r="A1657">
        <v>1726</v>
      </c>
      <c r="B1657" t="s">
        <v>564</v>
      </c>
      <c r="C1657" t="s">
        <v>17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21</v>
      </c>
      <c r="K1657" t="s">
        <v>565</v>
      </c>
      <c r="L1657" s="2">
        <v>2142114000</v>
      </c>
      <c r="M1657" s="2">
        <v>836977000</v>
      </c>
      <c r="N1657" s="2">
        <v>1305137000</v>
      </c>
    </row>
    <row r="1658" spans="1:14" x14ac:dyDescent="0.25">
      <c r="A1658">
        <v>1727</v>
      </c>
      <c r="B1658" t="s">
        <v>564</v>
      </c>
      <c r="C1658" t="s">
        <v>18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21</v>
      </c>
      <c r="K1658" t="s">
        <v>565</v>
      </c>
      <c r="L1658" s="2">
        <v>2117350000</v>
      </c>
      <c r="M1658" s="2">
        <v>817020000</v>
      </c>
      <c r="N1658" s="2">
        <v>1300330000</v>
      </c>
    </row>
    <row r="1659" spans="1:14" x14ac:dyDescent="0.25">
      <c r="A1659">
        <v>1728</v>
      </c>
      <c r="B1659" t="s">
        <v>564</v>
      </c>
      <c r="C1659" t="s">
        <v>19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21</v>
      </c>
      <c r="K1659" t="s">
        <v>565</v>
      </c>
      <c r="L1659" s="2">
        <v>1545509000</v>
      </c>
      <c r="M1659" s="2">
        <v>797957000</v>
      </c>
      <c r="N1659" s="2">
        <v>747552000</v>
      </c>
    </row>
    <row r="1660" spans="1:14" x14ac:dyDescent="0.25">
      <c r="A1660">
        <v>1729</v>
      </c>
      <c r="B1660" t="s">
        <v>566</v>
      </c>
      <c r="C1660" t="s">
        <v>14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85</v>
      </c>
      <c r="K1660" t="s">
        <v>86</v>
      </c>
      <c r="L1660" s="2">
        <v>1286035000</v>
      </c>
      <c r="M1660" s="2">
        <v>702218000</v>
      </c>
      <c r="N1660" s="2">
        <v>583817000</v>
      </c>
    </row>
    <row r="1661" spans="1:14" x14ac:dyDescent="0.25">
      <c r="A1661">
        <v>1730</v>
      </c>
      <c r="B1661" t="s">
        <v>566</v>
      </c>
      <c r="C1661" t="s">
        <v>17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85</v>
      </c>
      <c r="K1661" t="s">
        <v>86</v>
      </c>
      <c r="L1661" s="2">
        <v>1591853000</v>
      </c>
      <c r="M1661" s="2">
        <v>688017000</v>
      </c>
      <c r="N1661" s="2">
        <v>903836000</v>
      </c>
    </row>
    <row r="1662" spans="1:14" x14ac:dyDescent="0.25">
      <c r="A1662">
        <v>1731</v>
      </c>
      <c r="B1662" t="s">
        <v>566</v>
      </c>
      <c r="C1662" t="s">
        <v>18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85</v>
      </c>
      <c r="K1662" t="s">
        <v>86</v>
      </c>
      <c r="L1662" s="2">
        <v>1851345000</v>
      </c>
      <c r="M1662" s="2">
        <v>1031091000</v>
      </c>
      <c r="N1662" s="2">
        <v>820254000</v>
      </c>
    </row>
    <row r="1663" spans="1:14" x14ac:dyDescent="0.25">
      <c r="A1663">
        <v>1732</v>
      </c>
      <c r="B1663" t="s">
        <v>566</v>
      </c>
      <c r="C1663" t="s">
        <v>19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85</v>
      </c>
      <c r="K1663" t="s">
        <v>86</v>
      </c>
      <c r="L1663" s="2">
        <v>932745000</v>
      </c>
      <c r="M1663" s="2">
        <v>958790000</v>
      </c>
      <c r="N1663" s="2">
        <v>-26045000</v>
      </c>
    </row>
    <row r="1664" spans="1:14" x14ac:dyDescent="0.25">
      <c r="A1664">
        <v>1733</v>
      </c>
      <c r="B1664" t="s">
        <v>567</v>
      </c>
      <c r="C1664" t="s">
        <v>14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44</v>
      </c>
      <c r="K1664" t="s">
        <v>45</v>
      </c>
      <c r="L1664" s="2">
        <v>3418187000</v>
      </c>
      <c r="M1664" s="2">
        <v>1595504000</v>
      </c>
      <c r="N1664" s="2">
        <v>1822683000</v>
      </c>
    </row>
    <row r="1665" spans="1:14" x14ac:dyDescent="0.25">
      <c r="A1665">
        <v>1734</v>
      </c>
      <c r="B1665" t="s">
        <v>567</v>
      </c>
      <c r="C1665" t="s">
        <v>17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44</v>
      </c>
      <c r="K1665" t="s">
        <v>45</v>
      </c>
      <c r="L1665" s="2">
        <v>3506644000</v>
      </c>
      <c r="M1665" s="2">
        <v>1659089000</v>
      </c>
      <c r="N1665" s="2">
        <v>1847555000</v>
      </c>
    </row>
    <row r="1666" spans="1:14" x14ac:dyDescent="0.25">
      <c r="A1666">
        <v>1735</v>
      </c>
      <c r="B1666" t="s">
        <v>567</v>
      </c>
      <c r="C1666" t="s">
        <v>18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44</v>
      </c>
      <c r="K1666" t="s">
        <v>45</v>
      </c>
      <c r="L1666" s="2">
        <v>3734783000</v>
      </c>
      <c r="M1666" s="2">
        <v>1786653000</v>
      </c>
      <c r="N1666" s="2">
        <v>1948130000</v>
      </c>
    </row>
    <row r="1667" spans="1:14" x14ac:dyDescent="0.25">
      <c r="A1667">
        <v>1736</v>
      </c>
      <c r="B1667" t="s">
        <v>567</v>
      </c>
      <c r="C1667" t="s">
        <v>19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44</v>
      </c>
      <c r="K1667" t="s">
        <v>45</v>
      </c>
      <c r="L1667" s="2">
        <v>3990853000</v>
      </c>
      <c r="M1667" s="2">
        <v>1990341000</v>
      </c>
      <c r="N1667" s="2">
        <v>2000512000</v>
      </c>
    </row>
    <row r="1668" spans="1:14" x14ac:dyDescent="0.25">
      <c r="A1668">
        <v>1737</v>
      </c>
      <c r="B1668" t="s">
        <v>568</v>
      </c>
      <c r="C1668" t="s">
        <v>14</v>
      </c>
      <c r="D1668" s="1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t="s">
        <v>49</v>
      </c>
      <c r="K1668" t="s">
        <v>52</v>
      </c>
      <c r="L1668" s="2">
        <v>2067228000</v>
      </c>
      <c r="M1668" s="2">
        <v>1173955000</v>
      </c>
      <c r="N1668" s="2">
        <v>893273000</v>
      </c>
    </row>
    <row r="1669" spans="1:14" x14ac:dyDescent="0.25">
      <c r="A1669">
        <v>1738</v>
      </c>
      <c r="B1669" t="s">
        <v>568</v>
      </c>
      <c r="C1669" t="s">
        <v>17</v>
      </c>
      <c r="D1669" s="1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t="s">
        <v>49</v>
      </c>
      <c r="K1669" t="s">
        <v>52</v>
      </c>
      <c r="L1669" s="2">
        <v>2434745000</v>
      </c>
      <c r="M1669" s="2">
        <v>1213178000</v>
      </c>
      <c r="N1669" s="2">
        <v>1221567000</v>
      </c>
    </row>
    <row r="1670" spans="1:14" x14ac:dyDescent="0.25">
      <c r="A1670">
        <v>1739</v>
      </c>
      <c r="B1670" t="s">
        <v>568</v>
      </c>
      <c r="C1670" t="s">
        <v>18</v>
      </c>
      <c r="D1670" s="1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t="s">
        <v>49</v>
      </c>
      <c r="K1670" t="s">
        <v>52</v>
      </c>
      <c r="L1670" s="2">
        <v>2362793000</v>
      </c>
      <c r="M1670" s="2">
        <v>1341315000</v>
      </c>
      <c r="N1670" s="2">
        <v>1021478000</v>
      </c>
    </row>
    <row r="1671" spans="1:14" x14ac:dyDescent="0.25">
      <c r="A1671">
        <v>1740</v>
      </c>
      <c r="B1671" t="s">
        <v>568</v>
      </c>
      <c r="C1671" t="s">
        <v>19</v>
      </c>
      <c r="D1671" s="1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t="s">
        <v>49</v>
      </c>
      <c r="K1671" t="s">
        <v>52</v>
      </c>
      <c r="L1671" s="2">
        <v>3109281000</v>
      </c>
      <c r="M1671" s="2">
        <v>1966939000</v>
      </c>
      <c r="N1671" s="2">
        <v>1142342000</v>
      </c>
    </row>
    <row r="1672" spans="1:14" x14ac:dyDescent="0.25">
      <c r="A1672">
        <v>1741</v>
      </c>
      <c r="B1672" t="s">
        <v>569</v>
      </c>
      <c r="C1672" t="s">
        <v>14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24</v>
      </c>
      <c r="K1672" t="s">
        <v>36</v>
      </c>
      <c r="L1672" s="2">
        <v>1431446000</v>
      </c>
      <c r="M1672" s="2">
        <v>850714000</v>
      </c>
      <c r="N1672" s="2">
        <v>580732000</v>
      </c>
    </row>
    <row r="1673" spans="1:14" x14ac:dyDescent="0.25">
      <c r="A1673">
        <v>1742</v>
      </c>
      <c r="B1673" t="s">
        <v>569</v>
      </c>
      <c r="C1673" t="s">
        <v>17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24</v>
      </c>
      <c r="K1673" t="s">
        <v>36</v>
      </c>
      <c r="L1673" s="2">
        <v>1639278000</v>
      </c>
      <c r="M1673" s="2">
        <v>880941000</v>
      </c>
      <c r="N1673" s="2">
        <v>758337000</v>
      </c>
    </row>
    <row r="1674" spans="1:14" x14ac:dyDescent="0.25">
      <c r="A1674">
        <v>1743</v>
      </c>
      <c r="B1674" t="s">
        <v>569</v>
      </c>
      <c r="C1674" t="s">
        <v>18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24</v>
      </c>
      <c r="K1674" t="s">
        <v>36</v>
      </c>
      <c r="L1674" s="2">
        <v>1668521000</v>
      </c>
      <c r="M1674" s="2">
        <v>888952000</v>
      </c>
      <c r="N1674" s="2">
        <v>779569000</v>
      </c>
    </row>
    <row r="1675" spans="1:14" x14ac:dyDescent="0.25">
      <c r="A1675">
        <v>1744</v>
      </c>
      <c r="B1675" t="s">
        <v>569</v>
      </c>
      <c r="C1675" t="s">
        <v>19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24</v>
      </c>
      <c r="K1675" t="s">
        <v>36</v>
      </c>
      <c r="L1675" s="2">
        <v>1541974000</v>
      </c>
      <c r="M1675" s="2">
        <v>872093000</v>
      </c>
      <c r="N1675" s="2">
        <v>669881000</v>
      </c>
    </row>
    <row r="1676" spans="1:14" x14ac:dyDescent="0.25">
      <c r="A1676">
        <v>1745</v>
      </c>
      <c r="B1676" t="s">
        <v>570</v>
      </c>
      <c r="C1676" t="s">
        <v>14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85</v>
      </c>
      <c r="K1676" t="s">
        <v>146</v>
      </c>
      <c r="L1676" s="2">
        <v>149453000000</v>
      </c>
      <c r="M1676" s="2">
        <v>97732000000</v>
      </c>
      <c r="N1676" s="2">
        <v>51721000000</v>
      </c>
    </row>
    <row r="1677" spans="1:14" x14ac:dyDescent="0.25">
      <c r="A1677">
        <v>1746</v>
      </c>
      <c r="B1677" t="s">
        <v>570</v>
      </c>
      <c r="C1677" t="s">
        <v>17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85</v>
      </c>
      <c r="K1677" t="s">
        <v>146</v>
      </c>
      <c r="L1677" s="2">
        <v>136155000000</v>
      </c>
      <c r="M1677" s="2">
        <v>93878000000</v>
      </c>
      <c r="N1677" s="2">
        <v>42277000000</v>
      </c>
    </row>
    <row r="1678" spans="1:14" x14ac:dyDescent="0.25">
      <c r="A1678">
        <v>1747</v>
      </c>
      <c r="B1678" t="s">
        <v>570</v>
      </c>
      <c r="C1678" t="s">
        <v>18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85</v>
      </c>
      <c r="K1678" t="s">
        <v>146</v>
      </c>
      <c r="L1678" s="2">
        <v>127274000000</v>
      </c>
      <c r="M1678" s="2">
        <v>91523000000</v>
      </c>
      <c r="N1678" s="2">
        <v>35751000000</v>
      </c>
    </row>
    <row r="1679" spans="1:14" x14ac:dyDescent="0.25">
      <c r="A1679">
        <v>1748</v>
      </c>
      <c r="B1679" t="s">
        <v>570</v>
      </c>
      <c r="C1679" t="s">
        <v>19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85</v>
      </c>
      <c r="K1679" t="s">
        <v>146</v>
      </c>
      <c r="L1679" s="2">
        <v>93898000000</v>
      </c>
      <c r="M1679" s="2">
        <v>79492000000</v>
      </c>
      <c r="N1679" s="2">
        <v>14406000000</v>
      </c>
    </row>
    <row r="1680" spans="1:14" x14ac:dyDescent="0.25">
      <c r="A1680">
        <v>1749</v>
      </c>
      <c r="B1680" t="s">
        <v>571</v>
      </c>
      <c r="C1680" t="s">
        <v>14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27</v>
      </c>
      <c r="K1680" t="s">
        <v>168</v>
      </c>
      <c r="L1680" s="2">
        <v>1556387000</v>
      </c>
      <c r="M1680" s="2">
        <v>1148731000</v>
      </c>
      <c r="N1680" s="2">
        <v>407656000</v>
      </c>
    </row>
    <row r="1681" spans="1:14" x14ac:dyDescent="0.25">
      <c r="A1681">
        <v>1750</v>
      </c>
      <c r="B1681" t="s">
        <v>571</v>
      </c>
      <c r="C1681" t="s">
        <v>17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27</v>
      </c>
      <c r="K1681" t="s">
        <v>168</v>
      </c>
      <c r="L1681" s="2">
        <v>1577400000</v>
      </c>
      <c r="M1681" s="2">
        <v>1144800000</v>
      </c>
      <c r="N1681" s="2">
        <v>432600000</v>
      </c>
    </row>
    <row r="1682" spans="1:14" x14ac:dyDescent="0.25">
      <c r="A1682">
        <v>1751</v>
      </c>
      <c r="B1682" t="s">
        <v>571</v>
      </c>
      <c r="C1682" t="s">
        <v>18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27</v>
      </c>
      <c r="K1682" t="s">
        <v>168</v>
      </c>
      <c r="L1682" s="2">
        <v>1599800000</v>
      </c>
      <c r="M1682" s="2">
        <v>1143100000</v>
      </c>
      <c r="N1682" s="2">
        <v>456700000</v>
      </c>
    </row>
    <row r="1683" spans="1:14" x14ac:dyDescent="0.25">
      <c r="A1683">
        <v>1752</v>
      </c>
      <c r="B1683" t="s">
        <v>571</v>
      </c>
      <c r="C1683" t="s">
        <v>19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27</v>
      </c>
      <c r="K1683" t="s">
        <v>168</v>
      </c>
      <c r="L1683" s="2">
        <v>1517200000</v>
      </c>
      <c r="M1683" s="2">
        <v>1077300000</v>
      </c>
      <c r="N1683" s="2">
        <v>439900000</v>
      </c>
    </row>
    <row r="1684" spans="1:14" x14ac:dyDescent="0.25">
      <c r="A1684">
        <v>1753</v>
      </c>
      <c r="B1684" t="s">
        <v>572</v>
      </c>
      <c r="C1684" t="s">
        <v>14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24</v>
      </c>
      <c r="K1684" t="s">
        <v>178</v>
      </c>
      <c r="L1684" s="2">
        <v>6787000000</v>
      </c>
      <c r="M1684" s="2">
        <v>5354000000</v>
      </c>
      <c r="N1684" s="2">
        <v>1433000000</v>
      </c>
    </row>
    <row r="1685" spans="1:14" x14ac:dyDescent="0.25">
      <c r="A1685">
        <v>1754</v>
      </c>
      <c r="B1685" t="s">
        <v>572</v>
      </c>
      <c r="C1685" t="s">
        <v>17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24</v>
      </c>
      <c r="K1685" t="s">
        <v>178</v>
      </c>
      <c r="L1685" s="2">
        <v>6485000000</v>
      </c>
      <c r="M1685" s="2">
        <v>5127000000</v>
      </c>
      <c r="N1685" s="2">
        <v>1358000000</v>
      </c>
    </row>
    <row r="1686" spans="1:14" x14ac:dyDescent="0.25">
      <c r="A1686">
        <v>1755</v>
      </c>
      <c r="B1686" t="s">
        <v>572</v>
      </c>
      <c r="C1686" t="s">
        <v>18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24</v>
      </c>
      <c r="K1686" t="s">
        <v>178</v>
      </c>
      <c r="L1686" s="2">
        <v>6246000000</v>
      </c>
      <c r="M1686" s="2">
        <v>4912000000</v>
      </c>
      <c r="N1686" s="2">
        <v>1334000000</v>
      </c>
    </row>
    <row r="1687" spans="1:14" x14ac:dyDescent="0.25">
      <c r="A1687">
        <v>1756</v>
      </c>
      <c r="B1687" t="s">
        <v>572</v>
      </c>
      <c r="C1687" t="s">
        <v>19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24</v>
      </c>
      <c r="K1687" t="s">
        <v>178</v>
      </c>
      <c r="L1687" s="2">
        <v>5263000000</v>
      </c>
      <c r="M1687" s="2">
        <v>4665000000</v>
      </c>
      <c r="N1687" s="2">
        <v>598000000</v>
      </c>
    </row>
    <row r="1688" spans="1:14" x14ac:dyDescent="0.25">
      <c r="A1688">
        <v>1757</v>
      </c>
      <c r="B1688" t="s">
        <v>573</v>
      </c>
      <c r="C1688" t="s">
        <v>14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15</v>
      </c>
      <c r="K1688" t="s">
        <v>166</v>
      </c>
      <c r="L1688" s="2">
        <v>1502000000</v>
      </c>
      <c r="M1688" s="2">
        <v>1042000000</v>
      </c>
      <c r="N1688" s="2">
        <v>460000000</v>
      </c>
    </row>
    <row r="1689" spans="1:14" x14ac:dyDescent="0.25">
      <c r="A1689">
        <v>1758</v>
      </c>
      <c r="B1689" t="s">
        <v>573</v>
      </c>
      <c r="C1689" t="s">
        <v>17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15</v>
      </c>
      <c r="K1689" t="s">
        <v>166</v>
      </c>
      <c r="L1689" s="2">
        <v>1499000000</v>
      </c>
      <c r="M1689" s="2">
        <v>1094000000</v>
      </c>
      <c r="N1689" s="2">
        <v>405000000</v>
      </c>
    </row>
    <row r="1690" spans="1:14" x14ac:dyDescent="0.25">
      <c r="A1690">
        <v>1759</v>
      </c>
      <c r="B1690" t="s">
        <v>573</v>
      </c>
      <c r="C1690" t="s">
        <v>18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15</v>
      </c>
      <c r="K1690" t="s">
        <v>166</v>
      </c>
      <c r="L1690" s="2">
        <v>1513000000</v>
      </c>
      <c r="M1690" s="2">
        <v>1024000000</v>
      </c>
      <c r="N1690" s="2">
        <v>489000000</v>
      </c>
    </row>
    <row r="1691" spans="1:14" x14ac:dyDescent="0.25">
      <c r="A1691">
        <v>1760</v>
      </c>
      <c r="B1691" t="s">
        <v>573</v>
      </c>
      <c r="C1691" t="s">
        <v>19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15</v>
      </c>
      <c r="K1691" t="s">
        <v>166</v>
      </c>
      <c r="L1691" s="2">
        <v>1404000000</v>
      </c>
      <c r="M1691" s="2">
        <v>949000000</v>
      </c>
      <c r="N1691" s="2">
        <v>455000000</v>
      </c>
    </row>
    <row r="1692" spans="1:14" x14ac:dyDescent="0.25">
      <c r="A1692">
        <v>1761</v>
      </c>
      <c r="B1692" t="s">
        <v>574</v>
      </c>
      <c r="C1692" t="s">
        <v>14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24</v>
      </c>
      <c r="K1692" t="s">
        <v>59</v>
      </c>
      <c r="L1692" s="2">
        <v>3366000000</v>
      </c>
      <c r="M1692" s="2">
        <v>2563462000</v>
      </c>
      <c r="N1692" s="2">
        <v>802538000</v>
      </c>
    </row>
    <row r="1693" spans="1:14" x14ac:dyDescent="0.25">
      <c r="A1693">
        <v>1762</v>
      </c>
      <c r="B1693" t="s">
        <v>574</v>
      </c>
      <c r="C1693" t="s">
        <v>17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24</v>
      </c>
      <c r="K1693" t="s">
        <v>59</v>
      </c>
      <c r="L1693" s="2">
        <v>3331000000</v>
      </c>
      <c r="M1693" s="2">
        <v>2753703000</v>
      </c>
      <c r="N1693" s="2">
        <v>577297000</v>
      </c>
    </row>
    <row r="1694" spans="1:14" x14ac:dyDescent="0.25">
      <c r="A1694">
        <v>1763</v>
      </c>
      <c r="B1694" t="s">
        <v>574</v>
      </c>
      <c r="C1694" t="s">
        <v>18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24</v>
      </c>
      <c r="K1694" t="s">
        <v>59</v>
      </c>
      <c r="L1694" s="2">
        <v>3230758000</v>
      </c>
      <c r="M1694" s="2">
        <v>2993846000</v>
      </c>
      <c r="N1694" s="2">
        <v>236912000</v>
      </c>
    </row>
    <row r="1695" spans="1:14" x14ac:dyDescent="0.25">
      <c r="A1695">
        <v>1764</v>
      </c>
      <c r="B1695" t="s">
        <v>574</v>
      </c>
      <c r="C1695" t="s">
        <v>19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24</v>
      </c>
      <c r="K1695" t="s">
        <v>59</v>
      </c>
      <c r="L1695" s="2">
        <v>2890553000</v>
      </c>
      <c r="M1695" s="2">
        <v>3025487000</v>
      </c>
      <c r="N1695" s="2">
        <v>-134934000</v>
      </c>
    </row>
    <row r="1696" spans="1:14" x14ac:dyDescent="0.25">
      <c r="A1696">
        <v>1765</v>
      </c>
      <c r="B1696" t="s">
        <v>575</v>
      </c>
      <c r="C1696" t="s">
        <v>14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21</v>
      </c>
      <c r="K1696" t="s">
        <v>157</v>
      </c>
      <c r="L1696" s="2">
        <v>3781000000</v>
      </c>
      <c r="M1696" s="2">
        <v>1450000000</v>
      </c>
      <c r="N1696" s="2">
        <v>2331000000</v>
      </c>
    </row>
    <row r="1697" spans="1:14" x14ac:dyDescent="0.25">
      <c r="A1697">
        <v>1766</v>
      </c>
      <c r="B1697" t="s">
        <v>575</v>
      </c>
      <c r="C1697" t="s">
        <v>17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21</v>
      </c>
      <c r="K1697" t="s">
        <v>157</v>
      </c>
      <c r="L1697" s="2">
        <v>3583000000</v>
      </c>
      <c r="M1697" s="2">
        <v>1454000000</v>
      </c>
      <c r="N1697" s="2">
        <v>2129000000</v>
      </c>
    </row>
    <row r="1698" spans="1:14" x14ac:dyDescent="0.25">
      <c r="A1698">
        <v>1767</v>
      </c>
      <c r="B1698" t="s">
        <v>575</v>
      </c>
      <c r="C1698" t="s">
        <v>18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21</v>
      </c>
      <c r="K1698" t="s">
        <v>157</v>
      </c>
      <c r="L1698" s="2">
        <v>3597000000</v>
      </c>
      <c r="M1698" s="2">
        <v>1505000000</v>
      </c>
      <c r="N1698" s="2">
        <v>2092000000</v>
      </c>
    </row>
    <row r="1699" spans="1:14" x14ac:dyDescent="0.25">
      <c r="A1699">
        <v>1768</v>
      </c>
      <c r="B1699" t="s">
        <v>575</v>
      </c>
      <c r="C1699" t="s">
        <v>19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21</v>
      </c>
      <c r="K1699" t="s">
        <v>157</v>
      </c>
      <c r="L1699" s="2">
        <v>3746000000</v>
      </c>
      <c r="M1699" s="2">
        <v>1746000000</v>
      </c>
      <c r="N1699" s="2">
        <v>2000000000</v>
      </c>
    </row>
    <row r="1700" spans="1:14" x14ac:dyDescent="0.25">
      <c r="A1700">
        <v>1769</v>
      </c>
      <c r="B1700" t="s">
        <v>576</v>
      </c>
      <c r="C1700" t="s">
        <v>14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27</v>
      </c>
      <c r="K1700" t="s">
        <v>32</v>
      </c>
      <c r="L1700" s="2">
        <v>3346500000</v>
      </c>
      <c r="M1700" s="2">
        <v>2047700000</v>
      </c>
      <c r="N1700" s="2">
        <v>1298800000</v>
      </c>
    </row>
    <row r="1701" spans="1:14" x14ac:dyDescent="0.25">
      <c r="A1701">
        <v>1770</v>
      </c>
      <c r="B1701" t="s">
        <v>576</v>
      </c>
      <c r="C1701" t="s">
        <v>17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27</v>
      </c>
      <c r="K1701" t="s">
        <v>32</v>
      </c>
      <c r="L1701" s="2">
        <v>3356700000</v>
      </c>
      <c r="M1701" s="2">
        <v>2077800000</v>
      </c>
      <c r="N1701" s="2">
        <v>1278900000</v>
      </c>
    </row>
    <row r="1702" spans="1:14" x14ac:dyDescent="0.25">
      <c r="A1702">
        <v>1771</v>
      </c>
      <c r="B1702" t="s">
        <v>576</v>
      </c>
      <c r="C1702" t="s">
        <v>18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27</v>
      </c>
      <c r="K1702" t="s">
        <v>32</v>
      </c>
      <c r="L1702" s="2">
        <v>3430500000</v>
      </c>
      <c r="M1702" s="2">
        <v>2052100000</v>
      </c>
      <c r="N1702" s="2">
        <v>1378400000</v>
      </c>
    </row>
    <row r="1703" spans="1:14" x14ac:dyDescent="0.25">
      <c r="A1703">
        <v>1772</v>
      </c>
      <c r="B1703" t="s">
        <v>576</v>
      </c>
      <c r="C1703" t="s">
        <v>19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27</v>
      </c>
      <c r="K1703" t="s">
        <v>32</v>
      </c>
      <c r="L1703" s="2">
        <v>4197200000</v>
      </c>
      <c r="M1703" s="2">
        <v>2898100000</v>
      </c>
      <c r="N1703" s="2">
        <v>1299100000</v>
      </c>
    </row>
    <row r="1704" spans="1:14" x14ac:dyDescent="0.25">
      <c r="A1704">
        <v>1773</v>
      </c>
      <c r="B1704" t="s">
        <v>577</v>
      </c>
      <c r="C1704" t="s">
        <v>14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49</v>
      </c>
      <c r="K1704" t="s">
        <v>142</v>
      </c>
      <c r="L1704" s="2">
        <v>2378446000</v>
      </c>
      <c r="M1704" s="2">
        <v>1610244000</v>
      </c>
      <c r="N1704" s="2">
        <v>768202000</v>
      </c>
    </row>
    <row r="1705" spans="1:14" x14ac:dyDescent="0.25">
      <c r="A1705">
        <v>1774</v>
      </c>
      <c r="B1705" t="s">
        <v>577</v>
      </c>
      <c r="C1705" t="s">
        <v>17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72761000</v>
      </c>
      <c r="J1705" t="s">
        <v>49</v>
      </c>
      <c r="K1705" t="s">
        <v>142</v>
      </c>
      <c r="L1705" s="2">
        <v>2219899000</v>
      </c>
      <c r="M1705" s="2">
        <v>1772825000</v>
      </c>
      <c r="N1705" s="2">
        <v>447074000</v>
      </c>
    </row>
    <row r="1706" spans="1:14" x14ac:dyDescent="0.25">
      <c r="A1706">
        <v>1775</v>
      </c>
      <c r="B1706" t="s">
        <v>577</v>
      </c>
      <c r="C1706" t="s">
        <v>18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87159000</v>
      </c>
      <c r="J1706" t="s">
        <v>49</v>
      </c>
      <c r="K1706" t="s">
        <v>142</v>
      </c>
      <c r="L1706" s="2">
        <v>2311895000</v>
      </c>
      <c r="M1706" s="2">
        <v>1741528000</v>
      </c>
      <c r="N1706" s="2">
        <v>570367000</v>
      </c>
    </row>
    <row r="1707" spans="1:14" x14ac:dyDescent="0.25">
      <c r="A1707">
        <v>1776</v>
      </c>
      <c r="B1707" t="s">
        <v>577</v>
      </c>
      <c r="C1707" t="s">
        <v>19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49</v>
      </c>
      <c r="K1707" t="s">
        <v>142</v>
      </c>
      <c r="L1707" s="2">
        <v>2161247000</v>
      </c>
      <c r="M1707" s="2">
        <v>1640521000</v>
      </c>
      <c r="N1707" s="2">
        <v>520726000</v>
      </c>
    </row>
    <row r="1708" spans="1:14" x14ac:dyDescent="0.25">
      <c r="A1708">
        <v>1777</v>
      </c>
      <c r="B1708" t="s">
        <v>578</v>
      </c>
      <c r="C1708" t="s">
        <v>14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27</v>
      </c>
      <c r="K1708" t="s">
        <v>28</v>
      </c>
      <c r="L1708" s="2">
        <v>2892000000</v>
      </c>
      <c r="M1708" s="2">
        <v>2072000000</v>
      </c>
      <c r="N1708" s="2">
        <v>820000000</v>
      </c>
    </row>
    <row r="1709" spans="1:14" x14ac:dyDescent="0.25">
      <c r="A1709">
        <v>1778</v>
      </c>
      <c r="B1709" t="s">
        <v>578</v>
      </c>
      <c r="C1709" t="s">
        <v>17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27</v>
      </c>
      <c r="K1709" t="s">
        <v>28</v>
      </c>
      <c r="L1709" s="2">
        <v>3068000000</v>
      </c>
      <c r="M1709" s="2">
        <v>2099000000</v>
      </c>
      <c r="N1709" s="2">
        <v>969000000</v>
      </c>
    </row>
    <row r="1710" spans="1:14" x14ac:dyDescent="0.25">
      <c r="A1710">
        <v>1779</v>
      </c>
      <c r="B1710" t="s">
        <v>578</v>
      </c>
      <c r="C1710" t="s">
        <v>18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27</v>
      </c>
      <c r="K1710" t="s">
        <v>28</v>
      </c>
      <c r="L1710" s="2">
        <v>3027000000</v>
      </c>
      <c r="M1710" s="2">
        <v>1957000000</v>
      </c>
      <c r="N1710" s="2">
        <v>1070000000</v>
      </c>
    </row>
    <row r="1711" spans="1:14" x14ac:dyDescent="0.25">
      <c r="A1711">
        <v>1780</v>
      </c>
      <c r="B1711" t="s">
        <v>578</v>
      </c>
      <c r="C1711" t="s">
        <v>19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27</v>
      </c>
      <c r="K1711" t="s">
        <v>28</v>
      </c>
      <c r="L1711" s="2">
        <v>3222000000</v>
      </c>
      <c r="M1711" s="2">
        <v>1825000000</v>
      </c>
      <c r="N1711" s="2">
        <v>1397000000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0B30-987B-4846-93D1-2C4420FC96ED}">
  <dimension ref="A2:S65"/>
  <sheetViews>
    <sheetView tabSelected="1" topLeftCell="B49" zoomScale="55" zoomScaleNormal="55" workbookViewId="0">
      <selection activeCell="H12" sqref="H12"/>
    </sheetView>
  </sheetViews>
  <sheetFormatPr defaultRowHeight="15" x14ac:dyDescent="0.25"/>
  <cols>
    <col min="1" max="1" width="24.5703125" customWidth="1"/>
    <col min="2" max="2" width="27" customWidth="1"/>
    <col min="4" max="4" width="23.42578125" customWidth="1"/>
    <col min="5" max="5" width="27.28515625" customWidth="1"/>
    <col min="6" max="6" width="23.85546875" customWidth="1"/>
    <col min="7" max="7" width="22.42578125" customWidth="1"/>
    <col min="8" max="8" width="27.140625" customWidth="1"/>
    <col min="11" max="11" width="23.7109375" customWidth="1"/>
    <col min="12" max="12" width="28.28515625" customWidth="1"/>
    <col min="13" max="13" width="4.42578125" customWidth="1"/>
    <col min="14" max="14" width="41" customWidth="1"/>
    <col min="15" max="15" width="57.5703125" customWidth="1"/>
    <col min="16" max="16" width="36.28515625" customWidth="1"/>
    <col min="17" max="17" width="30.5703125" customWidth="1"/>
    <col min="18" max="18" width="51" customWidth="1"/>
  </cols>
  <sheetData>
    <row r="2" spans="1:18" x14ac:dyDescent="0.25">
      <c r="E2" s="110" t="s">
        <v>630</v>
      </c>
      <c r="F2" s="111"/>
      <c r="G2" s="111"/>
      <c r="H2" s="111"/>
      <c r="I2" s="111"/>
      <c r="J2" s="111"/>
      <c r="K2" s="111"/>
      <c r="L2" s="111"/>
      <c r="M2" s="111"/>
      <c r="N2" s="111"/>
      <c r="O2" s="111"/>
    </row>
    <row r="3" spans="1:18" x14ac:dyDescent="0.25"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</row>
    <row r="4" spans="1:18" ht="15.75" thickBot="1" x14ac:dyDescent="0.3"/>
    <row r="5" spans="1:18" ht="21" x14ac:dyDescent="0.35">
      <c r="A5" s="112" t="s">
        <v>585</v>
      </c>
      <c r="B5" s="109"/>
      <c r="D5" s="108" t="s">
        <v>590</v>
      </c>
      <c r="E5" s="109"/>
      <c r="G5" s="108" t="s">
        <v>598</v>
      </c>
      <c r="H5" s="109"/>
      <c r="K5" s="112" t="s">
        <v>599</v>
      </c>
      <c r="L5" s="109"/>
      <c r="N5" s="108" t="s">
        <v>600</v>
      </c>
      <c r="O5" s="109"/>
      <c r="Q5" s="108" t="s">
        <v>601</v>
      </c>
      <c r="R5" s="109"/>
    </row>
    <row r="6" spans="1:18" x14ac:dyDescent="0.25">
      <c r="A6" s="15" t="s">
        <v>583</v>
      </c>
      <c r="B6" s="16" t="s">
        <v>584</v>
      </c>
      <c r="D6" s="6" t="s">
        <v>586</v>
      </c>
      <c r="E6" s="7">
        <f>AVERAGE(A7:A65)</f>
        <v>15546943135.59322</v>
      </c>
      <c r="G6" s="6" t="s">
        <v>586</v>
      </c>
      <c r="H6" s="7">
        <f>AVERAGE(B7:B65)</f>
        <v>15391407779.661016</v>
      </c>
      <c r="K6" s="15" t="s">
        <v>583</v>
      </c>
      <c r="L6" s="16" t="s">
        <v>584</v>
      </c>
      <c r="N6" s="6" t="s">
        <v>586</v>
      </c>
      <c r="O6" s="7">
        <f>AVERAGE(K7:K65)</f>
        <v>20079451562.5</v>
      </c>
      <c r="Q6" s="6" t="s">
        <v>586</v>
      </c>
      <c r="R6" s="7">
        <f>AVERAGE(L7:L65)</f>
        <v>21652955812.5</v>
      </c>
    </row>
    <row r="7" spans="1:18" x14ac:dyDescent="0.25">
      <c r="A7" s="17">
        <v>170910000000</v>
      </c>
      <c r="B7" s="18">
        <v>182795000000</v>
      </c>
      <c r="D7" s="6" t="s">
        <v>587</v>
      </c>
      <c r="E7" s="7">
        <f>MEDIAN(A7:A65)</f>
        <v>4436000000</v>
      </c>
      <c r="G7" s="6" t="s">
        <v>587</v>
      </c>
      <c r="H7" s="7">
        <f>MEDIAN(B7:B65)</f>
        <v>4669100000</v>
      </c>
      <c r="K7" s="22">
        <v>18380000000</v>
      </c>
      <c r="L7" s="23">
        <v>137392000000</v>
      </c>
      <c r="N7" s="6" t="s">
        <v>587</v>
      </c>
      <c r="O7" s="7">
        <f>MEDIAN(K7:K65)</f>
        <v>7551300000</v>
      </c>
      <c r="Q7" s="6" t="s">
        <v>587</v>
      </c>
      <c r="R7" s="7">
        <f>MEDIAN(L7:L65)</f>
        <v>8929500000</v>
      </c>
    </row>
    <row r="8" spans="1:18" x14ac:dyDescent="0.25">
      <c r="A8" s="17">
        <v>4055240000</v>
      </c>
      <c r="B8" s="18">
        <v>98367000000</v>
      </c>
      <c r="D8" s="6" t="s">
        <v>588</v>
      </c>
      <c r="E8" s="7">
        <v>0</v>
      </c>
      <c r="G8" s="6" t="s">
        <v>588</v>
      </c>
      <c r="H8" s="7">
        <v>0</v>
      </c>
      <c r="K8" s="22">
        <v>87959167000</v>
      </c>
      <c r="L8" s="23">
        <v>130474000000</v>
      </c>
      <c r="N8" s="6" t="s">
        <v>588</v>
      </c>
      <c r="O8" s="7">
        <v>0</v>
      </c>
      <c r="Q8" s="6" t="s">
        <v>588</v>
      </c>
      <c r="R8" s="7">
        <v>0</v>
      </c>
    </row>
    <row r="9" spans="1:18" x14ac:dyDescent="0.25">
      <c r="A9" s="17">
        <v>2633689000</v>
      </c>
      <c r="B9" s="18">
        <v>86833000000</v>
      </c>
      <c r="D9" s="6" t="s">
        <v>589</v>
      </c>
      <c r="E9" s="7">
        <f>STDEV(A7:A65)</f>
        <v>30875723620.880768</v>
      </c>
      <c r="G9" s="6" t="s">
        <v>589</v>
      </c>
      <c r="H9" s="7">
        <f>STDEV(B7:B65)</f>
        <v>29779157630.195545</v>
      </c>
      <c r="K9" s="22">
        <v>19050000000</v>
      </c>
      <c r="L9" s="23">
        <v>119569127000</v>
      </c>
      <c r="N9" s="6" t="s">
        <v>589</v>
      </c>
      <c r="O9" s="7">
        <f>STDEV(K7:K65)</f>
        <v>30695416707.523445</v>
      </c>
      <c r="Q9" s="6" t="s">
        <v>589</v>
      </c>
      <c r="R9" s="7">
        <f>STDEV(L7:L65)</f>
        <v>33761430337.899456</v>
      </c>
    </row>
    <row r="10" spans="1:18" x14ac:dyDescent="0.25">
      <c r="A10" s="17">
        <v>3641390000</v>
      </c>
      <c r="B10" s="18">
        <v>56651000000</v>
      </c>
      <c r="D10" s="6" t="s">
        <v>591</v>
      </c>
      <c r="E10" s="7">
        <f>QUARTILE(A7:A65,1)</f>
        <v>2753890500</v>
      </c>
      <c r="G10" s="6" t="s">
        <v>591</v>
      </c>
      <c r="H10" s="7">
        <f>QUARTILE(B7:B65,1)</f>
        <v>2897090500</v>
      </c>
      <c r="K10" s="22">
        <v>1551346000</v>
      </c>
      <c r="L10" s="23">
        <v>91084000000</v>
      </c>
      <c r="N10" s="6" t="s">
        <v>591</v>
      </c>
      <c r="O10" s="7">
        <f>QUARTILE(K7:K65,1)</f>
        <v>2806136000</v>
      </c>
      <c r="Q10" s="6" t="s">
        <v>591</v>
      </c>
      <c r="R10" s="7">
        <f>QUARTILE(L7:L65,1)</f>
        <v>2917989250</v>
      </c>
    </row>
    <row r="11" spans="1:18" x14ac:dyDescent="0.25">
      <c r="A11" s="17">
        <v>2312200000</v>
      </c>
      <c r="B11" s="18">
        <v>55870000000</v>
      </c>
      <c r="D11" s="6" t="s">
        <v>592</v>
      </c>
      <c r="E11" s="7">
        <f>QUARTILE(A7:A65,3)</f>
        <v>8692500000</v>
      </c>
      <c r="G11" s="6" t="s">
        <v>592</v>
      </c>
      <c r="H11" s="7">
        <f>QUARTILE(B7:B65,3)</f>
        <v>12335500000</v>
      </c>
      <c r="K11" s="22">
        <v>18676000000</v>
      </c>
      <c r="L11" s="23">
        <v>71023500000</v>
      </c>
      <c r="N11" s="6" t="s">
        <v>592</v>
      </c>
      <c r="O11" s="7">
        <f>QUARTILE(K7:K65,3)</f>
        <v>18769500000</v>
      </c>
      <c r="Q11" s="6" t="s">
        <v>592</v>
      </c>
      <c r="R11" s="7">
        <f>QUARTILE(L7:L65,3)</f>
        <v>19758500000</v>
      </c>
    </row>
    <row r="12" spans="1:18" x14ac:dyDescent="0.25">
      <c r="A12" s="17">
        <v>1373947000</v>
      </c>
      <c r="B12" s="18">
        <v>52107000000</v>
      </c>
      <c r="D12" s="6" t="s">
        <v>593</v>
      </c>
      <c r="E12" s="7">
        <f xml:space="preserve"> E11 - E10</f>
        <v>5938609500</v>
      </c>
      <c r="G12" s="6" t="s">
        <v>593</v>
      </c>
      <c r="H12" s="7">
        <f xml:space="preserve"> H11 - H10</f>
        <v>9438409500</v>
      </c>
      <c r="K12" s="22">
        <v>61497200000</v>
      </c>
      <c r="L12" s="23">
        <v>51584000000</v>
      </c>
      <c r="N12" s="6" t="s">
        <v>593</v>
      </c>
      <c r="O12" s="7">
        <f xml:space="preserve"> O11 - O10</f>
        <v>15963364000</v>
      </c>
      <c r="Q12" s="6" t="s">
        <v>593</v>
      </c>
      <c r="R12" s="7">
        <f xml:space="preserve"> R11 - R10</f>
        <v>16840510750</v>
      </c>
    </row>
    <row r="13" spans="1:18" x14ac:dyDescent="0.25">
      <c r="A13" s="17">
        <v>7509000000</v>
      </c>
      <c r="B13" s="18">
        <v>47142000000</v>
      </c>
      <c r="D13" s="11" t="s">
        <v>594</v>
      </c>
      <c r="E13" s="12">
        <f xml:space="preserve"> QUARTILE(A7:A65,4)</f>
        <v>170910000000</v>
      </c>
      <c r="G13" s="11" t="s">
        <v>594</v>
      </c>
      <c r="H13" s="12">
        <f xml:space="preserve"> QUARTILE(B7:B65,4)</f>
        <v>182795000000</v>
      </c>
      <c r="K13" s="22">
        <v>13936000000</v>
      </c>
      <c r="L13" s="23">
        <v>48500000000</v>
      </c>
      <c r="N13" s="11" t="s">
        <v>594</v>
      </c>
      <c r="O13" s="12">
        <f xml:space="preserve"> QUARTILE(K7:K65,4)</f>
        <v>122489000000</v>
      </c>
      <c r="Q13" s="11" t="s">
        <v>594</v>
      </c>
      <c r="R13" s="12">
        <f xml:space="preserve"> QUARTILE(L7:L65,4)</f>
        <v>137392000000</v>
      </c>
    </row>
    <row r="14" spans="1:18" x14ac:dyDescent="0.25">
      <c r="A14" s="17">
        <v>4292100000</v>
      </c>
      <c r="B14" s="18">
        <v>26487000000</v>
      </c>
      <c r="D14" s="6" t="s">
        <v>595</v>
      </c>
      <c r="E14" s="7">
        <f>QUARTILE(A7:A65,0)</f>
        <v>873592000</v>
      </c>
      <c r="G14" s="6" t="s">
        <v>595</v>
      </c>
      <c r="H14" s="7">
        <f>QUARTILE(B7:B65,0)</f>
        <v>965087000</v>
      </c>
      <c r="K14" s="22">
        <v>3049500000</v>
      </c>
      <c r="L14" s="23">
        <v>44033000000</v>
      </c>
      <c r="N14" s="6" t="s">
        <v>595</v>
      </c>
      <c r="O14" s="7">
        <f>QUARTILE(K7:K65,0)</f>
        <v>1293338000</v>
      </c>
      <c r="Q14" s="6" t="s">
        <v>595</v>
      </c>
      <c r="R14" s="7">
        <f>QUARTILE(L7:L65,0)</f>
        <v>1211975000</v>
      </c>
    </row>
    <row r="15" spans="1:18" x14ac:dyDescent="0.25">
      <c r="A15" s="17">
        <v>4856000000</v>
      </c>
      <c r="B15" s="18">
        <v>20006000000</v>
      </c>
      <c r="D15" s="9" t="s">
        <v>596</v>
      </c>
      <c r="E15" s="13">
        <f>SUM(A7:A65)</f>
        <v>917269645000</v>
      </c>
      <c r="G15" s="9" t="s">
        <v>596</v>
      </c>
      <c r="H15" s="13">
        <f>SUM(B7:B65)</f>
        <v>908093059000</v>
      </c>
      <c r="K15" s="22">
        <v>8054000000</v>
      </c>
      <c r="L15" s="23">
        <v>34182000000</v>
      </c>
      <c r="N15" s="9" t="s">
        <v>596</v>
      </c>
      <c r="O15" s="13">
        <f>SUM(K7:K65)</f>
        <v>963813675000</v>
      </c>
      <c r="Q15" s="9" t="s">
        <v>596</v>
      </c>
      <c r="R15" s="13">
        <f>SUM(L7:L65)</f>
        <v>1039341879000</v>
      </c>
    </row>
    <row r="16" spans="1:18" ht="15.75" thickBot="1" x14ac:dyDescent="0.3">
      <c r="A16" s="17">
        <v>6824000000</v>
      </c>
      <c r="B16" s="18">
        <v>16358000000</v>
      </c>
      <c r="D16" s="8" t="s">
        <v>597</v>
      </c>
      <c r="E16" s="14">
        <f>COUNT(A6:A65)</f>
        <v>59</v>
      </c>
      <c r="G16" s="8" t="s">
        <v>597</v>
      </c>
      <c r="H16" s="14">
        <f>COUNT(B6:B65)</f>
        <v>59</v>
      </c>
      <c r="K16" s="22">
        <v>6932200000</v>
      </c>
      <c r="L16" s="23">
        <v>32380000000</v>
      </c>
      <c r="N16" s="8" t="s">
        <v>597</v>
      </c>
      <c r="O16" s="14">
        <f>COUNT(K6:K65)</f>
        <v>48</v>
      </c>
      <c r="Q16" s="8" t="s">
        <v>597</v>
      </c>
      <c r="R16" s="14">
        <f>COUNT(L6:L65)</f>
        <v>48</v>
      </c>
    </row>
    <row r="17" spans="1:12" x14ac:dyDescent="0.25">
      <c r="A17" s="17">
        <v>3050195000</v>
      </c>
      <c r="B17" s="18">
        <v>15130000000</v>
      </c>
      <c r="K17" s="22">
        <v>17621000000</v>
      </c>
      <c r="L17" s="23">
        <v>23113100000</v>
      </c>
    </row>
    <row r="18" spans="1:12" x14ac:dyDescent="0.25">
      <c r="A18" s="17">
        <v>48607000000</v>
      </c>
      <c r="B18" s="18">
        <v>13724000000</v>
      </c>
      <c r="K18" s="22">
        <v>7249000000</v>
      </c>
      <c r="L18" s="23">
        <v>20063000000</v>
      </c>
    </row>
    <row r="19" spans="1:12" x14ac:dyDescent="0.25">
      <c r="A19" s="17">
        <v>4069746000</v>
      </c>
      <c r="B19" s="18">
        <v>13240000000</v>
      </c>
      <c r="K19" s="22">
        <v>101093000000</v>
      </c>
      <c r="L19" s="23">
        <v>19657000000</v>
      </c>
    </row>
    <row r="20" spans="1:12" x14ac:dyDescent="0.25">
      <c r="A20" s="17">
        <v>7346472000</v>
      </c>
      <c r="B20" s="18">
        <v>12702000000</v>
      </c>
      <c r="K20" s="22">
        <v>6493900000</v>
      </c>
      <c r="L20" s="23">
        <v>18790000000</v>
      </c>
    </row>
    <row r="21" spans="1:12" x14ac:dyDescent="0.25">
      <c r="A21" s="17">
        <v>2918434000</v>
      </c>
      <c r="B21" s="18">
        <v>12466000000</v>
      </c>
      <c r="K21" s="22">
        <v>2910748000</v>
      </c>
      <c r="L21" s="23">
        <v>16385000000</v>
      </c>
    </row>
    <row r="22" spans="1:12" x14ac:dyDescent="0.25">
      <c r="A22" s="17">
        <v>3797000000</v>
      </c>
      <c r="B22" s="18">
        <v>12205000000</v>
      </c>
      <c r="K22" s="22">
        <v>29119000000</v>
      </c>
      <c r="L22" s="23">
        <v>13090300000</v>
      </c>
    </row>
    <row r="23" spans="1:12" x14ac:dyDescent="0.25">
      <c r="A23" s="17">
        <v>8257000000</v>
      </c>
      <c r="B23" s="18">
        <v>11973000000</v>
      </c>
      <c r="K23" s="22">
        <v>8110000000</v>
      </c>
      <c r="L23" s="23">
        <v>11764050000</v>
      </c>
    </row>
    <row r="24" spans="1:12" x14ac:dyDescent="0.25">
      <c r="A24" s="17">
        <v>7872000000</v>
      </c>
      <c r="B24" s="18">
        <v>9715000000</v>
      </c>
      <c r="K24" s="22">
        <v>1587725000</v>
      </c>
      <c r="L24" s="23">
        <v>11202000000</v>
      </c>
    </row>
    <row r="25" spans="1:12" x14ac:dyDescent="0.25">
      <c r="A25" s="17">
        <v>1481314000</v>
      </c>
      <c r="B25" s="18">
        <v>9441000000</v>
      </c>
      <c r="K25" s="22">
        <v>7383000000</v>
      </c>
      <c r="L25" s="23">
        <v>10863000000</v>
      </c>
    </row>
    <row r="26" spans="1:12" x14ac:dyDescent="0.25">
      <c r="A26" s="17">
        <v>5795800000</v>
      </c>
      <c r="B26" s="18">
        <v>9072000000</v>
      </c>
      <c r="K26" s="22">
        <v>8186280000</v>
      </c>
      <c r="L26" s="23">
        <v>9703300000</v>
      </c>
    </row>
    <row r="27" spans="1:12" x14ac:dyDescent="0.25">
      <c r="A27" s="17">
        <v>4436000000</v>
      </c>
      <c r="B27" s="18">
        <v>8843200000</v>
      </c>
      <c r="K27" s="22">
        <v>1899600000</v>
      </c>
      <c r="L27" s="23">
        <v>9675000000</v>
      </c>
    </row>
    <row r="28" spans="1:12" x14ac:dyDescent="0.25">
      <c r="A28" s="17">
        <v>1405358000</v>
      </c>
      <c r="B28" s="18">
        <v>8790000000</v>
      </c>
      <c r="K28" s="22">
        <v>9702000000</v>
      </c>
      <c r="L28" s="23">
        <v>9560647000</v>
      </c>
    </row>
    <row r="29" spans="1:12" x14ac:dyDescent="0.25">
      <c r="A29" s="17">
        <v>3368545000</v>
      </c>
      <c r="B29" s="18">
        <v>6325000000</v>
      </c>
      <c r="K29" s="22">
        <v>33013000000</v>
      </c>
      <c r="L29" s="23">
        <v>9429300000</v>
      </c>
    </row>
    <row r="30" spans="1:12" x14ac:dyDescent="0.25">
      <c r="A30" s="17">
        <v>7819000000</v>
      </c>
      <c r="B30" s="18">
        <v>6063400000</v>
      </c>
      <c r="K30" s="22">
        <v>2492300000</v>
      </c>
      <c r="L30" s="23">
        <v>9413000000</v>
      </c>
    </row>
    <row r="31" spans="1:12" x14ac:dyDescent="0.25">
      <c r="A31" s="17">
        <v>2375923000</v>
      </c>
      <c r="B31" s="18">
        <v>5542000000</v>
      </c>
      <c r="K31" s="22">
        <v>8939967000</v>
      </c>
      <c r="L31" s="23">
        <v>8446000000</v>
      </c>
    </row>
    <row r="32" spans="1:12" x14ac:dyDescent="0.25">
      <c r="A32" s="17">
        <v>55123000000</v>
      </c>
      <c r="B32" s="18">
        <v>5504656000</v>
      </c>
      <c r="K32" s="22">
        <v>41313000000</v>
      </c>
      <c r="L32" s="23">
        <v>7670400000</v>
      </c>
    </row>
    <row r="33" spans="1:19" x14ac:dyDescent="0.25">
      <c r="A33" s="17">
        <v>112298000000</v>
      </c>
      <c r="B33" s="18">
        <v>5012000000</v>
      </c>
      <c r="K33" s="22">
        <v>1293338000</v>
      </c>
      <c r="L33" s="23">
        <v>7146000000</v>
      </c>
    </row>
    <row r="34" spans="1:19" x14ac:dyDescent="0.25">
      <c r="A34" s="17">
        <v>5112000000</v>
      </c>
      <c r="B34" s="18">
        <v>4814000000</v>
      </c>
      <c r="K34" s="22">
        <v>1421178000</v>
      </c>
      <c r="L34" s="23">
        <v>7143000000</v>
      </c>
    </row>
    <row r="35" spans="1:19" x14ac:dyDescent="0.25">
      <c r="A35" s="17">
        <v>102874000000</v>
      </c>
      <c r="B35" s="18">
        <v>4680380000</v>
      </c>
      <c r="K35" s="22">
        <v>2265100000</v>
      </c>
      <c r="L35" s="23">
        <v>5808300000</v>
      </c>
    </row>
    <row r="36" spans="1:19" ht="15.75" thickBot="1" x14ac:dyDescent="0.3">
      <c r="A36" s="17">
        <v>52708000000</v>
      </c>
      <c r="B36" s="18">
        <v>4669100000</v>
      </c>
      <c r="K36" s="22">
        <v>5671400000</v>
      </c>
      <c r="L36" s="23">
        <v>4785000000</v>
      </c>
    </row>
    <row r="37" spans="1:19" ht="15.75" thickBot="1" x14ac:dyDescent="0.3">
      <c r="A37" s="17">
        <v>3946000000</v>
      </c>
      <c r="B37" s="18">
        <v>4614700000</v>
      </c>
      <c r="D37" s="33" t="s">
        <v>602</v>
      </c>
      <c r="E37" s="34" t="s">
        <v>14</v>
      </c>
      <c r="F37" s="35" t="s">
        <v>17</v>
      </c>
      <c r="K37" s="22">
        <v>22603400000</v>
      </c>
      <c r="L37" s="23">
        <v>4623400000</v>
      </c>
    </row>
    <row r="38" spans="1:19" x14ac:dyDescent="0.25">
      <c r="A38" s="17">
        <v>4365400000</v>
      </c>
      <c r="B38" s="18">
        <v>4607309000</v>
      </c>
      <c r="D38" s="30" t="s">
        <v>24</v>
      </c>
      <c r="E38" s="31">
        <v>917269645000</v>
      </c>
      <c r="F38" s="32">
        <v>908093059000</v>
      </c>
      <c r="K38" s="22">
        <v>122196000000</v>
      </c>
      <c r="L38" s="23">
        <v>3585141000</v>
      </c>
    </row>
    <row r="39" spans="1:19" ht="15.75" thickBot="1" x14ac:dyDescent="0.3">
      <c r="A39" s="17">
        <v>2842781000</v>
      </c>
      <c r="B39" s="18">
        <v>4583000000</v>
      </c>
      <c r="D39" s="8" t="s">
        <v>27</v>
      </c>
      <c r="E39" s="28">
        <v>963813675000</v>
      </c>
      <c r="F39" s="29">
        <v>1039341879000</v>
      </c>
      <c r="K39" s="22">
        <v>47267000000</v>
      </c>
      <c r="L39" s="23">
        <v>3402703000</v>
      </c>
    </row>
    <row r="40" spans="1:19" ht="15.75" thickBot="1" x14ac:dyDescent="0.3">
      <c r="A40" s="17">
        <v>1282236000</v>
      </c>
      <c r="B40" s="18">
        <v>4319063000</v>
      </c>
      <c r="K40" s="22">
        <v>2378972000</v>
      </c>
      <c r="L40" s="23">
        <v>3323600000</v>
      </c>
      <c r="O40" s="33" t="s">
        <v>602</v>
      </c>
      <c r="P40" s="34" t="s">
        <v>631</v>
      </c>
      <c r="Q40" s="161" t="s">
        <v>636</v>
      </c>
      <c r="R40" s="35" t="s">
        <v>589</v>
      </c>
    </row>
    <row r="41" spans="1:19" x14ac:dyDescent="0.25">
      <c r="A41" s="17">
        <v>3598916000</v>
      </c>
      <c r="B41" s="18">
        <v>4250447000</v>
      </c>
      <c r="K41" s="22">
        <v>7719600000</v>
      </c>
      <c r="L41" s="23">
        <v>3049800000</v>
      </c>
      <c r="O41" s="30" t="s">
        <v>24</v>
      </c>
      <c r="P41" s="31">
        <f xml:space="preserve"> AVERAGE(E15,H15)</f>
        <v>912681352000</v>
      </c>
      <c r="Q41" s="162">
        <v>4669100000</v>
      </c>
      <c r="R41" s="95">
        <v>29779157630.195549</v>
      </c>
    </row>
    <row r="42" spans="1:19" ht="15.75" thickBot="1" x14ac:dyDescent="0.3">
      <c r="A42" s="17">
        <v>8312000000</v>
      </c>
      <c r="B42" s="18">
        <v>4243000000</v>
      </c>
      <c r="K42" s="22">
        <v>3637212000</v>
      </c>
      <c r="L42" s="23">
        <v>2950800000</v>
      </c>
      <c r="O42" s="8" t="s">
        <v>27</v>
      </c>
      <c r="P42" s="28">
        <f>AVERAGE(O15,R15)</f>
        <v>1001577777000</v>
      </c>
      <c r="Q42" s="163">
        <v>8929500000</v>
      </c>
      <c r="R42" s="160">
        <f>STDEV(K40:K98)</f>
        <v>32405331792.084011</v>
      </c>
    </row>
    <row r="43" spans="1:19" ht="15.75" thickBot="1" x14ac:dyDescent="0.3">
      <c r="A43" s="17">
        <v>1581623000</v>
      </c>
      <c r="B43" s="18">
        <v>4183000000</v>
      </c>
      <c r="K43" s="22">
        <v>54657000000</v>
      </c>
      <c r="L43" s="23">
        <v>2819557000</v>
      </c>
    </row>
    <row r="44" spans="1:19" x14ac:dyDescent="0.25">
      <c r="A44" s="17">
        <v>77849000000</v>
      </c>
      <c r="B44" s="18">
        <v>4147065000</v>
      </c>
      <c r="K44" s="22">
        <v>2105188000</v>
      </c>
      <c r="L44" s="23">
        <v>2530700000</v>
      </c>
      <c r="O44" s="97" t="s">
        <v>632</v>
      </c>
      <c r="P44" s="98"/>
      <c r="Q44" s="98"/>
      <c r="R44" s="98"/>
      <c r="S44" s="99"/>
    </row>
    <row r="45" spans="1:19" x14ac:dyDescent="0.25">
      <c r="A45" s="17">
        <v>9073000000</v>
      </c>
      <c r="B45" s="18">
        <v>4130000000</v>
      </c>
      <c r="K45" s="22">
        <v>2104745000</v>
      </c>
      <c r="L45" s="23">
        <v>2485983000</v>
      </c>
      <c r="O45" s="100" t="s">
        <v>634</v>
      </c>
      <c r="P45" s="101"/>
      <c r="Q45" s="101"/>
      <c r="R45" s="101"/>
      <c r="S45" s="102"/>
    </row>
    <row r="46" spans="1:19" x14ac:dyDescent="0.25">
      <c r="A46" s="17">
        <v>4374562000</v>
      </c>
      <c r="B46" s="18">
        <v>4071003000</v>
      </c>
      <c r="K46" s="22">
        <v>9021000000</v>
      </c>
      <c r="L46" s="23">
        <v>2234000000</v>
      </c>
      <c r="O46" s="103" t="s">
        <v>633</v>
      </c>
      <c r="P46" s="104"/>
      <c r="Q46" s="104"/>
      <c r="R46" s="104"/>
      <c r="S46" s="102"/>
    </row>
    <row r="47" spans="1:19" ht="15.75" thickBot="1" x14ac:dyDescent="0.3">
      <c r="A47" s="17">
        <v>6332400000</v>
      </c>
      <c r="B47" s="18">
        <v>3575000000</v>
      </c>
      <c r="K47" s="22">
        <v>12509900000</v>
      </c>
      <c r="L47" s="23">
        <v>2157586000</v>
      </c>
      <c r="O47" s="105" t="s">
        <v>635</v>
      </c>
      <c r="P47" s="106"/>
      <c r="Q47" s="106"/>
      <c r="R47" s="106"/>
      <c r="S47" s="107"/>
    </row>
    <row r="48" spans="1:19" x14ac:dyDescent="0.25">
      <c r="A48" s="17">
        <v>4280159000</v>
      </c>
      <c r="B48" s="18">
        <v>3309616000</v>
      </c>
      <c r="K48" s="22">
        <v>122489000000</v>
      </c>
      <c r="L48" s="23">
        <v>2131700000</v>
      </c>
      <c r="O48" s="96"/>
      <c r="P48" s="96"/>
      <c r="Q48" s="96"/>
      <c r="R48" s="96"/>
    </row>
    <row r="49" spans="1:18" x14ac:dyDescent="0.25">
      <c r="A49" s="17">
        <v>24866000000</v>
      </c>
      <c r="B49" s="18">
        <v>3142856000</v>
      </c>
      <c r="K49" s="22">
        <v>2942897000</v>
      </c>
      <c r="L49" s="23">
        <v>2045500000</v>
      </c>
      <c r="O49" s="96"/>
      <c r="P49" s="96"/>
      <c r="Q49" s="96"/>
      <c r="R49" s="96"/>
    </row>
    <row r="50" spans="1:18" x14ac:dyDescent="0.25">
      <c r="A50" s="17">
        <v>1148231000</v>
      </c>
      <c r="B50" s="18">
        <v>2929408000</v>
      </c>
      <c r="K50" s="22">
        <v>1527042000</v>
      </c>
      <c r="L50" s="23">
        <v>1904218000</v>
      </c>
      <c r="O50" s="96"/>
      <c r="P50" s="96"/>
      <c r="Q50" s="96"/>
      <c r="R50" s="96"/>
    </row>
    <row r="51" spans="1:18" x14ac:dyDescent="0.25">
      <c r="A51" s="17">
        <v>1328817000</v>
      </c>
      <c r="B51" s="18">
        <v>2864773000</v>
      </c>
      <c r="K51" s="22">
        <v>1843641000</v>
      </c>
      <c r="L51" s="23">
        <v>1861358000</v>
      </c>
      <c r="O51" s="96"/>
      <c r="P51" s="96"/>
      <c r="Q51" s="96"/>
      <c r="R51" s="96"/>
    </row>
    <row r="52" spans="1:18" x14ac:dyDescent="0.25">
      <c r="A52" s="17">
        <v>14351000000</v>
      </c>
      <c r="B52" s="18">
        <v>2692000000</v>
      </c>
      <c r="K52" s="22">
        <v>2928429000</v>
      </c>
      <c r="L52" s="23">
        <v>1717776000</v>
      </c>
      <c r="O52" s="96"/>
      <c r="P52" s="96"/>
      <c r="Q52" s="96"/>
      <c r="R52" s="96"/>
    </row>
    <row r="53" spans="1:18" x14ac:dyDescent="0.25">
      <c r="A53" s="17">
        <v>1792000000</v>
      </c>
      <c r="B53" s="18">
        <v>2554236000</v>
      </c>
      <c r="K53" s="22">
        <v>4471700000</v>
      </c>
      <c r="L53" s="23">
        <v>1377058000</v>
      </c>
      <c r="O53" s="96"/>
      <c r="P53" s="96"/>
      <c r="Q53" s="96"/>
      <c r="R53" s="96"/>
    </row>
    <row r="54" spans="1:18" ht="15.75" thickBot="1" x14ac:dyDescent="0.3">
      <c r="A54" s="17">
        <v>6906000000</v>
      </c>
      <c r="B54" s="18">
        <v>2382531000</v>
      </c>
      <c r="K54" s="24">
        <v>4561000000</v>
      </c>
      <c r="L54" s="25">
        <v>1211975000</v>
      </c>
      <c r="O54" s="96"/>
      <c r="P54" s="96"/>
      <c r="Q54" s="96"/>
      <c r="R54" s="96"/>
    </row>
    <row r="55" spans="1:18" x14ac:dyDescent="0.25">
      <c r="A55" s="17">
        <v>2665000000</v>
      </c>
      <c r="B55" s="18">
        <v>2291500000</v>
      </c>
      <c r="K55" s="21"/>
      <c r="L55" s="21"/>
      <c r="O55" s="96"/>
      <c r="P55" s="96"/>
      <c r="Q55" s="96"/>
      <c r="R55" s="96"/>
    </row>
    <row r="56" spans="1:18" x14ac:dyDescent="0.25">
      <c r="A56" s="17">
        <v>11390000000</v>
      </c>
      <c r="B56" s="18">
        <v>2273900000</v>
      </c>
      <c r="K56" s="21"/>
      <c r="L56" s="21"/>
    </row>
    <row r="57" spans="1:18" x14ac:dyDescent="0.25">
      <c r="A57" s="17">
        <v>1793557000</v>
      </c>
      <c r="B57" s="18">
        <v>2064305000</v>
      </c>
      <c r="K57" s="21"/>
      <c r="L57" s="21"/>
    </row>
    <row r="58" spans="1:18" x14ac:dyDescent="0.25">
      <c r="A58" s="17">
        <v>12825000000</v>
      </c>
      <c r="B58" s="18">
        <v>1931217000</v>
      </c>
      <c r="K58" s="21"/>
      <c r="L58" s="21"/>
    </row>
    <row r="59" spans="1:18" x14ac:dyDescent="0.25">
      <c r="A59" s="17">
        <v>11778000000</v>
      </c>
      <c r="B59" s="18">
        <v>1732046000</v>
      </c>
      <c r="K59" s="21"/>
      <c r="L59" s="21"/>
    </row>
    <row r="60" spans="1:18" x14ac:dyDescent="0.25">
      <c r="A60" s="17">
        <v>873592000</v>
      </c>
      <c r="B60" s="18">
        <v>1710966000</v>
      </c>
      <c r="K60" s="21"/>
      <c r="L60" s="21"/>
    </row>
    <row r="61" spans="1:18" x14ac:dyDescent="0.25">
      <c r="A61" s="17">
        <v>15351000000</v>
      </c>
      <c r="B61" s="18">
        <v>1577922000</v>
      </c>
      <c r="K61" s="21"/>
      <c r="L61" s="21"/>
    </row>
    <row r="62" spans="1:18" x14ac:dyDescent="0.25">
      <c r="A62" s="17">
        <v>5664800000</v>
      </c>
      <c r="B62" s="18">
        <v>1534615000</v>
      </c>
      <c r="K62" s="21"/>
      <c r="L62" s="21"/>
    </row>
    <row r="63" spans="1:18" x14ac:dyDescent="0.25">
      <c r="A63" s="17">
        <v>2168652000</v>
      </c>
      <c r="B63" s="18">
        <v>1496372000</v>
      </c>
      <c r="K63" s="21"/>
      <c r="L63" s="21"/>
    </row>
    <row r="64" spans="1:18" x14ac:dyDescent="0.25">
      <c r="A64" s="17">
        <v>20421000000</v>
      </c>
      <c r="B64" s="18">
        <v>1388386000</v>
      </c>
      <c r="K64" s="21"/>
      <c r="L64" s="21"/>
    </row>
    <row r="65" spans="1:12" ht="15.75" thickBot="1" x14ac:dyDescent="0.3">
      <c r="A65" s="19">
        <v>4986566000</v>
      </c>
      <c r="B65" s="20">
        <v>965087000</v>
      </c>
      <c r="K65" s="21"/>
      <c r="L65" s="21"/>
    </row>
  </sheetData>
  <sortState xmlns:xlrd2="http://schemas.microsoft.com/office/spreadsheetml/2017/richdata2" ref="L7:L54">
    <sortCondition descending="1" ref="L7:L54"/>
  </sortState>
  <mergeCells count="7">
    <mergeCell ref="Q5:R5"/>
    <mergeCell ref="E2:O3"/>
    <mergeCell ref="A5:B5"/>
    <mergeCell ref="D5:E5"/>
    <mergeCell ref="G5:H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2D83-C743-412D-A002-9BC228850693}">
  <dimension ref="A2:V435"/>
  <sheetViews>
    <sheetView workbookViewId="0">
      <selection activeCell="C4" sqref="C4:C433"/>
    </sheetView>
  </sheetViews>
  <sheetFormatPr defaultRowHeight="15" x14ac:dyDescent="0.25"/>
  <cols>
    <col min="1" max="1" width="13.140625" bestFit="1" customWidth="1"/>
  </cols>
  <sheetData>
    <row r="2" spans="1:22" x14ac:dyDescent="0.25">
      <c r="F2" s="113" t="s">
        <v>582</v>
      </c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</row>
    <row r="3" spans="1:22" x14ac:dyDescent="0.25">
      <c r="A3" s="3" t="s">
        <v>579</v>
      </c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</row>
    <row r="4" spans="1:22" x14ac:dyDescent="0.25">
      <c r="A4" s="4" t="s">
        <v>397</v>
      </c>
      <c r="C4" s="4" t="s">
        <v>397</v>
      </c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</row>
    <row r="5" spans="1:22" x14ac:dyDescent="0.25">
      <c r="A5" s="4" t="s">
        <v>375</v>
      </c>
      <c r="C5" s="4" t="s">
        <v>375</v>
      </c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</row>
    <row r="6" spans="1:22" x14ac:dyDescent="0.25">
      <c r="A6" s="4" t="s">
        <v>418</v>
      </c>
      <c r="C6" s="4" t="s">
        <v>418</v>
      </c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</row>
    <row r="7" spans="1:22" x14ac:dyDescent="0.25">
      <c r="A7" s="4" t="s">
        <v>13</v>
      </c>
      <c r="C7" s="4" t="s">
        <v>13</v>
      </c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</row>
    <row r="8" spans="1:22" x14ac:dyDescent="0.25">
      <c r="A8" s="4" t="s">
        <v>20</v>
      </c>
      <c r="C8" s="4" t="s">
        <v>20</v>
      </c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</row>
    <row r="9" spans="1:22" x14ac:dyDescent="0.25">
      <c r="A9" s="4" t="s">
        <v>23</v>
      </c>
      <c r="C9" s="4" t="s">
        <v>23</v>
      </c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</row>
    <row r="10" spans="1:22" x14ac:dyDescent="0.25">
      <c r="A10" s="4" t="s">
        <v>26</v>
      </c>
      <c r="C10" s="4" t="s">
        <v>26</v>
      </c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</row>
    <row r="11" spans="1:22" x14ac:dyDescent="0.25">
      <c r="A11" s="4" t="s">
        <v>29</v>
      </c>
      <c r="C11" s="4" t="s">
        <v>29</v>
      </c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</row>
    <row r="12" spans="1:22" x14ac:dyDescent="0.25">
      <c r="A12" s="4" t="s">
        <v>31</v>
      </c>
      <c r="C12" s="4" t="s">
        <v>31</v>
      </c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</row>
    <row r="13" spans="1:22" x14ac:dyDescent="0.25">
      <c r="A13" s="4" t="s">
        <v>33</v>
      </c>
      <c r="C13" s="4" t="s">
        <v>33</v>
      </c>
    </row>
    <row r="14" spans="1:22" x14ac:dyDescent="0.25">
      <c r="A14" s="4" t="s">
        <v>35</v>
      </c>
      <c r="C14" s="4" t="s">
        <v>35</v>
      </c>
    </row>
    <row r="15" spans="1:22" x14ac:dyDescent="0.25">
      <c r="A15" s="4" t="s">
        <v>37</v>
      </c>
      <c r="C15" s="4" t="s">
        <v>37</v>
      </c>
    </row>
    <row r="16" spans="1:22" x14ac:dyDescent="0.25">
      <c r="A16" s="4" t="s">
        <v>40</v>
      </c>
      <c r="C16" s="4" t="s">
        <v>40</v>
      </c>
    </row>
    <row r="17" spans="1:3" x14ac:dyDescent="0.25">
      <c r="A17" s="4" t="s">
        <v>42</v>
      </c>
      <c r="C17" s="4" t="s">
        <v>42</v>
      </c>
    </row>
    <row r="18" spans="1:3" x14ac:dyDescent="0.25">
      <c r="A18" s="4" t="s">
        <v>43</v>
      </c>
      <c r="C18" s="4" t="s">
        <v>43</v>
      </c>
    </row>
    <row r="19" spans="1:3" x14ac:dyDescent="0.25">
      <c r="A19" s="4" t="s">
        <v>46</v>
      </c>
      <c r="C19" s="4" t="s">
        <v>46</v>
      </c>
    </row>
    <row r="20" spans="1:3" x14ac:dyDescent="0.25">
      <c r="A20" s="4" t="s">
        <v>48</v>
      </c>
      <c r="C20" s="4" t="s">
        <v>48</v>
      </c>
    </row>
    <row r="21" spans="1:3" x14ac:dyDescent="0.25">
      <c r="A21" s="4" t="s">
        <v>51</v>
      </c>
      <c r="C21" s="4" t="s">
        <v>51</v>
      </c>
    </row>
    <row r="22" spans="1:3" x14ac:dyDescent="0.25">
      <c r="A22" s="4" t="s">
        <v>53</v>
      </c>
      <c r="C22" s="4" t="s">
        <v>53</v>
      </c>
    </row>
    <row r="23" spans="1:3" x14ac:dyDescent="0.25">
      <c r="A23" s="4" t="s">
        <v>56</v>
      </c>
      <c r="C23" s="4" t="s">
        <v>56</v>
      </c>
    </row>
    <row r="24" spans="1:3" x14ac:dyDescent="0.25">
      <c r="A24" s="4" t="s">
        <v>58</v>
      </c>
      <c r="C24" s="4" t="s">
        <v>58</v>
      </c>
    </row>
    <row r="25" spans="1:3" x14ac:dyDescent="0.25">
      <c r="A25" s="4" t="s">
        <v>60</v>
      </c>
      <c r="C25" s="4" t="s">
        <v>60</v>
      </c>
    </row>
    <row r="26" spans="1:3" x14ac:dyDescent="0.25">
      <c r="A26" s="4" t="s">
        <v>63</v>
      </c>
      <c r="C26" s="4" t="s">
        <v>63</v>
      </c>
    </row>
    <row r="27" spans="1:3" x14ac:dyDescent="0.25">
      <c r="A27" s="4" t="s">
        <v>64</v>
      </c>
      <c r="C27" s="4" t="s">
        <v>64</v>
      </c>
    </row>
    <row r="28" spans="1:3" x14ac:dyDescent="0.25">
      <c r="A28" s="4" t="s">
        <v>65</v>
      </c>
      <c r="C28" s="4" t="s">
        <v>65</v>
      </c>
    </row>
    <row r="29" spans="1:3" x14ac:dyDescent="0.25">
      <c r="A29" s="4" t="s">
        <v>67</v>
      </c>
      <c r="C29" s="4" t="s">
        <v>67</v>
      </c>
    </row>
    <row r="30" spans="1:3" x14ac:dyDescent="0.25">
      <c r="A30" s="4" t="s">
        <v>69</v>
      </c>
      <c r="C30" s="4" t="s">
        <v>69</v>
      </c>
    </row>
    <row r="31" spans="1:3" x14ac:dyDescent="0.25">
      <c r="A31" s="4" t="s">
        <v>71</v>
      </c>
      <c r="C31" s="4" t="s">
        <v>71</v>
      </c>
    </row>
    <row r="32" spans="1:3" x14ac:dyDescent="0.25">
      <c r="A32" s="4" t="s">
        <v>73</v>
      </c>
      <c r="C32" s="4" t="s">
        <v>73</v>
      </c>
    </row>
    <row r="33" spans="1:3" x14ac:dyDescent="0.25">
      <c r="A33" s="4" t="s">
        <v>74</v>
      </c>
      <c r="C33" s="4" t="s">
        <v>74</v>
      </c>
    </row>
    <row r="34" spans="1:3" x14ac:dyDescent="0.25">
      <c r="A34" s="4" t="s">
        <v>76</v>
      </c>
      <c r="C34" s="4" t="s">
        <v>76</v>
      </c>
    </row>
    <row r="35" spans="1:3" x14ac:dyDescent="0.25">
      <c r="A35" s="4" t="s">
        <v>78</v>
      </c>
      <c r="C35" s="4" t="s">
        <v>78</v>
      </c>
    </row>
    <row r="36" spans="1:3" x14ac:dyDescent="0.25">
      <c r="A36" s="4" t="s">
        <v>80</v>
      </c>
      <c r="C36" s="4" t="s">
        <v>80</v>
      </c>
    </row>
    <row r="37" spans="1:3" x14ac:dyDescent="0.25">
      <c r="A37" s="4" t="s">
        <v>82</v>
      </c>
      <c r="C37" s="4" t="s">
        <v>82</v>
      </c>
    </row>
    <row r="38" spans="1:3" x14ac:dyDescent="0.25">
      <c r="A38" s="4" t="s">
        <v>84</v>
      </c>
      <c r="C38" s="4" t="s">
        <v>84</v>
      </c>
    </row>
    <row r="39" spans="1:3" x14ac:dyDescent="0.25">
      <c r="A39" s="4" t="s">
        <v>87</v>
      </c>
      <c r="C39" s="4" t="s">
        <v>87</v>
      </c>
    </row>
    <row r="40" spans="1:3" x14ac:dyDescent="0.25">
      <c r="A40" s="4" t="s">
        <v>88</v>
      </c>
      <c r="C40" s="4" t="s">
        <v>88</v>
      </c>
    </row>
    <row r="41" spans="1:3" x14ac:dyDescent="0.25">
      <c r="A41" s="4" t="s">
        <v>90</v>
      </c>
      <c r="C41" s="4" t="s">
        <v>90</v>
      </c>
    </row>
    <row r="42" spans="1:3" x14ac:dyDescent="0.25">
      <c r="A42" s="4" t="s">
        <v>92</v>
      </c>
      <c r="C42" s="4" t="s">
        <v>92</v>
      </c>
    </row>
    <row r="43" spans="1:3" x14ac:dyDescent="0.25">
      <c r="A43" s="4" t="s">
        <v>94</v>
      </c>
      <c r="C43" s="4" t="s">
        <v>94</v>
      </c>
    </row>
    <row r="44" spans="1:3" x14ac:dyDescent="0.25">
      <c r="A44" s="4" t="s">
        <v>96</v>
      </c>
      <c r="C44" s="4" t="s">
        <v>96</v>
      </c>
    </row>
    <row r="45" spans="1:3" x14ac:dyDescent="0.25">
      <c r="A45" s="4" t="s">
        <v>97</v>
      </c>
      <c r="C45" s="4" t="s">
        <v>97</v>
      </c>
    </row>
    <row r="46" spans="1:3" x14ac:dyDescent="0.25">
      <c r="A46" s="4" t="s">
        <v>99</v>
      </c>
      <c r="C46" s="4" t="s">
        <v>99</v>
      </c>
    </row>
    <row r="47" spans="1:3" x14ac:dyDescent="0.25">
      <c r="A47" s="4" t="s">
        <v>101</v>
      </c>
      <c r="C47" s="4" t="s">
        <v>101</v>
      </c>
    </row>
    <row r="48" spans="1:3" x14ac:dyDescent="0.25">
      <c r="A48" s="4" t="s">
        <v>103</v>
      </c>
      <c r="C48" s="4" t="s">
        <v>103</v>
      </c>
    </row>
    <row r="49" spans="1:3" x14ac:dyDescent="0.25">
      <c r="A49" s="4" t="s">
        <v>104</v>
      </c>
      <c r="C49" s="4" t="s">
        <v>104</v>
      </c>
    </row>
    <row r="50" spans="1:3" x14ac:dyDescent="0.25">
      <c r="A50" s="4" t="s">
        <v>105</v>
      </c>
      <c r="C50" s="4" t="s">
        <v>105</v>
      </c>
    </row>
    <row r="51" spans="1:3" x14ac:dyDescent="0.25">
      <c r="A51" s="4" t="s">
        <v>106</v>
      </c>
      <c r="C51" s="4" t="s">
        <v>106</v>
      </c>
    </row>
    <row r="52" spans="1:3" x14ac:dyDescent="0.25">
      <c r="A52" s="4" t="s">
        <v>108</v>
      </c>
      <c r="C52" s="4" t="s">
        <v>108</v>
      </c>
    </row>
    <row r="53" spans="1:3" x14ac:dyDescent="0.25">
      <c r="A53" s="4" t="s">
        <v>109</v>
      </c>
      <c r="C53" s="4" t="s">
        <v>109</v>
      </c>
    </row>
    <row r="54" spans="1:3" x14ac:dyDescent="0.25">
      <c r="A54" s="4" t="s">
        <v>110</v>
      </c>
      <c r="C54" s="4" t="s">
        <v>110</v>
      </c>
    </row>
    <row r="55" spans="1:3" x14ac:dyDescent="0.25">
      <c r="A55" s="4" t="s">
        <v>111</v>
      </c>
      <c r="C55" s="4" t="s">
        <v>111</v>
      </c>
    </row>
    <row r="56" spans="1:3" x14ac:dyDescent="0.25">
      <c r="A56" s="4" t="s">
        <v>113</v>
      </c>
      <c r="C56" s="4" t="s">
        <v>113</v>
      </c>
    </row>
    <row r="57" spans="1:3" x14ac:dyDescent="0.25">
      <c r="A57" s="4" t="s">
        <v>114</v>
      </c>
      <c r="C57" s="4" t="s">
        <v>114</v>
      </c>
    </row>
    <row r="58" spans="1:3" x14ac:dyDescent="0.25">
      <c r="A58" s="4" t="s">
        <v>115</v>
      </c>
      <c r="C58" s="4" t="s">
        <v>115</v>
      </c>
    </row>
    <row r="59" spans="1:3" x14ac:dyDescent="0.25">
      <c r="A59" s="4" t="s">
        <v>117</v>
      </c>
      <c r="C59" s="4" t="s">
        <v>117</v>
      </c>
    </row>
    <row r="60" spans="1:3" x14ac:dyDescent="0.25">
      <c r="A60" s="4" t="s">
        <v>118</v>
      </c>
      <c r="C60" s="4" t="s">
        <v>118</v>
      </c>
    </row>
    <row r="61" spans="1:3" x14ac:dyDescent="0.25">
      <c r="A61" s="4" t="s">
        <v>120</v>
      </c>
      <c r="C61" s="4" t="s">
        <v>120</v>
      </c>
    </row>
    <row r="62" spans="1:3" x14ac:dyDescent="0.25">
      <c r="A62" s="4" t="s">
        <v>121</v>
      </c>
      <c r="C62" s="4" t="s">
        <v>121</v>
      </c>
    </row>
    <row r="63" spans="1:3" x14ac:dyDescent="0.25">
      <c r="A63" s="4" t="s">
        <v>122</v>
      </c>
      <c r="C63" s="4" t="s">
        <v>122</v>
      </c>
    </row>
    <row r="64" spans="1:3" x14ac:dyDescent="0.25">
      <c r="A64" s="4" t="s">
        <v>124</v>
      </c>
      <c r="C64" s="4" t="s">
        <v>124</v>
      </c>
    </row>
    <row r="65" spans="1:3" x14ac:dyDescent="0.25">
      <c r="A65" s="4" t="s">
        <v>125</v>
      </c>
      <c r="C65" s="4" t="s">
        <v>125</v>
      </c>
    </row>
    <row r="66" spans="1:3" x14ac:dyDescent="0.25">
      <c r="A66" s="4" t="s">
        <v>127</v>
      </c>
      <c r="C66" s="4" t="s">
        <v>127</v>
      </c>
    </row>
    <row r="67" spans="1:3" x14ac:dyDescent="0.25">
      <c r="A67" s="4" t="s">
        <v>128</v>
      </c>
      <c r="C67" s="4" t="s">
        <v>128</v>
      </c>
    </row>
    <row r="68" spans="1:3" x14ac:dyDescent="0.25">
      <c r="A68" s="4" t="s">
        <v>130</v>
      </c>
      <c r="C68" s="4" t="s">
        <v>130</v>
      </c>
    </row>
    <row r="69" spans="1:3" x14ac:dyDescent="0.25">
      <c r="A69" s="4" t="s">
        <v>131</v>
      </c>
      <c r="C69" s="4" t="s">
        <v>131</v>
      </c>
    </row>
    <row r="70" spans="1:3" x14ac:dyDescent="0.25">
      <c r="A70" s="4" t="s">
        <v>133</v>
      </c>
      <c r="C70" s="4" t="s">
        <v>133</v>
      </c>
    </row>
    <row r="71" spans="1:3" x14ac:dyDescent="0.25">
      <c r="A71" s="4" t="s">
        <v>134</v>
      </c>
      <c r="C71" s="4" t="s">
        <v>134</v>
      </c>
    </row>
    <row r="72" spans="1:3" x14ac:dyDescent="0.25">
      <c r="A72" s="4" t="s">
        <v>136</v>
      </c>
      <c r="C72" s="4" t="s">
        <v>136</v>
      </c>
    </row>
    <row r="73" spans="1:3" x14ac:dyDescent="0.25">
      <c r="A73" s="4" t="s">
        <v>137</v>
      </c>
      <c r="C73" s="4" t="s">
        <v>137</v>
      </c>
    </row>
    <row r="74" spans="1:3" x14ac:dyDescent="0.25">
      <c r="A74" s="4" t="s">
        <v>139</v>
      </c>
      <c r="C74" s="4" t="s">
        <v>139</v>
      </c>
    </row>
    <row r="75" spans="1:3" x14ac:dyDescent="0.25">
      <c r="A75" s="4" t="s">
        <v>141</v>
      </c>
      <c r="C75" s="4" t="s">
        <v>141</v>
      </c>
    </row>
    <row r="76" spans="1:3" x14ac:dyDescent="0.25">
      <c r="A76" s="4" t="s">
        <v>143</v>
      </c>
      <c r="C76" s="4" t="s">
        <v>143</v>
      </c>
    </row>
    <row r="77" spans="1:3" x14ac:dyDescent="0.25">
      <c r="A77" s="4" t="s">
        <v>145</v>
      </c>
      <c r="C77" s="4" t="s">
        <v>145</v>
      </c>
    </row>
    <row r="78" spans="1:3" x14ac:dyDescent="0.25">
      <c r="A78" s="4" t="s">
        <v>147</v>
      </c>
      <c r="C78" s="4" t="s">
        <v>147</v>
      </c>
    </row>
    <row r="79" spans="1:3" x14ac:dyDescent="0.25">
      <c r="A79" s="4" t="s">
        <v>149</v>
      </c>
      <c r="C79" s="4" t="s">
        <v>149</v>
      </c>
    </row>
    <row r="80" spans="1:3" x14ac:dyDescent="0.25">
      <c r="A80" s="4" t="s">
        <v>151</v>
      </c>
      <c r="C80" s="4" t="s">
        <v>151</v>
      </c>
    </row>
    <row r="81" spans="1:3" x14ac:dyDescent="0.25">
      <c r="A81" s="4" t="s">
        <v>152</v>
      </c>
      <c r="C81" s="4" t="s">
        <v>152</v>
      </c>
    </row>
    <row r="82" spans="1:3" x14ac:dyDescent="0.25">
      <c r="A82" s="4" t="s">
        <v>153</v>
      </c>
      <c r="C82" s="4" t="s">
        <v>153</v>
      </c>
    </row>
    <row r="83" spans="1:3" x14ac:dyDescent="0.25">
      <c r="A83" s="4" t="s">
        <v>154</v>
      </c>
      <c r="C83" s="4" t="s">
        <v>154</v>
      </c>
    </row>
    <row r="84" spans="1:3" x14ac:dyDescent="0.25">
      <c r="A84" s="4" t="s">
        <v>155</v>
      </c>
      <c r="C84" s="4" t="s">
        <v>155</v>
      </c>
    </row>
    <row r="85" spans="1:3" x14ac:dyDescent="0.25">
      <c r="A85" s="4" t="s">
        <v>156</v>
      </c>
      <c r="C85" s="4" t="s">
        <v>156</v>
      </c>
    </row>
    <row r="86" spans="1:3" x14ac:dyDescent="0.25">
      <c r="A86" s="4" t="s">
        <v>158</v>
      </c>
      <c r="C86" s="4" t="s">
        <v>158</v>
      </c>
    </row>
    <row r="87" spans="1:3" x14ac:dyDescent="0.25">
      <c r="A87" s="4" t="s">
        <v>160</v>
      </c>
      <c r="C87" s="4" t="s">
        <v>160</v>
      </c>
    </row>
    <row r="88" spans="1:3" x14ac:dyDescent="0.25">
      <c r="A88" s="4" t="s">
        <v>161</v>
      </c>
      <c r="C88" s="4" t="s">
        <v>161</v>
      </c>
    </row>
    <row r="89" spans="1:3" x14ac:dyDescent="0.25">
      <c r="A89" s="4" t="s">
        <v>162</v>
      </c>
      <c r="C89" s="4" t="s">
        <v>162</v>
      </c>
    </row>
    <row r="90" spans="1:3" x14ac:dyDescent="0.25">
      <c r="A90" s="4" t="s">
        <v>163</v>
      </c>
      <c r="C90" s="4" t="s">
        <v>163</v>
      </c>
    </row>
    <row r="91" spans="1:3" x14ac:dyDescent="0.25">
      <c r="A91" s="4" t="s">
        <v>164</v>
      </c>
      <c r="C91" s="4" t="s">
        <v>164</v>
      </c>
    </row>
    <row r="92" spans="1:3" x14ac:dyDescent="0.25">
      <c r="A92" s="4" t="s">
        <v>165</v>
      </c>
      <c r="C92" s="4" t="s">
        <v>165</v>
      </c>
    </row>
    <row r="93" spans="1:3" x14ac:dyDescent="0.25">
      <c r="A93" s="4" t="s">
        <v>167</v>
      </c>
      <c r="C93" s="4" t="s">
        <v>167</v>
      </c>
    </row>
    <row r="94" spans="1:3" x14ac:dyDescent="0.25">
      <c r="A94" s="4" t="s">
        <v>169</v>
      </c>
      <c r="C94" s="4" t="s">
        <v>169</v>
      </c>
    </row>
    <row r="95" spans="1:3" x14ac:dyDescent="0.25">
      <c r="A95" s="4" t="s">
        <v>171</v>
      </c>
      <c r="C95" s="4" t="s">
        <v>171</v>
      </c>
    </row>
    <row r="96" spans="1:3" x14ac:dyDescent="0.25">
      <c r="A96" s="4" t="s">
        <v>173</v>
      </c>
      <c r="C96" s="4" t="s">
        <v>173</v>
      </c>
    </row>
    <row r="97" spans="1:3" x14ac:dyDescent="0.25">
      <c r="A97" s="4" t="s">
        <v>174</v>
      </c>
      <c r="C97" s="4" t="s">
        <v>174</v>
      </c>
    </row>
    <row r="98" spans="1:3" x14ac:dyDescent="0.25">
      <c r="A98" s="4" t="s">
        <v>175</v>
      </c>
      <c r="C98" s="4" t="s">
        <v>175</v>
      </c>
    </row>
    <row r="99" spans="1:3" x14ac:dyDescent="0.25">
      <c r="A99" s="4" t="s">
        <v>177</v>
      </c>
      <c r="C99" s="4" t="s">
        <v>177</v>
      </c>
    </row>
    <row r="100" spans="1:3" x14ac:dyDescent="0.25">
      <c r="A100" s="4" t="s">
        <v>179</v>
      </c>
      <c r="C100" s="4" t="s">
        <v>179</v>
      </c>
    </row>
    <row r="101" spans="1:3" x14ac:dyDescent="0.25">
      <c r="A101" s="4" t="s">
        <v>181</v>
      </c>
      <c r="C101" s="4" t="s">
        <v>181</v>
      </c>
    </row>
    <row r="102" spans="1:3" x14ac:dyDescent="0.25">
      <c r="A102" s="4" t="s">
        <v>183</v>
      </c>
      <c r="C102" s="4" t="s">
        <v>183</v>
      </c>
    </row>
    <row r="103" spans="1:3" x14ac:dyDescent="0.25">
      <c r="A103" s="4" t="s">
        <v>186</v>
      </c>
      <c r="C103" s="4" t="s">
        <v>186</v>
      </c>
    </row>
    <row r="104" spans="1:3" x14ac:dyDescent="0.25">
      <c r="A104" s="4" t="s">
        <v>187</v>
      </c>
      <c r="C104" s="4" t="s">
        <v>187</v>
      </c>
    </row>
    <row r="105" spans="1:3" x14ac:dyDescent="0.25">
      <c r="A105" s="4" t="s">
        <v>188</v>
      </c>
      <c r="C105" s="4" t="s">
        <v>188</v>
      </c>
    </row>
    <row r="106" spans="1:3" x14ac:dyDescent="0.25">
      <c r="A106" s="4" t="s">
        <v>190</v>
      </c>
      <c r="C106" s="4" t="s">
        <v>190</v>
      </c>
    </row>
    <row r="107" spans="1:3" x14ac:dyDescent="0.25">
      <c r="A107" s="4" t="s">
        <v>191</v>
      </c>
      <c r="C107" s="4" t="s">
        <v>191</v>
      </c>
    </row>
    <row r="108" spans="1:3" x14ac:dyDescent="0.25">
      <c r="A108" s="4" t="s">
        <v>192</v>
      </c>
      <c r="C108" s="4" t="s">
        <v>192</v>
      </c>
    </row>
    <row r="109" spans="1:3" x14ac:dyDescent="0.25">
      <c r="A109" s="4" t="s">
        <v>193</v>
      </c>
      <c r="C109" s="4" t="s">
        <v>193</v>
      </c>
    </row>
    <row r="110" spans="1:3" x14ac:dyDescent="0.25">
      <c r="A110" s="4" t="s">
        <v>194</v>
      </c>
      <c r="C110" s="4" t="s">
        <v>194</v>
      </c>
    </row>
    <row r="111" spans="1:3" x14ac:dyDescent="0.25">
      <c r="A111" s="4" t="s">
        <v>196</v>
      </c>
      <c r="C111" s="4" t="s">
        <v>196</v>
      </c>
    </row>
    <row r="112" spans="1:3" x14ac:dyDescent="0.25">
      <c r="A112" s="4" t="s">
        <v>197</v>
      </c>
      <c r="C112" s="4" t="s">
        <v>197</v>
      </c>
    </row>
    <row r="113" spans="1:3" x14ac:dyDescent="0.25">
      <c r="A113" s="4" t="s">
        <v>198</v>
      </c>
      <c r="C113" s="4" t="s">
        <v>198</v>
      </c>
    </row>
    <row r="114" spans="1:3" x14ac:dyDescent="0.25">
      <c r="A114" s="4" t="s">
        <v>200</v>
      </c>
      <c r="C114" s="4" t="s">
        <v>200</v>
      </c>
    </row>
    <row r="115" spans="1:3" x14ac:dyDescent="0.25">
      <c r="A115" s="4" t="s">
        <v>202</v>
      </c>
      <c r="C115" s="4" t="s">
        <v>202</v>
      </c>
    </row>
    <row r="116" spans="1:3" x14ac:dyDescent="0.25">
      <c r="A116" s="4" t="s">
        <v>204</v>
      </c>
      <c r="C116" s="4" t="s">
        <v>204</v>
      </c>
    </row>
    <row r="117" spans="1:3" x14ac:dyDescent="0.25">
      <c r="A117" s="4" t="s">
        <v>205</v>
      </c>
      <c r="C117" s="4" t="s">
        <v>205</v>
      </c>
    </row>
    <row r="118" spans="1:3" x14ac:dyDescent="0.25">
      <c r="A118" s="4" t="s">
        <v>207</v>
      </c>
      <c r="C118" s="4" t="s">
        <v>207</v>
      </c>
    </row>
    <row r="119" spans="1:3" x14ac:dyDescent="0.25">
      <c r="A119" s="4" t="s">
        <v>208</v>
      </c>
      <c r="C119" s="4" t="s">
        <v>208</v>
      </c>
    </row>
    <row r="120" spans="1:3" x14ac:dyDescent="0.25">
      <c r="A120" s="4" t="s">
        <v>209</v>
      </c>
      <c r="C120" s="4" t="s">
        <v>209</v>
      </c>
    </row>
    <row r="121" spans="1:3" x14ac:dyDescent="0.25">
      <c r="A121" s="4" t="s">
        <v>210</v>
      </c>
      <c r="C121" s="4" t="s">
        <v>210</v>
      </c>
    </row>
    <row r="122" spans="1:3" x14ac:dyDescent="0.25">
      <c r="A122" s="4" t="s">
        <v>211</v>
      </c>
      <c r="C122" s="4" t="s">
        <v>211</v>
      </c>
    </row>
    <row r="123" spans="1:3" x14ac:dyDescent="0.25">
      <c r="A123" s="4" t="s">
        <v>212</v>
      </c>
      <c r="C123" s="4" t="s">
        <v>212</v>
      </c>
    </row>
    <row r="124" spans="1:3" x14ac:dyDescent="0.25">
      <c r="A124" s="4" t="s">
        <v>215</v>
      </c>
      <c r="C124" s="4" t="s">
        <v>215</v>
      </c>
    </row>
    <row r="125" spans="1:3" x14ac:dyDescent="0.25">
      <c r="A125" s="4" t="s">
        <v>216</v>
      </c>
      <c r="C125" s="4" t="s">
        <v>216</v>
      </c>
    </row>
    <row r="126" spans="1:3" x14ac:dyDescent="0.25">
      <c r="A126" s="4" t="s">
        <v>218</v>
      </c>
      <c r="C126" s="4" t="s">
        <v>218</v>
      </c>
    </row>
    <row r="127" spans="1:3" x14ac:dyDescent="0.25">
      <c r="A127" s="4" t="s">
        <v>219</v>
      </c>
      <c r="C127" s="4" t="s">
        <v>219</v>
      </c>
    </row>
    <row r="128" spans="1:3" x14ac:dyDescent="0.25">
      <c r="A128" s="4" t="s">
        <v>220</v>
      </c>
      <c r="C128" s="4" t="s">
        <v>220</v>
      </c>
    </row>
    <row r="129" spans="1:3" x14ac:dyDescent="0.25">
      <c r="A129" s="4" t="s">
        <v>221</v>
      </c>
      <c r="C129" s="4" t="s">
        <v>221</v>
      </c>
    </row>
    <row r="130" spans="1:3" x14ac:dyDescent="0.25">
      <c r="A130" s="4" t="s">
        <v>222</v>
      </c>
      <c r="C130" s="4" t="s">
        <v>222</v>
      </c>
    </row>
    <row r="131" spans="1:3" x14ac:dyDescent="0.25">
      <c r="A131" s="4" t="s">
        <v>223</v>
      </c>
      <c r="C131" s="4" t="s">
        <v>223</v>
      </c>
    </row>
    <row r="132" spans="1:3" x14ac:dyDescent="0.25">
      <c r="A132" s="4" t="s">
        <v>224</v>
      </c>
      <c r="C132" s="4" t="s">
        <v>224</v>
      </c>
    </row>
    <row r="133" spans="1:3" x14ac:dyDescent="0.25">
      <c r="A133" s="4" t="s">
        <v>225</v>
      </c>
      <c r="C133" s="4" t="s">
        <v>225</v>
      </c>
    </row>
    <row r="134" spans="1:3" x14ac:dyDescent="0.25">
      <c r="A134" s="4" t="s">
        <v>226</v>
      </c>
      <c r="C134" s="4" t="s">
        <v>226</v>
      </c>
    </row>
    <row r="135" spans="1:3" x14ac:dyDescent="0.25">
      <c r="A135" s="4" t="s">
        <v>227</v>
      </c>
      <c r="C135" s="4" t="s">
        <v>227</v>
      </c>
    </row>
    <row r="136" spans="1:3" x14ac:dyDescent="0.25">
      <c r="A136" s="4" t="s">
        <v>228</v>
      </c>
      <c r="C136" s="4" t="s">
        <v>228</v>
      </c>
    </row>
    <row r="137" spans="1:3" x14ac:dyDescent="0.25">
      <c r="A137" s="4" t="s">
        <v>229</v>
      </c>
      <c r="C137" s="4" t="s">
        <v>229</v>
      </c>
    </row>
    <row r="138" spans="1:3" x14ac:dyDescent="0.25">
      <c r="A138" s="4" t="s">
        <v>230</v>
      </c>
      <c r="C138" s="4" t="s">
        <v>230</v>
      </c>
    </row>
    <row r="139" spans="1:3" x14ac:dyDescent="0.25">
      <c r="A139" s="4" t="s">
        <v>231</v>
      </c>
      <c r="C139" s="4" t="s">
        <v>231</v>
      </c>
    </row>
    <row r="140" spans="1:3" x14ac:dyDescent="0.25">
      <c r="A140" s="4" t="s">
        <v>232</v>
      </c>
      <c r="C140" s="4" t="s">
        <v>232</v>
      </c>
    </row>
    <row r="141" spans="1:3" x14ac:dyDescent="0.25">
      <c r="A141" s="4" t="s">
        <v>233</v>
      </c>
      <c r="C141" s="4" t="s">
        <v>233</v>
      </c>
    </row>
    <row r="142" spans="1:3" x14ac:dyDescent="0.25">
      <c r="A142" s="4" t="s">
        <v>234</v>
      </c>
      <c r="C142" s="4" t="s">
        <v>234</v>
      </c>
    </row>
    <row r="143" spans="1:3" x14ac:dyDescent="0.25">
      <c r="A143" s="4" t="s">
        <v>235</v>
      </c>
      <c r="C143" s="4" t="s">
        <v>235</v>
      </c>
    </row>
    <row r="144" spans="1:3" x14ac:dyDescent="0.25">
      <c r="A144" s="4" t="s">
        <v>236</v>
      </c>
      <c r="C144" s="4" t="s">
        <v>236</v>
      </c>
    </row>
    <row r="145" spans="1:3" x14ac:dyDescent="0.25">
      <c r="A145" s="4" t="s">
        <v>238</v>
      </c>
      <c r="C145" s="4" t="s">
        <v>238</v>
      </c>
    </row>
    <row r="146" spans="1:3" x14ac:dyDescent="0.25">
      <c r="A146" s="4" t="s">
        <v>240</v>
      </c>
      <c r="C146" s="4" t="s">
        <v>240</v>
      </c>
    </row>
    <row r="147" spans="1:3" x14ac:dyDescent="0.25">
      <c r="A147" s="4" t="s">
        <v>241</v>
      </c>
      <c r="C147" s="4" t="s">
        <v>241</v>
      </c>
    </row>
    <row r="148" spans="1:3" x14ac:dyDescent="0.25">
      <c r="A148" s="4" t="s">
        <v>242</v>
      </c>
      <c r="C148" s="4" t="s">
        <v>242</v>
      </c>
    </row>
    <row r="149" spans="1:3" x14ac:dyDescent="0.25">
      <c r="A149" s="4" t="s">
        <v>243</v>
      </c>
      <c r="C149" s="4" t="s">
        <v>243</v>
      </c>
    </row>
    <row r="150" spans="1:3" x14ac:dyDescent="0.25">
      <c r="A150" s="4" t="s">
        <v>244</v>
      </c>
      <c r="C150" s="4" t="s">
        <v>244</v>
      </c>
    </row>
    <row r="151" spans="1:3" x14ac:dyDescent="0.25">
      <c r="A151" s="4" t="s">
        <v>245</v>
      </c>
      <c r="C151" s="4" t="s">
        <v>245</v>
      </c>
    </row>
    <row r="152" spans="1:3" x14ac:dyDescent="0.25">
      <c r="A152" s="4" t="s">
        <v>246</v>
      </c>
      <c r="C152" s="4" t="s">
        <v>246</v>
      </c>
    </row>
    <row r="153" spans="1:3" x14ac:dyDescent="0.25">
      <c r="A153" s="4" t="s">
        <v>247</v>
      </c>
      <c r="C153" s="4" t="s">
        <v>247</v>
      </c>
    </row>
    <row r="154" spans="1:3" x14ac:dyDescent="0.25">
      <c r="A154" s="4" t="s">
        <v>249</v>
      </c>
      <c r="C154" s="4" t="s">
        <v>249</v>
      </c>
    </row>
    <row r="155" spans="1:3" x14ac:dyDescent="0.25">
      <c r="A155" s="4" t="s">
        <v>250</v>
      </c>
      <c r="C155" s="4" t="s">
        <v>250</v>
      </c>
    </row>
    <row r="156" spans="1:3" x14ac:dyDescent="0.25">
      <c r="A156" s="4" t="s">
        <v>251</v>
      </c>
      <c r="C156" s="4" t="s">
        <v>251</v>
      </c>
    </row>
    <row r="157" spans="1:3" x14ac:dyDescent="0.25">
      <c r="A157" s="4" t="s">
        <v>252</v>
      </c>
      <c r="C157" s="4" t="s">
        <v>252</v>
      </c>
    </row>
    <row r="158" spans="1:3" x14ac:dyDescent="0.25">
      <c r="A158" s="4" t="s">
        <v>254</v>
      </c>
      <c r="C158" s="4" t="s">
        <v>254</v>
      </c>
    </row>
    <row r="159" spans="1:3" x14ac:dyDescent="0.25">
      <c r="A159" s="4" t="s">
        <v>255</v>
      </c>
      <c r="C159" s="4" t="s">
        <v>255</v>
      </c>
    </row>
    <row r="160" spans="1:3" x14ac:dyDescent="0.25">
      <c r="A160" s="4" t="s">
        <v>256</v>
      </c>
      <c r="C160" s="4" t="s">
        <v>256</v>
      </c>
    </row>
    <row r="161" spans="1:3" x14ac:dyDescent="0.25">
      <c r="A161" s="4" t="s">
        <v>257</v>
      </c>
      <c r="C161" s="4" t="s">
        <v>257</v>
      </c>
    </row>
    <row r="162" spans="1:3" x14ac:dyDescent="0.25">
      <c r="A162" s="4" t="s">
        <v>258</v>
      </c>
      <c r="C162" s="4" t="s">
        <v>258</v>
      </c>
    </row>
    <row r="163" spans="1:3" x14ac:dyDescent="0.25">
      <c r="A163" s="4" t="s">
        <v>259</v>
      </c>
      <c r="C163" s="4" t="s">
        <v>259</v>
      </c>
    </row>
    <row r="164" spans="1:3" x14ac:dyDescent="0.25">
      <c r="A164" s="4" t="s">
        <v>261</v>
      </c>
      <c r="C164" s="4" t="s">
        <v>261</v>
      </c>
    </row>
    <row r="165" spans="1:3" x14ac:dyDescent="0.25">
      <c r="A165" s="4" t="s">
        <v>263</v>
      </c>
      <c r="C165" s="4" t="s">
        <v>263</v>
      </c>
    </row>
    <row r="166" spans="1:3" x14ac:dyDescent="0.25">
      <c r="A166" s="4" t="s">
        <v>265</v>
      </c>
      <c r="C166" s="4" t="s">
        <v>265</v>
      </c>
    </row>
    <row r="167" spans="1:3" x14ac:dyDescent="0.25">
      <c r="A167" s="4" t="s">
        <v>266</v>
      </c>
      <c r="C167" s="4" t="s">
        <v>266</v>
      </c>
    </row>
    <row r="168" spans="1:3" x14ac:dyDescent="0.25">
      <c r="A168" s="4" t="s">
        <v>267</v>
      </c>
      <c r="C168" s="4" t="s">
        <v>267</v>
      </c>
    </row>
    <row r="169" spans="1:3" x14ac:dyDescent="0.25">
      <c r="A169" s="4" t="s">
        <v>269</v>
      </c>
      <c r="C169" s="4" t="s">
        <v>269</v>
      </c>
    </row>
    <row r="170" spans="1:3" x14ac:dyDescent="0.25">
      <c r="A170" s="4" t="s">
        <v>270</v>
      </c>
      <c r="C170" s="4" t="s">
        <v>270</v>
      </c>
    </row>
    <row r="171" spans="1:3" x14ac:dyDescent="0.25">
      <c r="A171" s="4" t="s">
        <v>271</v>
      </c>
      <c r="C171" s="4" t="s">
        <v>271</v>
      </c>
    </row>
    <row r="172" spans="1:3" x14ac:dyDescent="0.25">
      <c r="A172" s="4" t="s">
        <v>272</v>
      </c>
      <c r="C172" s="4" t="s">
        <v>272</v>
      </c>
    </row>
    <row r="173" spans="1:3" x14ac:dyDescent="0.25">
      <c r="A173" s="4" t="s">
        <v>273</v>
      </c>
      <c r="C173" s="4" t="s">
        <v>273</v>
      </c>
    </row>
    <row r="174" spans="1:3" x14ac:dyDescent="0.25">
      <c r="A174" s="4" t="s">
        <v>274</v>
      </c>
      <c r="C174" s="4" t="s">
        <v>274</v>
      </c>
    </row>
    <row r="175" spans="1:3" x14ac:dyDescent="0.25">
      <c r="A175" s="4" t="s">
        <v>275</v>
      </c>
      <c r="C175" s="4" t="s">
        <v>275</v>
      </c>
    </row>
    <row r="176" spans="1:3" x14ac:dyDescent="0.25">
      <c r="A176" s="4" t="s">
        <v>276</v>
      </c>
      <c r="C176" s="4" t="s">
        <v>276</v>
      </c>
    </row>
    <row r="177" spans="1:3" x14ac:dyDescent="0.25">
      <c r="A177" s="4" t="s">
        <v>277</v>
      </c>
      <c r="C177" s="4" t="s">
        <v>277</v>
      </c>
    </row>
    <row r="178" spans="1:3" x14ac:dyDescent="0.25">
      <c r="A178" s="4" t="s">
        <v>278</v>
      </c>
      <c r="C178" s="4" t="s">
        <v>278</v>
      </c>
    </row>
    <row r="179" spans="1:3" x14ac:dyDescent="0.25">
      <c r="A179" s="4" t="s">
        <v>279</v>
      </c>
      <c r="C179" s="4" t="s">
        <v>279</v>
      </c>
    </row>
    <row r="180" spans="1:3" x14ac:dyDescent="0.25">
      <c r="A180" s="4" t="s">
        <v>280</v>
      </c>
      <c r="C180" s="4" t="s">
        <v>280</v>
      </c>
    </row>
    <row r="181" spans="1:3" x14ac:dyDescent="0.25">
      <c r="A181" s="4" t="s">
        <v>282</v>
      </c>
      <c r="C181" s="4" t="s">
        <v>282</v>
      </c>
    </row>
    <row r="182" spans="1:3" x14ac:dyDescent="0.25">
      <c r="A182" s="4" t="s">
        <v>284</v>
      </c>
      <c r="C182" s="4" t="s">
        <v>284</v>
      </c>
    </row>
    <row r="183" spans="1:3" x14ac:dyDescent="0.25">
      <c r="A183" s="4" t="s">
        <v>286</v>
      </c>
      <c r="C183" s="4" t="s">
        <v>286</v>
      </c>
    </row>
    <row r="184" spans="1:3" x14ac:dyDescent="0.25">
      <c r="A184" s="4" t="s">
        <v>287</v>
      </c>
      <c r="C184" s="4" t="s">
        <v>287</v>
      </c>
    </row>
    <row r="185" spans="1:3" x14ac:dyDescent="0.25">
      <c r="A185" s="4" t="s">
        <v>288</v>
      </c>
      <c r="C185" s="4" t="s">
        <v>288</v>
      </c>
    </row>
    <row r="186" spans="1:3" x14ac:dyDescent="0.25">
      <c r="A186" s="4" t="s">
        <v>290</v>
      </c>
      <c r="C186" s="4" t="s">
        <v>290</v>
      </c>
    </row>
    <row r="187" spans="1:3" x14ac:dyDescent="0.25">
      <c r="A187" s="4" t="s">
        <v>291</v>
      </c>
      <c r="C187" s="4" t="s">
        <v>291</v>
      </c>
    </row>
    <row r="188" spans="1:3" x14ac:dyDescent="0.25">
      <c r="A188" s="4" t="s">
        <v>293</v>
      </c>
      <c r="C188" s="4" t="s">
        <v>293</v>
      </c>
    </row>
    <row r="189" spans="1:3" x14ac:dyDescent="0.25">
      <c r="A189" s="4" t="s">
        <v>294</v>
      </c>
      <c r="C189" s="4" t="s">
        <v>294</v>
      </c>
    </row>
    <row r="190" spans="1:3" x14ac:dyDescent="0.25">
      <c r="A190" s="4" t="s">
        <v>295</v>
      </c>
      <c r="C190" s="4" t="s">
        <v>295</v>
      </c>
    </row>
    <row r="191" spans="1:3" x14ac:dyDescent="0.25">
      <c r="A191" s="4" t="s">
        <v>296</v>
      </c>
      <c r="C191" s="4" t="s">
        <v>296</v>
      </c>
    </row>
    <row r="192" spans="1:3" x14ac:dyDescent="0.25">
      <c r="A192" s="4" t="s">
        <v>298</v>
      </c>
      <c r="C192" s="4" t="s">
        <v>298</v>
      </c>
    </row>
    <row r="193" spans="1:3" x14ac:dyDescent="0.25">
      <c r="A193" s="4" t="s">
        <v>299</v>
      </c>
      <c r="C193" s="4" t="s">
        <v>299</v>
      </c>
    </row>
    <row r="194" spans="1:3" x14ac:dyDescent="0.25">
      <c r="A194" s="4" t="s">
        <v>300</v>
      </c>
      <c r="C194" s="4" t="s">
        <v>300</v>
      </c>
    </row>
    <row r="195" spans="1:3" x14ac:dyDescent="0.25">
      <c r="A195" s="4" t="s">
        <v>302</v>
      </c>
      <c r="C195" s="4" t="s">
        <v>302</v>
      </c>
    </row>
    <row r="196" spans="1:3" x14ac:dyDescent="0.25">
      <c r="A196" s="4" t="s">
        <v>303</v>
      </c>
      <c r="C196" s="4" t="s">
        <v>303</v>
      </c>
    </row>
    <row r="197" spans="1:3" x14ac:dyDescent="0.25">
      <c r="A197" s="4" t="s">
        <v>304</v>
      </c>
      <c r="C197" s="4" t="s">
        <v>304</v>
      </c>
    </row>
    <row r="198" spans="1:3" x14ac:dyDescent="0.25">
      <c r="A198" s="4" t="s">
        <v>306</v>
      </c>
      <c r="C198" s="4" t="s">
        <v>306</v>
      </c>
    </row>
    <row r="199" spans="1:3" x14ac:dyDescent="0.25">
      <c r="A199" s="4" t="s">
        <v>308</v>
      </c>
      <c r="C199" s="4" t="s">
        <v>308</v>
      </c>
    </row>
    <row r="200" spans="1:3" x14ac:dyDescent="0.25">
      <c r="A200" s="4" t="s">
        <v>309</v>
      </c>
      <c r="C200" s="4" t="s">
        <v>309</v>
      </c>
    </row>
    <row r="201" spans="1:3" x14ac:dyDescent="0.25">
      <c r="A201" s="4" t="s">
        <v>310</v>
      </c>
      <c r="C201" s="4" t="s">
        <v>310</v>
      </c>
    </row>
    <row r="202" spans="1:3" x14ac:dyDescent="0.25">
      <c r="A202" s="4" t="s">
        <v>311</v>
      </c>
      <c r="C202" s="4" t="s">
        <v>311</v>
      </c>
    </row>
    <row r="203" spans="1:3" x14ac:dyDescent="0.25">
      <c r="A203" s="4" t="s">
        <v>313</v>
      </c>
      <c r="C203" s="4" t="s">
        <v>313</v>
      </c>
    </row>
    <row r="204" spans="1:3" x14ac:dyDescent="0.25">
      <c r="A204" s="4" t="s">
        <v>314</v>
      </c>
      <c r="C204" s="4" t="s">
        <v>314</v>
      </c>
    </row>
    <row r="205" spans="1:3" x14ac:dyDescent="0.25">
      <c r="A205" s="4" t="s">
        <v>315</v>
      </c>
      <c r="C205" s="4" t="s">
        <v>315</v>
      </c>
    </row>
    <row r="206" spans="1:3" x14ac:dyDescent="0.25">
      <c r="A206" s="4" t="s">
        <v>316</v>
      </c>
      <c r="C206" s="4" t="s">
        <v>316</v>
      </c>
    </row>
    <row r="207" spans="1:3" x14ac:dyDescent="0.25">
      <c r="A207" s="4" t="s">
        <v>317</v>
      </c>
      <c r="C207" s="4" t="s">
        <v>317</v>
      </c>
    </row>
    <row r="208" spans="1:3" x14ac:dyDescent="0.25">
      <c r="A208" s="4" t="s">
        <v>318</v>
      </c>
      <c r="C208" s="4" t="s">
        <v>318</v>
      </c>
    </row>
    <row r="209" spans="1:3" x14ac:dyDescent="0.25">
      <c r="A209" s="4" t="s">
        <v>319</v>
      </c>
      <c r="C209" s="4" t="s">
        <v>319</v>
      </c>
    </row>
    <row r="210" spans="1:3" x14ac:dyDescent="0.25">
      <c r="A210" s="4" t="s">
        <v>320</v>
      </c>
      <c r="C210" s="4" t="s">
        <v>320</v>
      </c>
    </row>
    <row r="211" spans="1:3" x14ac:dyDescent="0.25">
      <c r="A211" s="4" t="s">
        <v>322</v>
      </c>
      <c r="C211" s="4" t="s">
        <v>322</v>
      </c>
    </row>
    <row r="212" spans="1:3" x14ac:dyDescent="0.25">
      <c r="A212" s="4" t="s">
        <v>323</v>
      </c>
      <c r="C212" s="4" t="s">
        <v>323</v>
      </c>
    </row>
    <row r="213" spans="1:3" x14ac:dyDescent="0.25">
      <c r="A213" s="4" t="s">
        <v>324</v>
      </c>
      <c r="C213" s="4" t="s">
        <v>324</v>
      </c>
    </row>
    <row r="214" spans="1:3" x14ac:dyDescent="0.25">
      <c r="A214" s="4" t="s">
        <v>325</v>
      </c>
      <c r="C214" s="4" t="s">
        <v>325</v>
      </c>
    </row>
    <row r="215" spans="1:3" x14ac:dyDescent="0.25">
      <c r="A215" s="4" t="s">
        <v>327</v>
      </c>
      <c r="C215" s="4" t="s">
        <v>327</v>
      </c>
    </row>
    <row r="216" spans="1:3" x14ac:dyDescent="0.25">
      <c r="A216" s="4" t="s">
        <v>328</v>
      </c>
      <c r="C216" s="4" t="s">
        <v>328</v>
      </c>
    </row>
    <row r="217" spans="1:3" x14ac:dyDescent="0.25">
      <c r="A217" s="4" t="s">
        <v>329</v>
      </c>
      <c r="C217" s="4" t="s">
        <v>329</v>
      </c>
    </row>
    <row r="218" spans="1:3" x14ac:dyDescent="0.25">
      <c r="A218" s="4" t="s">
        <v>330</v>
      </c>
      <c r="C218" s="4" t="s">
        <v>330</v>
      </c>
    </row>
    <row r="219" spans="1:3" x14ac:dyDescent="0.25">
      <c r="A219" s="4" t="s">
        <v>331</v>
      </c>
      <c r="C219" s="4" t="s">
        <v>331</v>
      </c>
    </row>
    <row r="220" spans="1:3" x14ac:dyDescent="0.25">
      <c r="A220" s="4" t="s">
        <v>333</v>
      </c>
      <c r="C220" s="4" t="s">
        <v>333</v>
      </c>
    </row>
    <row r="221" spans="1:3" x14ac:dyDescent="0.25">
      <c r="A221" s="4" t="s">
        <v>334</v>
      </c>
      <c r="C221" s="4" t="s">
        <v>334</v>
      </c>
    </row>
    <row r="222" spans="1:3" x14ac:dyDescent="0.25">
      <c r="A222" s="4" t="s">
        <v>335</v>
      </c>
      <c r="C222" s="4" t="s">
        <v>335</v>
      </c>
    </row>
    <row r="223" spans="1:3" x14ac:dyDescent="0.25">
      <c r="A223" s="4" t="s">
        <v>336</v>
      </c>
      <c r="C223" s="4" t="s">
        <v>336</v>
      </c>
    </row>
    <row r="224" spans="1:3" x14ac:dyDescent="0.25">
      <c r="A224" s="4" t="s">
        <v>338</v>
      </c>
      <c r="C224" s="4" t="s">
        <v>338</v>
      </c>
    </row>
    <row r="225" spans="1:3" x14ac:dyDescent="0.25">
      <c r="A225" s="4" t="s">
        <v>339</v>
      </c>
      <c r="C225" s="4" t="s">
        <v>339</v>
      </c>
    </row>
    <row r="226" spans="1:3" x14ac:dyDescent="0.25">
      <c r="A226" s="4" t="s">
        <v>340</v>
      </c>
      <c r="C226" s="4" t="s">
        <v>340</v>
      </c>
    </row>
    <row r="227" spans="1:3" x14ac:dyDescent="0.25">
      <c r="A227" s="4" t="s">
        <v>341</v>
      </c>
      <c r="C227" s="4" t="s">
        <v>341</v>
      </c>
    </row>
    <row r="228" spans="1:3" x14ac:dyDescent="0.25">
      <c r="A228" s="4" t="s">
        <v>342</v>
      </c>
      <c r="C228" s="4" t="s">
        <v>342</v>
      </c>
    </row>
    <row r="229" spans="1:3" x14ac:dyDescent="0.25">
      <c r="A229" s="4" t="s">
        <v>343</v>
      </c>
      <c r="C229" s="4" t="s">
        <v>343</v>
      </c>
    </row>
    <row r="230" spans="1:3" x14ac:dyDescent="0.25">
      <c r="A230" s="4" t="s">
        <v>345</v>
      </c>
      <c r="C230" s="4" t="s">
        <v>345</v>
      </c>
    </row>
    <row r="231" spans="1:3" x14ac:dyDescent="0.25">
      <c r="A231" s="4" t="s">
        <v>346</v>
      </c>
      <c r="C231" s="4" t="s">
        <v>346</v>
      </c>
    </row>
    <row r="232" spans="1:3" x14ac:dyDescent="0.25">
      <c r="A232" s="4" t="s">
        <v>347</v>
      </c>
      <c r="C232" s="4" t="s">
        <v>347</v>
      </c>
    </row>
    <row r="233" spans="1:3" x14ac:dyDescent="0.25">
      <c r="A233" s="4" t="s">
        <v>348</v>
      </c>
      <c r="C233" s="4" t="s">
        <v>348</v>
      </c>
    </row>
    <row r="234" spans="1:3" x14ac:dyDescent="0.25">
      <c r="A234" s="4" t="s">
        <v>350</v>
      </c>
      <c r="C234" s="4" t="s">
        <v>350</v>
      </c>
    </row>
    <row r="235" spans="1:3" x14ac:dyDescent="0.25">
      <c r="A235" s="4" t="s">
        <v>351</v>
      </c>
      <c r="C235" s="4" t="s">
        <v>351</v>
      </c>
    </row>
    <row r="236" spans="1:3" x14ac:dyDescent="0.25">
      <c r="A236" s="4" t="s">
        <v>352</v>
      </c>
      <c r="C236" s="4" t="s">
        <v>352</v>
      </c>
    </row>
    <row r="237" spans="1:3" x14ac:dyDescent="0.25">
      <c r="A237" s="4" t="s">
        <v>353</v>
      </c>
      <c r="C237" s="4" t="s">
        <v>353</v>
      </c>
    </row>
    <row r="238" spans="1:3" x14ac:dyDescent="0.25">
      <c r="A238" s="4" t="s">
        <v>354</v>
      </c>
      <c r="C238" s="4" t="s">
        <v>354</v>
      </c>
    </row>
    <row r="239" spans="1:3" x14ac:dyDescent="0.25">
      <c r="A239" s="4" t="s">
        <v>355</v>
      </c>
      <c r="C239" s="4" t="s">
        <v>355</v>
      </c>
    </row>
    <row r="240" spans="1:3" x14ac:dyDescent="0.25">
      <c r="A240" s="4" t="s">
        <v>356</v>
      </c>
      <c r="C240" s="4" t="s">
        <v>356</v>
      </c>
    </row>
    <row r="241" spans="1:3" x14ac:dyDescent="0.25">
      <c r="A241" s="4" t="s">
        <v>358</v>
      </c>
      <c r="C241" s="4" t="s">
        <v>358</v>
      </c>
    </row>
    <row r="242" spans="1:3" x14ac:dyDescent="0.25">
      <c r="A242" s="4" t="s">
        <v>359</v>
      </c>
      <c r="C242" s="4" t="s">
        <v>359</v>
      </c>
    </row>
    <row r="243" spans="1:3" x14ac:dyDescent="0.25">
      <c r="A243" s="4" t="s">
        <v>360</v>
      </c>
      <c r="C243" s="4" t="s">
        <v>360</v>
      </c>
    </row>
    <row r="244" spans="1:3" x14ac:dyDescent="0.25">
      <c r="A244" s="4" t="s">
        <v>361</v>
      </c>
      <c r="C244" s="4" t="s">
        <v>361</v>
      </c>
    </row>
    <row r="245" spans="1:3" x14ac:dyDescent="0.25">
      <c r="A245" s="4" t="s">
        <v>362</v>
      </c>
      <c r="C245" s="4" t="s">
        <v>362</v>
      </c>
    </row>
    <row r="246" spans="1:3" x14ac:dyDescent="0.25">
      <c r="A246" s="4" t="s">
        <v>363</v>
      </c>
      <c r="C246" s="4" t="s">
        <v>363</v>
      </c>
    </row>
    <row r="247" spans="1:3" x14ac:dyDescent="0.25">
      <c r="A247" s="4" t="s">
        <v>364</v>
      </c>
      <c r="C247" s="4" t="s">
        <v>364</v>
      </c>
    </row>
    <row r="248" spans="1:3" x14ac:dyDescent="0.25">
      <c r="A248" s="4" t="s">
        <v>365</v>
      </c>
      <c r="C248" s="4" t="s">
        <v>365</v>
      </c>
    </row>
    <row r="249" spans="1:3" x14ac:dyDescent="0.25">
      <c r="A249" s="4" t="s">
        <v>367</v>
      </c>
      <c r="C249" s="4" t="s">
        <v>367</v>
      </c>
    </row>
    <row r="250" spans="1:3" x14ac:dyDescent="0.25">
      <c r="A250" s="4" t="s">
        <v>368</v>
      </c>
      <c r="C250" s="4" t="s">
        <v>368</v>
      </c>
    </row>
    <row r="251" spans="1:3" x14ac:dyDescent="0.25">
      <c r="A251" s="4" t="s">
        <v>370</v>
      </c>
      <c r="C251" s="4" t="s">
        <v>370</v>
      </c>
    </row>
    <row r="252" spans="1:3" x14ac:dyDescent="0.25">
      <c r="A252" s="4" t="s">
        <v>371</v>
      </c>
      <c r="C252" s="4" t="s">
        <v>371</v>
      </c>
    </row>
    <row r="253" spans="1:3" x14ac:dyDescent="0.25">
      <c r="A253" s="4" t="s">
        <v>372</v>
      </c>
      <c r="C253" s="4" t="s">
        <v>372</v>
      </c>
    </row>
    <row r="254" spans="1:3" x14ac:dyDescent="0.25">
      <c r="A254" s="4" t="s">
        <v>373</v>
      </c>
      <c r="C254" s="4" t="s">
        <v>373</v>
      </c>
    </row>
    <row r="255" spans="1:3" x14ac:dyDescent="0.25">
      <c r="A255" s="4" t="s">
        <v>374</v>
      </c>
      <c r="C255" s="4" t="s">
        <v>374</v>
      </c>
    </row>
    <row r="256" spans="1:3" x14ac:dyDescent="0.25">
      <c r="A256" s="4" t="s">
        <v>376</v>
      </c>
      <c r="C256" s="4" t="s">
        <v>376</v>
      </c>
    </row>
    <row r="257" spans="1:3" x14ac:dyDescent="0.25">
      <c r="A257" s="4" t="s">
        <v>377</v>
      </c>
      <c r="C257" s="4" t="s">
        <v>377</v>
      </c>
    </row>
    <row r="258" spans="1:3" x14ac:dyDescent="0.25">
      <c r="A258" s="4" t="s">
        <v>378</v>
      </c>
      <c r="C258" s="4" t="s">
        <v>378</v>
      </c>
    </row>
    <row r="259" spans="1:3" x14ac:dyDescent="0.25">
      <c r="A259" s="4" t="s">
        <v>379</v>
      </c>
      <c r="C259" s="4" t="s">
        <v>379</v>
      </c>
    </row>
    <row r="260" spans="1:3" x14ac:dyDescent="0.25">
      <c r="A260" s="4" t="s">
        <v>380</v>
      </c>
      <c r="C260" s="4" t="s">
        <v>380</v>
      </c>
    </row>
    <row r="261" spans="1:3" x14ac:dyDescent="0.25">
      <c r="A261" s="4" t="s">
        <v>381</v>
      </c>
      <c r="C261" s="4" t="s">
        <v>381</v>
      </c>
    </row>
    <row r="262" spans="1:3" x14ac:dyDescent="0.25">
      <c r="A262" s="4" t="s">
        <v>383</v>
      </c>
      <c r="C262" s="4" t="s">
        <v>383</v>
      </c>
    </row>
    <row r="263" spans="1:3" x14ac:dyDescent="0.25">
      <c r="A263" s="4" t="s">
        <v>384</v>
      </c>
      <c r="C263" s="4" t="s">
        <v>384</v>
      </c>
    </row>
    <row r="264" spans="1:3" x14ac:dyDescent="0.25">
      <c r="A264" s="4" t="s">
        <v>385</v>
      </c>
      <c r="C264" s="4" t="s">
        <v>385</v>
      </c>
    </row>
    <row r="265" spans="1:3" x14ac:dyDescent="0.25">
      <c r="A265" s="4" t="s">
        <v>387</v>
      </c>
      <c r="C265" s="4" t="s">
        <v>387</v>
      </c>
    </row>
    <row r="266" spans="1:3" x14ac:dyDescent="0.25">
      <c r="A266" s="4" t="s">
        <v>388</v>
      </c>
      <c r="C266" s="4" t="s">
        <v>388</v>
      </c>
    </row>
    <row r="267" spans="1:3" x14ac:dyDescent="0.25">
      <c r="A267" s="4" t="s">
        <v>389</v>
      </c>
      <c r="C267" s="4" t="s">
        <v>389</v>
      </c>
    </row>
    <row r="268" spans="1:3" x14ac:dyDescent="0.25">
      <c r="A268" s="4" t="s">
        <v>391</v>
      </c>
      <c r="C268" s="4" t="s">
        <v>391</v>
      </c>
    </row>
    <row r="269" spans="1:3" x14ac:dyDescent="0.25">
      <c r="A269" s="4" t="s">
        <v>393</v>
      </c>
      <c r="C269" s="4" t="s">
        <v>393</v>
      </c>
    </row>
    <row r="270" spans="1:3" x14ac:dyDescent="0.25">
      <c r="A270" s="4" t="s">
        <v>394</v>
      </c>
      <c r="C270" s="4" t="s">
        <v>394</v>
      </c>
    </row>
    <row r="271" spans="1:3" x14ac:dyDescent="0.25">
      <c r="A271" s="4" t="s">
        <v>395</v>
      </c>
      <c r="C271" s="4" t="s">
        <v>395</v>
      </c>
    </row>
    <row r="272" spans="1:3" x14ac:dyDescent="0.25">
      <c r="A272" s="4" t="s">
        <v>398</v>
      </c>
      <c r="C272" s="4" t="s">
        <v>398</v>
      </c>
    </row>
    <row r="273" spans="1:3" x14ac:dyDescent="0.25">
      <c r="A273" s="4" t="s">
        <v>399</v>
      </c>
      <c r="C273" s="4" t="s">
        <v>399</v>
      </c>
    </row>
    <row r="274" spans="1:3" x14ac:dyDescent="0.25">
      <c r="A274" s="4" t="s">
        <v>400</v>
      </c>
      <c r="C274" s="4" t="s">
        <v>400</v>
      </c>
    </row>
    <row r="275" spans="1:3" x14ac:dyDescent="0.25">
      <c r="A275" s="4" t="s">
        <v>401</v>
      </c>
      <c r="C275" s="4" t="s">
        <v>401</v>
      </c>
    </row>
    <row r="276" spans="1:3" x14ac:dyDescent="0.25">
      <c r="A276" s="4" t="s">
        <v>402</v>
      </c>
      <c r="C276" s="4" t="s">
        <v>402</v>
      </c>
    </row>
    <row r="277" spans="1:3" x14ac:dyDescent="0.25">
      <c r="A277" s="4" t="s">
        <v>404</v>
      </c>
      <c r="C277" s="4" t="s">
        <v>404</v>
      </c>
    </row>
    <row r="278" spans="1:3" x14ac:dyDescent="0.25">
      <c r="A278" s="4" t="s">
        <v>405</v>
      </c>
      <c r="C278" s="4" t="s">
        <v>405</v>
      </c>
    </row>
    <row r="279" spans="1:3" x14ac:dyDescent="0.25">
      <c r="A279" s="4" t="s">
        <v>406</v>
      </c>
      <c r="C279" s="4" t="s">
        <v>406</v>
      </c>
    </row>
    <row r="280" spans="1:3" x14ac:dyDescent="0.25">
      <c r="A280" s="4" t="s">
        <v>407</v>
      </c>
      <c r="C280" s="4" t="s">
        <v>407</v>
      </c>
    </row>
    <row r="281" spans="1:3" x14ac:dyDescent="0.25">
      <c r="A281" s="4" t="s">
        <v>408</v>
      </c>
      <c r="C281" s="4" t="s">
        <v>408</v>
      </c>
    </row>
    <row r="282" spans="1:3" x14ac:dyDescent="0.25">
      <c r="A282" s="4" t="s">
        <v>409</v>
      </c>
      <c r="C282" s="4" t="s">
        <v>409</v>
      </c>
    </row>
    <row r="283" spans="1:3" x14ac:dyDescent="0.25">
      <c r="A283" s="4" t="s">
        <v>410</v>
      </c>
      <c r="C283" s="4" t="s">
        <v>410</v>
      </c>
    </row>
    <row r="284" spans="1:3" x14ac:dyDescent="0.25">
      <c r="A284" s="4" t="s">
        <v>411</v>
      </c>
      <c r="C284" s="4" t="s">
        <v>411</v>
      </c>
    </row>
    <row r="285" spans="1:3" x14ac:dyDescent="0.25">
      <c r="A285" s="4" t="s">
        <v>412</v>
      </c>
      <c r="C285" s="4" t="s">
        <v>412</v>
      </c>
    </row>
    <row r="286" spans="1:3" x14ac:dyDescent="0.25">
      <c r="A286" s="4" t="s">
        <v>414</v>
      </c>
      <c r="C286" s="4" t="s">
        <v>414</v>
      </c>
    </row>
    <row r="287" spans="1:3" x14ac:dyDescent="0.25">
      <c r="A287" s="4" t="s">
        <v>415</v>
      </c>
      <c r="C287" s="4" t="s">
        <v>415</v>
      </c>
    </row>
    <row r="288" spans="1:3" x14ac:dyDescent="0.25">
      <c r="A288" s="4" t="s">
        <v>416</v>
      </c>
      <c r="C288" s="4" t="s">
        <v>416</v>
      </c>
    </row>
    <row r="289" spans="1:3" x14ac:dyDescent="0.25">
      <c r="A289" s="4" t="s">
        <v>417</v>
      </c>
      <c r="C289" s="4" t="s">
        <v>417</v>
      </c>
    </row>
    <row r="290" spans="1:3" x14ac:dyDescent="0.25">
      <c r="A290" s="4" t="s">
        <v>419</v>
      </c>
      <c r="C290" s="4" t="s">
        <v>419</v>
      </c>
    </row>
    <row r="291" spans="1:3" x14ac:dyDescent="0.25">
      <c r="A291" s="4" t="s">
        <v>420</v>
      </c>
      <c r="C291" s="4" t="s">
        <v>420</v>
      </c>
    </row>
    <row r="292" spans="1:3" x14ac:dyDescent="0.25">
      <c r="A292" s="4" t="s">
        <v>421</v>
      </c>
      <c r="C292" s="4" t="s">
        <v>421</v>
      </c>
    </row>
    <row r="293" spans="1:3" x14ac:dyDescent="0.25">
      <c r="A293" s="4" t="s">
        <v>423</v>
      </c>
      <c r="C293" s="4" t="s">
        <v>423</v>
      </c>
    </row>
    <row r="294" spans="1:3" x14ac:dyDescent="0.25">
      <c r="A294" s="4" t="s">
        <v>424</v>
      </c>
      <c r="C294" s="4" t="s">
        <v>424</v>
      </c>
    </row>
    <row r="295" spans="1:3" x14ac:dyDescent="0.25">
      <c r="A295" s="4" t="s">
        <v>426</v>
      </c>
      <c r="C295" s="4" t="s">
        <v>426</v>
      </c>
    </row>
    <row r="296" spans="1:3" x14ac:dyDescent="0.25">
      <c r="A296" s="4" t="s">
        <v>427</v>
      </c>
      <c r="C296" s="4" t="s">
        <v>427</v>
      </c>
    </row>
    <row r="297" spans="1:3" x14ac:dyDescent="0.25">
      <c r="A297" s="4" t="s">
        <v>428</v>
      </c>
      <c r="C297" s="4" t="s">
        <v>428</v>
      </c>
    </row>
    <row r="298" spans="1:3" x14ac:dyDescent="0.25">
      <c r="A298" s="4" t="s">
        <v>429</v>
      </c>
      <c r="C298" s="4" t="s">
        <v>429</v>
      </c>
    </row>
    <row r="299" spans="1:3" x14ac:dyDescent="0.25">
      <c r="A299" s="4" t="s">
        <v>430</v>
      </c>
      <c r="C299" s="4" t="s">
        <v>430</v>
      </c>
    </row>
    <row r="300" spans="1:3" x14ac:dyDescent="0.25">
      <c r="A300" s="4" t="s">
        <v>431</v>
      </c>
      <c r="C300" s="4" t="s">
        <v>431</v>
      </c>
    </row>
    <row r="301" spans="1:3" x14ac:dyDescent="0.25">
      <c r="A301" s="4" t="s">
        <v>433</v>
      </c>
      <c r="C301" s="4" t="s">
        <v>433</v>
      </c>
    </row>
    <row r="302" spans="1:3" x14ac:dyDescent="0.25">
      <c r="A302" s="4" t="s">
        <v>435</v>
      </c>
      <c r="C302" s="4" t="s">
        <v>435</v>
      </c>
    </row>
    <row r="303" spans="1:3" x14ac:dyDescent="0.25">
      <c r="A303" s="4" t="s">
        <v>436</v>
      </c>
      <c r="C303" s="4" t="s">
        <v>436</v>
      </c>
    </row>
    <row r="304" spans="1:3" x14ac:dyDescent="0.25">
      <c r="A304" s="4" t="s">
        <v>437</v>
      </c>
      <c r="C304" s="4" t="s">
        <v>437</v>
      </c>
    </row>
    <row r="305" spans="1:3" x14ac:dyDescent="0.25">
      <c r="A305" s="4" t="s">
        <v>438</v>
      </c>
      <c r="C305" s="4" t="s">
        <v>438</v>
      </c>
    </row>
    <row r="306" spans="1:3" x14ac:dyDescent="0.25">
      <c r="A306" s="4" t="s">
        <v>439</v>
      </c>
      <c r="C306" s="4" t="s">
        <v>439</v>
      </c>
    </row>
    <row r="307" spans="1:3" x14ac:dyDescent="0.25">
      <c r="A307" s="4" t="s">
        <v>440</v>
      </c>
      <c r="C307" s="4" t="s">
        <v>440</v>
      </c>
    </row>
    <row r="308" spans="1:3" x14ac:dyDescent="0.25">
      <c r="A308" s="4" t="s">
        <v>441</v>
      </c>
      <c r="C308" s="4" t="s">
        <v>441</v>
      </c>
    </row>
    <row r="309" spans="1:3" x14ac:dyDescent="0.25">
      <c r="A309" s="4" t="s">
        <v>442</v>
      </c>
      <c r="C309" s="4" t="s">
        <v>442</v>
      </c>
    </row>
    <row r="310" spans="1:3" x14ac:dyDescent="0.25">
      <c r="A310" s="4" t="s">
        <v>443</v>
      </c>
      <c r="C310" s="4" t="s">
        <v>443</v>
      </c>
    </row>
    <row r="311" spans="1:3" x14ac:dyDescent="0.25">
      <c r="A311" s="4" t="s">
        <v>444</v>
      </c>
      <c r="C311" s="4" t="s">
        <v>444</v>
      </c>
    </row>
    <row r="312" spans="1:3" x14ac:dyDescent="0.25">
      <c r="A312" s="4" t="s">
        <v>445</v>
      </c>
      <c r="C312" s="4" t="s">
        <v>445</v>
      </c>
    </row>
    <row r="313" spans="1:3" x14ac:dyDescent="0.25">
      <c r="A313" s="4" t="s">
        <v>446</v>
      </c>
      <c r="C313" s="4" t="s">
        <v>446</v>
      </c>
    </row>
    <row r="314" spans="1:3" x14ac:dyDescent="0.25">
      <c r="A314" s="4" t="s">
        <v>447</v>
      </c>
      <c r="C314" s="4" t="s">
        <v>447</v>
      </c>
    </row>
    <row r="315" spans="1:3" x14ac:dyDescent="0.25">
      <c r="A315" s="4" t="s">
        <v>448</v>
      </c>
      <c r="C315" s="4" t="s">
        <v>448</v>
      </c>
    </row>
    <row r="316" spans="1:3" x14ac:dyDescent="0.25">
      <c r="A316" s="4" t="s">
        <v>449</v>
      </c>
      <c r="C316" s="4" t="s">
        <v>449</v>
      </c>
    </row>
    <row r="317" spans="1:3" x14ac:dyDescent="0.25">
      <c r="A317" s="4" t="s">
        <v>450</v>
      </c>
      <c r="C317" s="4" t="s">
        <v>450</v>
      </c>
    </row>
    <row r="318" spans="1:3" x14ac:dyDescent="0.25">
      <c r="A318" s="4" t="s">
        <v>451</v>
      </c>
      <c r="C318" s="4" t="s">
        <v>451</v>
      </c>
    </row>
    <row r="319" spans="1:3" x14ac:dyDescent="0.25">
      <c r="A319" s="4" t="s">
        <v>452</v>
      </c>
      <c r="C319" s="4" t="s">
        <v>452</v>
      </c>
    </row>
    <row r="320" spans="1:3" x14ac:dyDescent="0.25">
      <c r="A320" s="4" t="s">
        <v>453</v>
      </c>
      <c r="C320" s="4" t="s">
        <v>453</v>
      </c>
    </row>
    <row r="321" spans="1:3" x14ac:dyDescent="0.25">
      <c r="A321" s="4" t="s">
        <v>454</v>
      </c>
      <c r="C321" s="4" t="s">
        <v>454</v>
      </c>
    </row>
    <row r="322" spans="1:3" x14ac:dyDescent="0.25">
      <c r="A322" s="4" t="s">
        <v>455</v>
      </c>
      <c r="C322" s="4" t="s">
        <v>455</v>
      </c>
    </row>
    <row r="323" spans="1:3" x14ac:dyDescent="0.25">
      <c r="A323" s="4" t="s">
        <v>456</v>
      </c>
      <c r="C323" s="4" t="s">
        <v>456</v>
      </c>
    </row>
    <row r="324" spans="1:3" x14ac:dyDescent="0.25">
      <c r="A324" s="4" t="s">
        <v>457</v>
      </c>
      <c r="C324" s="4" t="s">
        <v>457</v>
      </c>
    </row>
    <row r="325" spans="1:3" x14ac:dyDescent="0.25">
      <c r="A325" s="4" t="s">
        <v>458</v>
      </c>
      <c r="C325" s="4" t="s">
        <v>458</v>
      </c>
    </row>
    <row r="326" spans="1:3" x14ac:dyDescent="0.25">
      <c r="A326" s="4" t="s">
        <v>459</v>
      </c>
      <c r="C326" s="4" t="s">
        <v>459</v>
      </c>
    </row>
    <row r="327" spans="1:3" x14ac:dyDescent="0.25">
      <c r="A327" s="4" t="s">
        <v>460</v>
      </c>
      <c r="C327" s="4" t="s">
        <v>460</v>
      </c>
    </row>
    <row r="328" spans="1:3" x14ac:dyDescent="0.25">
      <c r="A328" s="4" t="s">
        <v>461</v>
      </c>
      <c r="C328" s="4" t="s">
        <v>461</v>
      </c>
    </row>
    <row r="329" spans="1:3" x14ac:dyDescent="0.25">
      <c r="A329" s="4" t="s">
        <v>462</v>
      </c>
      <c r="C329" s="4" t="s">
        <v>462</v>
      </c>
    </row>
    <row r="330" spans="1:3" x14ac:dyDescent="0.25">
      <c r="A330" s="4" t="s">
        <v>463</v>
      </c>
      <c r="C330" s="4" t="s">
        <v>463</v>
      </c>
    </row>
    <row r="331" spans="1:3" x14ac:dyDescent="0.25">
      <c r="A331" s="4" t="s">
        <v>464</v>
      </c>
      <c r="C331" s="4" t="s">
        <v>464</v>
      </c>
    </row>
    <row r="332" spans="1:3" x14ac:dyDescent="0.25">
      <c r="A332" s="4" t="s">
        <v>466</v>
      </c>
      <c r="C332" s="4" t="s">
        <v>466</v>
      </c>
    </row>
    <row r="333" spans="1:3" x14ac:dyDescent="0.25">
      <c r="A333" s="4" t="s">
        <v>467</v>
      </c>
      <c r="C333" s="4" t="s">
        <v>467</v>
      </c>
    </row>
    <row r="334" spans="1:3" x14ac:dyDescent="0.25">
      <c r="A334" s="4" t="s">
        <v>468</v>
      </c>
      <c r="C334" s="4" t="s">
        <v>468</v>
      </c>
    </row>
    <row r="335" spans="1:3" x14ac:dyDescent="0.25">
      <c r="A335" s="4" t="s">
        <v>469</v>
      </c>
      <c r="C335" s="4" t="s">
        <v>469</v>
      </c>
    </row>
    <row r="336" spans="1:3" x14ac:dyDescent="0.25">
      <c r="A336" s="4" t="s">
        <v>470</v>
      </c>
      <c r="C336" s="4" t="s">
        <v>470</v>
      </c>
    </row>
    <row r="337" spans="1:3" x14ac:dyDescent="0.25">
      <c r="A337" s="4" t="s">
        <v>471</v>
      </c>
      <c r="C337" s="4" t="s">
        <v>471</v>
      </c>
    </row>
    <row r="338" spans="1:3" x14ac:dyDescent="0.25">
      <c r="A338" s="4" t="s">
        <v>472</v>
      </c>
      <c r="C338" s="4" t="s">
        <v>472</v>
      </c>
    </row>
    <row r="339" spans="1:3" x14ac:dyDescent="0.25">
      <c r="A339" s="4" t="s">
        <v>473</v>
      </c>
      <c r="C339" s="4" t="s">
        <v>473</v>
      </c>
    </row>
    <row r="340" spans="1:3" x14ac:dyDescent="0.25">
      <c r="A340" s="4" t="s">
        <v>474</v>
      </c>
      <c r="C340" s="4" t="s">
        <v>474</v>
      </c>
    </row>
    <row r="341" spans="1:3" x14ac:dyDescent="0.25">
      <c r="A341" s="4" t="s">
        <v>475</v>
      </c>
      <c r="C341" s="4" t="s">
        <v>475</v>
      </c>
    </row>
    <row r="342" spans="1:3" x14ac:dyDescent="0.25">
      <c r="A342" s="4" t="s">
        <v>476</v>
      </c>
      <c r="C342" s="4" t="s">
        <v>476</v>
      </c>
    </row>
    <row r="343" spans="1:3" x14ac:dyDescent="0.25">
      <c r="A343" s="4" t="s">
        <v>477</v>
      </c>
      <c r="C343" s="4" t="s">
        <v>477</v>
      </c>
    </row>
    <row r="344" spans="1:3" x14ac:dyDescent="0.25">
      <c r="A344" s="4" t="s">
        <v>478</v>
      </c>
      <c r="C344" s="4" t="s">
        <v>478</v>
      </c>
    </row>
    <row r="345" spans="1:3" x14ac:dyDescent="0.25">
      <c r="A345" s="4" t="s">
        <v>479</v>
      </c>
      <c r="C345" s="4" t="s">
        <v>479</v>
      </c>
    </row>
    <row r="346" spans="1:3" x14ac:dyDescent="0.25">
      <c r="A346" s="4" t="s">
        <v>480</v>
      </c>
      <c r="C346" s="4" t="s">
        <v>480</v>
      </c>
    </row>
    <row r="347" spans="1:3" x14ac:dyDescent="0.25">
      <c r="A347" s="4" t="s">
        <v>482</v>
      </c>
      <c r="C347" s="4" t="s">
        <v>482</v>
      </c>
    </row>
    <row r="348" spans="1:3" x14ac:dyDescent="0.25">
      <c r="A348" s="4" t="s">
        <v>484</v>
      </c>
      <c r="C348" s="4" t="s">
        <v>484</v>
      </c>
    </row>
    <row r="349" spans="1:3" x14ac:dyDescent="0.25">
      <c r="A349" s="4" t="s">
        <v>485</v>
      </c>
      <c r="C349" s="4" t="s">
        <v>485</v>
      </c>
    </row>
    <row r="350" spans="1:3" x14ac:dyDescent="0.25">
      <c r="A350" s="4" t="s">
        <v>486</v>
      </c>
      <c r="C350" s="4" t="s">
        <v>486</v>
      </c>
    </row>
    <row r="351" spans="1:3" x14ac:dyDescent="0.25">
      <c r="A351" s="4" t="s">
        <v>487</v>
      </c>
      <c r="C351" s="4" t="s">
        <v>487</v>
      </c>
    </row>
    <row r="352" spans="1:3" x14ac:dyDescent="0.25">
      <c r="A352" s="4" t="s">
        <v>488</v>
      </c>
      <c r="C352" s="4" t="s">
        <v>488</v>
      </c>
    </row>
    <row r="353" spans="1:3" x14ac:dyDescent="0.25">
      <c r="A353" s="4" t="s">
        <v>489</v>
      </c>
      <c r="C353" s="4" t="s">
        <v>489</v>
      </c>
    </row>
    <row r="354" spans="1:3" x14ac:dyDescent="0.25">
      <c r="A354" s="4" t="s">
        <v>490</v>
      </c>
      <c r="C354" s="4" t="s">
        <v>490</v>
      </c>
    </row>
    <row r="355" spans="1:3" x14ac:dyDescent="0.25">
      <c r="A355" s="4" t="s">
        <v>491</v>
      </c>
      <c r="C355" s="4" t="s">
        <v>491</v>
      </c>
    </row>
    <row r="356" spans="1:3" x14ac:dyDescent="0.25">
      <c r="A356" s="4" t="s">
        <v>493</v>
      </c>
      <c r="C356" s="4" t="s">
        <v>493</v>
      </c>
    </row>
    <row r="357" spans="1:3" x14ac:dyDescent="0.25">
      <c r="A357" s="4" t="s">
        <v>495</v>
      </c>
      <c r="C357" s="4" t="s">
        <v>495</v>
      </c>
    </row>
    <row r="358" spans="1:3" x14ac:dyDescent="0.25">
      <c r="A358" s="4" t="s">
        <v>496</v>
      </c>
      <c r="C358" s="4" t="s">
        <v>496</v>
      </c>
    </row>
    <row r="359" spans="1:3" x14ac:dyDescent="0.25">
      <c r="A359" s="4" t="s">
        <v>497</v>
      </c>
      <c r="C359" s="4" t="s">
        <v>497</v>
      </c>
    </row>
    <row r="360" spans="1:3" x14ac:dyDescent="0.25">
      <c r="A360" s="4" t="s">
        <v>498</v>
      </c>
      <c r="C360" s="4" t="s">
        <v>498</v>
      </c>
    </row>
    <row r="361" spans="1:3" x14ac:dyDescent="0.25">
      <c r="A361" s="4" t="s">
        <v>499</v>
      </c>
      <c r="C361" s="4" t="s">
        <v>499</v>
      </c>
    </row>
    <row r="362" spans="1:3" x14ac:dyDescent="0.25">
      <c r="A362" s="4" t="s">
        <v>500</v>
      </c>
      <c r="C362" s="4" t="s">
        <v>500</v>
      </c>
    </row>
    <row r="363" spans="1:3" x14ac:dyDescent="0.25">
      <c r="A363" s="4" t="s">
        <v>501</v>
      </c>
      <c r="C363" s="4" t="s">
        <v>501</v>
      </c>
    </row>
    <row r="364" spans="1:3" x14ac:dyDescent="0.25">
      <c r="A364" s="4" t="s">
        <v>503</v>
      </c>
      <c r="C364" s="4" t="s">
        <v>503</v>
      </c>
    </row>
    <row r="365" spans="1:3" x14ac:dyDescent="0.25">
      <c r="A365" s="4" t="s">
        <v>504</v>
      </c>
      <c r="C365" s="4" t="s">
        <v>504</v>
      </c>
    </row>
    <row r="366" spans="1:3" x14ac:dyDescent="0.25">
      <c r="A366" s="4" t="s">
        <v>506</v>
      </c>
      <c r="C366" s="4" t="s">
        <v>506</v>
      </c>
    </row>
    <row r="367" spans="1:3" x14ac:dyDescent="0.25">
      <c r="A367" s="4" t="s">
        <v>507</v>
      </c>
      <c r="C367" s="4" t="s">
        <v>507</v>
      </c>
    </row>
    <row r="368" spans="1:3" x14ac:dyDescent="0.25">
      <c r="A368" s="4" t="s">
        <v>508</v>
      </c>
      <c r="C368" s="4" t="s">
        <v>508</v>
      </c>
    </row>
    <row r="369" spans="1:3" x14ac:dyDescent="0.25">
      <c r="A369" s="4" t="s">
        <v>510</v>
      </c>
      <c r="C369" s="4" t="s">
        <v>510</v>
      </c>
    </row>
    <row r="370" spans="1:3" x14ac:dyDescent="0.25">
      <c r="A370" s="4" t="s">
        <v>512</v>
      </c>
      <c r="C370" s="4" t="s">
        <v>512</v>
      </c>
    </row>
    <row r="371" spans="1:3" x14ac:dyDescent="0.25">
      <c r="A371" s="4" t="s">
        <v>513</v>
      </c>
      <c r="C371" s="4" t="s">
        <v>513</v>
      </c>
    </row>
    <row r="372" spans="1:3" x14ac:dyDescent="0.25">
      <c r="A372" s="4" t="s">
        <v>514</v>
      </c>
      <c r="C372" s="4" t="s">
        <v>514</v>
      </c>
    </row>
    <row r="373" spans="1:3" x14ac:dyDescent="0.25">
      <c r="A373" s="4" t="s">
        <v>515</v>
      </c>
      <c r="C373" s="4" t="s">
        <v>515</v>
      </c>
    </row>
    <row r="374" spans="1:3" x14ac:dyDescent="0.25">
      <c r="A374" s="4" t="s">
        <v>516</v>
      </c>
      <c r="C374" s="4" t="s">
        <v>516</v>
      </c>
    </row>
    <row r="375" spans="1:3" x14ac:dyDescent="0.25">
      <c r="A375" s="4" t="s">
        <v>517</v>
      </c>
      <c r="C375" s="4" t="s">
        <v>517</v>
      </c>
    </row>
    <row r="376" spans="1:3" x14ac:dyDescent="0.25">
      <c r="A376" s="4" t="s">
        <v>518</v>
      </c>
      <c r="C376" s="4" t="s">
        <v>518</v>
      </c>
    </row>
    <row r="377" spans="1:3" x14ac:dyDescent="0.25">
      <c r="A377" s="4" t="s">
        <v>519</v>
      </c>
      <c r="C377" s="4" t="s">
        <v>519</v>
      </c>
    </row>
    <row r="378" spans="1:3" x14ac:dyDescent="0.25">
      <c r="A378" s="4" t="s">
        <v>521</v>
      </c>
      <c r="C378" s="4" t="s">
        <v>521</v>
      </c>
    </row>
    <row r="379" spans="1:3" x14ac:dyDescent="0.25">
      <c r="A379" s="4" t="s">
        <v>522</v>
      </c>
      <c r="C379" s="4" t="s">
        <v>522</v>
      </c>
    </row>
    <row r="380" spans="1:3" x14ac:dyDescent="0.25">
      <c r="A380" s="4" t="s">
        <v>523</v>
      </c>
      <c r="C380" s="4" t="s">
        <v>523</v>
      </c>
    </row>
    <row r="381" spans="1:3" x14ac:dyDescent="0.25">
      <c r="A381" s="4" t="s">
        <v>524</v>
      </c>
      <c r="C381" s="4" t="s">
        <v>524</v>
      </c>
    </row>
    <row r="382" spans="1:3" x14ac:dyDescent="0.25">
      <c r="A382" s="4" t="s">
        <v>525</v>
      </c>
      <c r="C382" s="4" t="s">
        <v>525</v>
      </c>
    </row>
    <row r="383" spans="1:3" x14ac:dyDescent="0.25">
      <c r="A383" s="4" t="s">
        <v>526</v>
      </c>
      <c r="C383" s="4" t="s">
        <v>526</v>
      </c>
    </row>
    <row r="384" spans="1:3" x14ac:dyDescent="0.25">
      <c r="A384" s="4" t="s">
        <v>527</v>
      </c>
      <c r="C384" s="4" t="s">
        <v>527</v>
      </c>
    </row>
    <row r="385" spans="1:3" x14ac:dyDescent="0.25">
      <c r="A385" s="4" t="s">
        <v>528</v>
      </c>
      <c r="C385" s="4" t="s">
        <v>528</v>
      </c>
    </row>
    <row r="386" spans="1:3" x14ac:dyDescent="0.25">
      <c r="A386" s="4" t="s">
        <v>529</v>
      </c>
      <c r="C386" s="4" t="s">
        <v>529</v>
      </c>
    </row>
    <row r="387" spans="1:3" x14ac:dyDescent="0.25">
      <c r="A387" s="4" t="s">
        <v>530</v>
      </c>
      <c r="C387" s="4" t="s">
        <v>530</v>
      </c>
    </row>
    <row r="388" spans="1:3" x14ac:dyDescent="0.25">
      <c r="A388" s="4" t="s">
        <v>531</v>
      </c>
      <c r="C388" s="4" t="s">
        <v>531</v>
      </c>
    </row>
    <row r="389" spans="1:3" x14ac:dyDescent="0.25">
      <c r="A389" s="4" t="s">
        <v>532</v>
      </c>
      <c r="C389" s="4" t="s">
        <v>532</v>
      </c>
    </row>
    <row r="390" spans="1:3" x14ac:dyDescent="0.25">
      <c r="A390" s="4" t="s">
        <v>533</v>
      </c>
      <c r="C390" s="4" t="s">
        <v>533</v>
      </c>
    </row>
    <row r="391" spans="1:3" x14ac:dyDescent="0.25">
      <c r="A391" s="4" t="s">
        <v>534</v>
      </c>
      <c r="C391" s="4" t="s">
        <v>534</v>
      </c>
    </row>
    <row r="392" spans="1:3" x14ac:dyDescent="0.25">
      <c r="A392" s="4" t="s">
        <v>535</v>
      </c>
      <c r="C392" s="4" t="s">
        <v>535</v>
      </c>
    </row>
    <row r="393" spans="1:3" x14ac:dyDescent="0.25">
      <c r="A393" s="4" t="s">
        <v>536</v>
      </c>
      <c r="C393" s="4" t="s">
        <v>536</v>
      </c>
    </row>
    <row r="394" spans="1:3" x14ac:dyDescent="0.25">
      <c r="A394" s="4" t="s">
        <v>537</v>
      </c>
      <c r="C394" s="4" t="s">
        <v>537</v>
      </c>
    </row>
    <row r="395" spans="1:3" x14ac:dyDescent="0.25">
      <c r="A395" s="4" t="s">
        <v>538</v>
      </c>
      <c r="C395" s="4" t="s">
        <v>538</v>
      </c>
    </row>
    <row r="396" spans="1:3" x14ac:dyDescent="0.25">
      <c r="A396" s="4" t="s">
        <v>539</v>
      </c>
      <c r="C396" s="4" t="s">
        <v>539</v>
      </c>
    </row>
    <row r="397" spans="1:3" x14ac:dyDescent="0.25">
      <c r="A397" s="4" t="s">
        <v>540</v>
      </c>
      <c r="C397" s="4" t="s">
        <v>540</v>
      </c>
    </row>
    <row r="398" spans="1:3" x14ac:dyDescent="0.25">
      <c r="A398" s="4" t="s">
        <v>541</v>
      </c>
      <c r="C398" s="4" t="s">
        <v>541</v>
      </c>
    </row>
    <row r="399" spans="1:3" x14ac:dyDescent="0.25">
      <c r="A399" s="4" t="s">
        <v>542</v>
      </c>
      <c r="C399" s="4" t="s">
        <v>542</v>
      </c>
    </row>
    <row r="400" spans="1:3" x14ac:dyDescent="0.25">
      <c r="A400" s="4" t="s">
        <v>543</v>
      </c>
      <c r="C400" s="4" t="s">
        <v>543</v>
      </c>
    </row>
    <row r="401" spans="1:3" x14ac:dyDescent="0.25">
      <c r="A401" s="4" t="s">
        <v>544</v>
      </c>
      <c r="C401" s="4" t="s">
        <v>544</v>
      </c>
    </row>
    <row r="402" spans="1:3" x14ac:dyDescent="0.25">
      <c r="A402" s="4" t="s">
        <v>545</v>
      </c>
      <c r="C402" s="4" t="s">
        <v>545</v>
      </c>
    </row>
    <row r="403" spans="1:3" x14ac:dyDescent="0.25">
      <c r="A403" s="4" t="s">
        <v>546</v>
      </c>
      <c r="C403" s="4" t="s">
        <v>546</v>
      </c>
    </row>
    <row r="404" spans="1:3" x14ac:dyDescent="0.25">
      <c r="A404" s="4" t="s">
        <v>547</v>
      </c>
      <c r="C404" s="4" t="s">
        <v>547</v>
      </c>
    </row>
    <row r="405" spans="1:3" x14ac:dyDescent="0.25">
      <c r="A405" s="4" t="s">
        <v>548</v>
      </c>
      <c r="C405" s="4" t="s">
        <v>548</v>
      </c>
    </row>
    <row r="406" spans="1:3" x14ac:dyDescent="0.25">
      <c r="A406" s="4" t="s">
        <v>549</v>
      </c>
      <c r="C406" s="4" t="s">
        <v>549</v>
      </c>
    </row>
    <row r="407" spans="1:3" x14ac:dyDescent="0.25">
      <c r="A407" s="4" t="s">
        <v>550</v>
      </c>
      <c r="C407" s="4" t="s">
        <v>550</v>
      </c>
    </row>
    <row r="408" spans="1:3" x14ac:dyDescent="0.25">
      <c r="A408" s="4" t="s">
        <v>551</v>
      </c>
      <c r="C408" s="4" t="s">
        <v>551</v>
      </c>
    </row>
    <row r="409" spans="1:3" x14ac:dyDescent="0.25">
      <c r="A409" s="4" t="s">
        <v>552</v>
      </c>
      <c r="C409" s="4" t="s">
        <v>552</v>
      </c>
    </row>
    <row r="410" spans="1:3" x14ac:dyDescent="0.25">
      <c r="A410" s="4" t="s">
        <v>553</v>
      </c>
      <c r="C410" s="4" t="s">
        <v>553</v>
      </c>
    </row>
    <row r="411" spans="1:3" x14ac:dyDescent="0.25">
      <c r="A411" s="4" t="s">
        <v>554</v>
      </c>
      <c r="C411" s="4" t="s">
        <v>554</v>
      </c>
    </row>
    <row r="412" spans="1:3" x14ac:dyDescent="0.25">
      <c r="A412" s="4" t="s">
        <v>555</v>
      </c>
      <c r="C412" s="4" t="s">
        <v>555</v>
      </c>
    </row>
    <row r="413" spans="1:3" x14ac:dyDescent="0.25">
      <c r="A413" s="4" t="s">
        <v>556</v>
      </c>
      <c r="C413" s="4" t="s">
        <v>556</v>
      </c>
    </row>
    <row r="414" spans="1:3" x14ac:dyDescent="0.25">
      <c r="A414" s="4" t="s">
        <v>558</v>
      </c>
      <c r="C414" s="4" t="s">
        <v>558</v>
      </c>
    </row>
    <row r="415" spans="1:3" x14ac:dyDescent="0.25">
      <c r="A415" s="4" t="s">
        <v>559</v>
      </c>
      <c r="C415" s="4" t="s">
        <v>559</v>
      </c>
    </row>
    <row r="416" spans="1:3" x14ac:dyDescent="0.25">
      <c r="A416" s="4" t="s">
        <v>560</v>
      </c>
      <c r="C416" s="4" t="s">
        <v>560</v>
      </c>
    </row>
    <row r="417" spans="1:3" x14ac:dyDescent="0.25">
      <c r="A417" s="4" t="s">
        <v>561</v>
      </c>
      <c r="C417" s="4" t="s">
        <v>561</v>
      </c>
    </row>
    <row r="418" spans="1:3" x14ac:dyDescent="0.25">
      <c r="A418" s="4" t="s">
        <v>562</v>
      </c>
      <c r="C418" s="4" t="s">
        <v>562</v>
      </c>
    </row>
    <row r="419" spans="1:3" x14ac:dyDescent="0.25">
      <c r="A419" s="4" t="s">
        <v>563</v>
      </c>
      <c r="C419" s="4" t="s">
        <v>563</v>
      </c>
    </row>
    <row r="420" spans="1:3" x14ac:dyDescent="0.25">
      <c r="A420" s="4" t="s">
        <v>564</v>
      </c>
      <c r="C420" s="4" t="s">
        <v>564</v>
      </c>
    </row>
    <row r="421" spans="1:3" x14ac:dyDescent="0.25">
      <c r="A421" s="4" t="s">
        <v>566</v>
      </c>
      <c r="C421" s="4" t="s">
        <v>566</v>
      </c>
    </row>
    <row r="422" spans="1:3" x14ac:dyDescent="0.25">
      <c r="A422" s="4" t="s">
        <v>567</v>
      </c>
      <c r="C422" s="4" t="s">
        <v>567</v>
      </c>
    </row>
    <row r="423" spans="1:3" x14ac:dyDescent="0.25">
      <c r="A423" s="4" t="s">
        <v>568</v>
      </c>
      <c r="C423" s="4" t="s">
        <v>568</v>
      </c>
    </row>
    <row r="424" spans="1:3" x14ac:dyDescent="0.25">
      <c r="A424" s="4" t="s">
        <v>569</v>
      </c>
      <c r="C424" s="4" t="s">
        <v>569</v>
      </c>
    </row>
    <row r="425" spans="1:3" x14ac:dyDescent="0.25">
      <c r="A425" s="4" t="s">
        <v>570</v>
      </c>
      <c r="C425" s="4" t="s">
        <v>570</v>
      </c>
    </row>
    <row r="426" spans="1:3" x14ac:dyDescent="0.25">
      <c r="A426" s="4" t="s">
        <v>571</v>
      </c>
      <c r="C426" s="4" t="s">
        <v>571</v>
      </c>
    </row>
    <row r="427" spans="1:3" x14ac:dyDescent="0.25">
      <c r="A427" s="4" t="s">
        <v>572</v>
      </c>
      <c r="C427" s="4" t="s">
        <v>572</v>
      </c>
    </row>
    <row r="428" spans="1:3" x14ac:dyDescent="0.25">
      <c r="A428" s="4" t="s">
        <v>573</v>
      </c>
      <c r="C428" s="4" t="s">
        <v>573</v>
      </c>
    </row>
    <row r="429" spans="1:3" x14ac:dyDescent="0.25">
      <c r="A429" s="4" t="s">
        <v>574</v>
      </c>
      <c r="C429" s="4" t="s">
        <v>574</v>
      </c>
    </row>
    <row r="430" spans="1:3" x14ac:dyDescent="0.25">
      <c r="A430" s="4" t="s">
        <v>575</v>
      </c>
      <c r="C430" s="4" t="s">
        <v>575</v>
      </c>
    </row>
    <row r="431" spans="1:3" x14ac:dyDescent="0.25">
      <c r="A431" s="4" t="s">
        <v>576</v>
      </c>
      <c r="C431" s="4" t="s">
        <v>576</v>
      </c>
    </row>
    <row r="432" spans="1:3" x14ac:dyDescent="0.25">
      <c r="A432" s="4" t="s">
        <v>577</v>
      </c>
      <c r="C432" s="4" t="s">
        <v>577</v>
      </c>
    </row>
    <row r="433" spans="1:3" x14ac:dyDescent="0.25">
      <c r="A433" s="4" t="s">
        <v>578</v>
      </c>
      <c r="C433" s="4" t="s">
        <v>578</v>
      </c>
    </row>
    <row r="434" spans="1:3" x14ac:dyDescent="0.25">
      <c r="A434" s="4" t="s">
        <v>580</v>
      </c>
    </row>
    <row r="435" spans="1:3" x14ac:dyDescent="0.25">
      <c r="A435" s="4" t="s">
        <v>581</v>
      </c>
    </row>
  </sheetData>
  <mergeCells count="1">
    <mergeCell ref="F2:V12"/>
  </mergeCell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06E4-1C34-4D00-AB54-3425D257532B}">
  <dimension ref="A1:I17"/>
  <sheetViews>
    <sheetView workbookViewId="0">
      <selection activeCell="E2" sqref="E2"/>
    </sheetView>
  </sheetViews>
  <sheetFormatPr defaultRowHeight="15" x14ac:dyDescent="0.25"/>
  <cols>
    <col min="4" max="4" width="19.5703125" customWidth="1"/>
    <col min="5" max="5" width="26.28515625" customWidth="1"/>
    <col min="6" max="7" width="21.28515625" customWidth="1"/>
    <col min="8" max="8" width="24.5703125" customWidth="1"/>
    <col min="9" max="9" width="23" customWidth="1"/>
  </cols>
  <sheetData>
    <row r="1" spans="1:9" ht="15.75" thickBot="1" x14ac:dyDescent="0.3">
      <c r="A1" s="115" t="s">
        <v>610</v>
      </c>
      <c r="B1" s="116"/>
      <c r="C1" s="116"/>
      <c r="D1" s="117"/>
      <c r="E1" s="58" t="s">
        <v>300</v>
      </c>
    </row>
    <row r="6" spans="1:9" ht="15.75" thickBot="1" x14ac:dyDescent="0.3"/>
    <row r="7" spans="1:9" ht="26.25" customHeight="1" x14ac:dyDescent="0.25">
      <c r="E7" s="118" t="str">
        <f xml:space="preserve"> E1</f>
        <v>HOG</v>
      </c>
      <c r="F7" s="120" t="s">
        <v>609</v>
      </c>
      <c r="G7" s="121"/>
      <c r="H7" s="121"/>
      <c r="I7" s="122"/>
    </row>
    <row r="8" spans="1:9" x14ac:dyDescent="0.25">
      <c r="E8" s="119"/>
      <c r="F8" s="123"/>
      <c r="G8" s="124"/>
      <c r="H8" s="124"/>
      <c r="I8" s="125"/>
    </row>
    <row r="9" spans="1:9" x14ac:dyDescent="0.25">
      <c r="E9" s="119"/>
      <c r="F9" s="36" t="s">
        <v>14</v>
      </c>
      <c r="G9" s="36" t="s">
        <v>17</v>
      </c>
      <c r="H9" s="36" t="s">
        <v>18</v>
      </c>
      <c r="I9" s="37" t="s">
        <v>19</v>
      </c>
    </row>
    <row r="10" spans="1:9" x14ac:dyDescent="0.25">
      <c r="E10" s="41" t="s">
        <v>603</v>
      </c>
      <c r="F10" s="43" cm="1">
        <f t="array" ref="F10">INDEX(TotalRevenue,MATCH(1,($E$1=TickerSymbol)*(F9=Years),0))</f>
        <v>5580506000</v>
      </c>
      <c r="G10" s="43" cm="1">
        <f t="array" ref="G10">INDEX(TotalRevenue,MATCH(1,($E$1=TickerSymbol)*(G9=Years),0))</f>
        <v>5899872000</v>
      </c>
      <c r="H10" s="43" cm="1">
        <f t="array" ref="H10">INDEX(TotalRevenue,MATCH(1,($E$1=TickerSymbol)*(H9=Years),0))</f>
        <v>6228508000</v>
      </c>
      <c r="I10" s="44" cm="1">
        <f t="array" ref="I10">INDEX(TotalRevenue,MATCH(1,($E$1=TickerSymbol)*(I9=Years),0))</f>
        <v>5995402000</v>
      </c>
    </row>
    <row r="11" spans="1:9" x14ac:dyDescent="0.25">
      <c r="E11" s="41" t="s">
        <v>604</v>
      </c>
      <c r="F11" s="43" cm="1">
        <f t="array" ref="F11">INDEX(cogs_list,MATCH(1,($E$1=TickerSymbol)*(F9=Years),0))</f>
        <v>3440623000</v>
      </c>
      <c r="G11" s="43" cm="1">
        <f t="array" ref="G11">INDEX(cogs_list,MATCH(1,($E$1=TickerSymbol)*(G9=Years),0))</f>
        <v>3621417000</v>
      </c>
      <c r="H11" s="43" cm="1">
        <f t="array" ref="H11">INDEX(cogs_list,MATCH(1,($E$1=TickerSymbol)*(H9=Years),0))</f>
        <v>3788023000</v>
      </c>
      <c r="I11" s="44" cm="1">
        <f t="array" ref="I11">INDEX(cogs_list,MATCH(1,($E$1=TickerSymbol)*(I9=Years),0))</f>
        <v>3619612000</v>
      </c>
    </row>
    <row r="12" spans="1:9" x14ac:dyDescent="0.25">
      <c r="E12" s="41" t="s">
        <v>10</v>
      </c>
      <c r="F12" s="43" cm="1">
        <f t="array" ref="F12">INDEX(grossProfit_list,MATCH(1,($E$1=TickerSymbol)*(F9=Years),0))</f>
        <v>2139883000</v>
      </c>
      <c r="G12" s="43" cm="1">
        <f t="array" ref="G12">INDEX(grossProfit_list,MATCH(1,($E$1=TickerSymbol)*(G9=Years),0))</f>
        <v>2278455000</v>
      </c>
      <c r="H12" s="43" cm="1">
        <f t="array" ref="H12">INDEX(grossProfit_list,MATCH(1,($E$1=TickerSymbol)*(H9=Years),0))</f>
        <v>2440485000</v>
      </c>
      <c r="I12" s="44" cm="1">
        <f t="array" ref="I12">INDEX(grossProfit_list,MATCH(1,($E$1=TickerSymbol)*(I9=Years),0))</f>
        <v>2375790000</v>
      </c>
    </row>
    <row r="13" spans="1:9" x14ac:dyDescent="0.25">
      <c r="E13" s="41" t="s">
        <v>605</v>
      </c>
      <c r="F13" s="43" cm="1">
        <f t="array" ref="F13">INDEX(sga_list,MATCH(1,($E$1=TickerSymbol)*(F9=Years),0))</f>
        <v>1111232000</v>
      </c>
      <c r="G13" s="43" cm="1">
        <f t="array" ref="G13">INDEX(sga_list,MATCH(1,($E$1=TickerSymbol)*(G9=Years),0))</f>
        <v>1124753000</v>
      </c>
      <c r="H13" s="43" cm="1">
        <f t="array" ref="H13">INDEX(sga_list,MATCH(1,($E$1=TickerSymbol)*(H9=Years),0))</f>
        <v>1159502000</v>
      </c>
      <c r="I13" s="44" cm="1">
        <f t="array" ref="I13">INDEX(sga_list,MATCH(1,($E$1=TickerSymbol)*(I9=Years),0))</f>
        <v>1220095000</v>
      </c>
    </row>
    <row r="14" spans="1:9" x14ac:dyDescent="0.25">
      <c r="E14" s="41" t="s">
        <v>606</v>
      </c>
      <c r="F14" s="43" cm="1">
        <f t="array" ref="F14">INDEX(otherOperating_list,MATCH(1,($E$1=TickerSymbol)*(F9=Years),0))</f>
        <v>0</v>
      </c>
      <c r="G14" s="43" cm="1">
        <f t="array" ref="G14">INDEX(otherOperating_list,MATCH(1,($E$1=TickerSymbol)*(G9=Years),0))</f>
        <v>0</v>
      </c>
      <c r="H14" s="43" cm="1">
        <f t="array" ref="H14">INDEX(otherOperating_list,MATCH(1,($E$1=TickerSymbol)*(H9=Years),0))</f>
        <v>0</v>
      </c>
      <c r="I14" s="44" cm="1">
        <f t="array" ref="I14">INDEX(OtherOperatingItems,MATCH(1,($E$1=TickerSymbol)*(I9=Years),0))</f>
        <v>0</v>
      </c>
    </row>
    <row r="15" spans="1:9" x14ac:dyDescent="0.25">
      <c r="E15" s="41" t="s">
        <v>612</v>
      </c>
      <c r="F15" s="43" cm="1">
        <f t="array" ref="F15">INDEX(rs_list,MATCH(1,($E$1=TickerSymbol)*(F9=Years),0))</f>
        <v>0</v>
      </c>
      <c r="G15" s="43" cm="1">
        <f t="array" ref="G15">INDEX(rs_list,MATCH(1,($E$1=TickerSymbol)*(G9=Years),0))</f>
        <v>0</v>
      </c>
      <c r="H15" s="43" cm="1">
        <f t="array" ref="H15">INDEX(rs_list,MATCH(1,($E$1=TickerSymbol)*(H9=Years),0))</f>
        <v>0</v>
      </c>
      <c r="I15" s="44" cm="1">
        <f t="array" ref="I15">INDEX(rs_list,MATCH(1,($E$1=TickerSymbol)*(I9=Years),0))</f>
        <v>0</v>
      </c>
    </row>
    <row r="16" spans="1:9" x14ac:dyDescent="0.25">
      <c r="E16" s="41" t="s">
        <v>607</v>
      </c>
      <c r="F16" s="43">
        <f>F13+F14+F15</f>
        <v>1111232000</v>
      </c>
      <c r="G16" s="43">
        <f t="shared" ref="G16:I16" si="0">G13+G14+G15</f>
        <v>1124753000</v>
      </c>
      <c r="H16" s="43">
        <f t="shared" si="0"/>
        <v>1159502000</v>
      </c>
      <c r="I16" s="44">
        <f t="shared" si="0"/>
        <v>1220095000</v>
      </c>
    </row>
    <row r="17" spans="5:9" ht="15.75" thickBot="1" x14ac:dyDescent="0.3">
      <c r="E17" s="42" t="s">
        <v>611</v>
      </c>
      <c r="F17" s="45">
        <f>F12-F16</f>
        <v>1028651000</v>
      </c>
      <c r="G17" s="45">
        <f t="shared" ref="G17:I17" si="1">G12-G16</f>
        <v>1153702000</v>
      </c>
      <c r="H17" s="45">
        <f t="shared" si="1"/>
        <v>1280983000</v>
      </c>
      <c r="I17" s="46">
        <f t="shared" si="1"/>
        <v>1155695000</v>
      </c>
    </row>
  </sheetData>
  <mergeCells count="3">
    <mergeCell ref="A1:D1"/>
    <mergeCell ref="E7:E9"/>
    <mergeCell ref="F7:I8"/>
  </mergeCells>
  <dataValidations count="1">
    <dataValidation type="list" allowBlank="1" showInputMessage="1" showErrorMessage="1" sqref="E1" xr:uid="{B9ADE586-9D48-495E-8E2F-27B42FA90837}">
      <formula1>ticker_symbol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8A3C-3E47-455E-BE95-98B8E2A5D0EB}">
  <dimension ref="A1:N43"/>
  <sheetViews>
    <sheetView topLeftCell="A4" workbookViewId="0">
      <selection activeCell="K25" sqref="K25"/>
    </sheetView>
  </sheetViews>
  <sheetFormatPr defaultRowHeight="15" x14ac:dyDescent="0.25"/>
  <cols>
    <col min="4" max="4" width="11.42578125" customWidth="1"/>
    <col min="6" max="6" width="2.85546875" customWidth="1"/>
    <col min="7" max="7" width="34.42578125" customWidth="1"/>
    <col min="8" max="8" width="31.85546875" customWidth="1"/>
    <col min="9" max="9" width="23.7109375" customWidth="1"/>
    <col min="10" max="10" width="22.42578125" customWidth="1"/>
    <col min="11" max="11" width="19" customWidth="1"/>
    <col min="13" max="13" width="19.7109375" customWidth="1"/>
    <col min="14" max="14" width="19.85546875" customWidth="1"/>
  </cols>
  <sheetData>
    <row r="1" spans="1:14" ht="15.75" thickBot="1" x14ac:dyDescent="0.3">
      <c r="A1" s="115" t="s">
        <v>625</v>
      </c>
      <c r="B1" s="116"/>
      <c r="C1" s="116"/>
      <c r="D1" s="117"/>
      <c r="E1" s="58" t="s">
        <v>134</v>
      </c>
    </row>
    <row r="3" spans="1:14" x14ac:dyDescent="0.25">
      <c r="A3" s="149" t="s">
        <v>626</v>
      </c>
      <c r="B3" s="150"/>
      <c r="C3" s="150"/>
      <c r="D3" s="58" t="s">
        <v>616</v>
      </c>
    </row>
    <row r="9" spans="1:14" ht="15.75" thickBot="1" x14ac:dyDescent="0.3"/>
    <row r="10" spans="1:14" ht="15.75" thickBot="1" x14ac:dyDescent="0.3">
      <c r="G10" s="134" t="str">
        <f xml:space="preserve"> E1</f>
        <v>CCL</v>
      </c>
      <c r="H10" s="137" t="s">
        <v>609</v>
      </c>
      <c r="I10" s="138"/>
      <c r="J10" s="138"/>
      <c r="K10" s="139"/>
    </row>
    <row r="11" spans="1:14" ht="15.75" thickBot="1" x14ac:dyDescent="0.3">
      <c r="G11" s="135"/>
      <c r="H11" s="140"/>
      <c r="I11" s="141"/>
      <c r="J11" s="141"/>
      <c r="K11" s="142"/>
      <c r="M11" s="126" t="s">
        <v>627</v>
      </c>
      <c r="N11" s="127"/>
    </row>
    <row r="12" spans="1:14" ht="15.75" thickBot="1" x14ac:dyDescent="0.3">
      <c r="G12" s="136"/>
      <c r="H12" s="62" t="s">
        <v>14</v>
      </c>
      <c r="I12" s="63" t="s">
        <v>17</v>
      </c>
      <c r="J12" s="63" t="s">
        <v>18</v>
      </c>
      <c r="K12" s="64" t="s">
        <v>19</v>
      </c>
      <c r="M12" s="53" t="s">
        <v>614</v>
      </c>
      <c r="N12" s="53" t="s">
        <v>615</v>
      </c>
    </row>
    <row r="13" spans="1:14" x14ac:dyDescent="0.25">
      <c r="G13" s="52" t="s">
        <v>603</v>
      </c>
      <c r="H13" s="59" cm="1">
        <f t="array" ref="H13">INDEX(TotalRevenue,MATCH(1,($E$1=TickerSymbol)*(H12=Years),0))</f>
        <v>15456000000</v>
      </c>
      <c r="I13" s="60" cm="1">
        <f t="array" ref="I13">INDEX(TotalRevenue,MATCH(1,($E$1=TickerSymbol)*(I12=Years),0))</f>
        <v>15884000000</v>
      </c>
      <c r="J13" s="60" cm="1">
        <f t="array" ref="J13">INDEX(TotalRevenue,MATCH(1,($E$1=TickerSymbol)*(J12=Years),0))</f>
        <v>15714000000</v>
      </c>
      <c r="K13" s="61" cm="1">
        <f t="array" ref="K13">INDEX(TotalRevenue,MATCH(1,($E$1=TickerSymbol)*(K12=Years),0))</f>
        <v>16389000000</v>
      </c>
      <c r="M13" s="81">
        <f ca="1">K13*(1+M23)</f>
        <v>16962310405.204494</v>
      </c>
      <c r="N13" s="82">
        <f ca="1">M13*(1+N23)</f>
        <v>17725299123.48634</v>
      </c>
    </row>
    <row r="14" spans="1:14" x14ac:dyDescent="0.25">
      <c r="G14" s="49" t="s">
        <v>604</v>
      </c>
      <c r="H14" s="48" cm="1">
        <f t="array" ref="H14">INDEX(cogs_list,MATCH(1,($E$1=TickerSymbol)*(H12=Years),0))</f>
        <v>10645000000</v>
      </c>
      <c r="I14" s="43" cm="1">
        <f t="array" ref="I14">INDEX(cogs_list,MATCH(1,($E$1=TickerSymbol)*(I12=Years),0))</f>
        <v>10421000000</v>
      </c>
      <c r="J14" s="43" cm="1">
        <f t="array" ref="J14">INDEX(cogs_list,MATCH(1,($E$1=TickerSymbol)*(J12=Years),0))</f>
        <v>9447000000</v>
      </c>
      <c r="K14" s="44" cm="1">
        <f t="array" ref="K14">INDEX(cogs_list,MATCH(1,($E$1=TickerSymbol)*(K12=Years),0))</f>
        <v>9383000000</v>
      </c>
      <c r="M14" s="128"/>
      <c r="N14" s="129"/>
    </row>
    <row r="15" spans="1:14" x14ac:dyDescent="0.25">
      <c r="G15" s="49" t="s">
        <v>10</v>
      </c>
      <c r="H15" s="48" cm="1">
        <f t="array" ref="H15">INDEX(grossProfit_list,MATCH(1,($E$1=TickerSymbol)*(H12=Years),0))</f>
        <v>4811000000</v>
      </c>
      <c r="I15" s="43" cm="1">
        <f t="array" ref="I15">INDEX(grossProfit_list,MATCH(1,($E$1=TickerSymbol)*(I12=Years),0))</f>
        <v>5463000000</v>
      </c>
      <c r="J15" s="43" cm="1">
        <f t="array" ref="J15">INDEX(grossProfit_list,MATCH(1,($E$1=TickerSymbol)*(J12=Years),0))</f>
        <v>6267000000</v>
      </c>
      <c r="K15" s="44" cm="1">
        <f t="array" ref="K15">INDEX(grossProfit_list,MATCH(1,($E$1=TickerSymbol)*(K12=Years),0))</f>
        <v>7006000000</v>
      </c>
      <c r="M15" s="80">
        <f ca="1">M13*M22</f>
        <v>6536849920.2665081</v>
      </c>
      <c r="N15" s="39">
        <f ca="1">N13*N22</f>
        <v>7008139668.4713783</v>
      </c>
    </row>
    <row r="16" spans="1:14" x14ac:dyDescent="0.25">
      <c r="G16" s="49" t="s">
        <v>605</v>
      </c>
      <c r="H16" s="48" cm="1">
        <f t="array" ref="H16">INDEX(sga_list,MATCH(1,($E$1=TickerSymbol)*(H12=Years),0))</f>
        <v>1879000000</v>
      </c>
      <c r="I16" s="43" cm="1">
        <f t="array" ref="I16">INDEX(sga_list,MATCH(1,($E$1=TickerSymbol)*(I12=Years),0))</f>
        <v>2054000000</v>
      </c>
      <c r="J16" s="43" cm="1">
        <f t="array" ref="J16">INDEX(sga_list,MATCH(1,($E$1=TickerSymbol)*(J12=Years),0))</f>
        <v>2067000000</v>
      </c>
      <c r="K16" s="44" cm="1">
        <f t="array" ref="K16">INDEX(sga_list,MATCH(1,($E$1=TickerSymbol)*(K12=Years),0))</f>
        <v>2197000000</v>
      </c>
      <c r="M16" s="130"/>
      <c r="N16" s="131"/>
    </row>
    <row r="17" spans="7:14" x14ac:dyDescent="0.25">
      <c r="G17" s="49" t="s">
        <v>606</v>
      </c>
      <c r="H17" s="48" cm="1">
        <f t="array" ref="H17">INDEX(otherOperating_list,MATCH(1,($E$1=TickerSymbol)*(H12=Years),0))</f>
        <v>1590000000</v>
      </c>
      <c r="I17" s="43" cm="1">
        <f t="array" ref="I17">INDEX(otherOperating_list,MATCH(1,($E$1=TickerSymbol)*(I12=Years),0))</f>
        <v>1637000000</v>
      </c>
      <c r="J17" s="43" cm="1">
        <f t="array" ref="J17">INDEX(otherOperating_list,MATCH(1,($E$1=TickerSymbol)*(J12=Years),0))</f>
        <v>1626000000</v>
      </c>
      <c r="K17" s="44" cm="1">
        <f t="array" ref="K17">INDEX(OtherOperatingItems,MATCH(1,($E$1=TickerSymbol)*(K12=Years),0))</f>
        <v>1738000000</v>
      </c>
      <c r="M17" s="132"/>
      <c r="N17" s="133"/>
    </row>
    <row r="18" spans="7:14" x14ac:dyDescent="0.25">
      <c r="G18" s="49" t="s">
        <v>612</v>
      </c>
      <c r="H18" s="48" cm="1">
        <f t="array" ref="H18">INDEX(rs_list,MATCH(1,($E$1=TickerSymbol)*(H12=Years),0))</f>
        <v>0</v>
      </c>
      <c r="I18" s="43" cm="1">
        <f t="array" ref="I18">INDEX(rs_list,MATCH(1,($E$1=TickerSymbol)*(I12=Years),0))</f>
        <v>0</v>
      </c>
      <c r="J18" s="43" cm="1">
        <f t="array" ref="J18">INDEX(rs_list,MATCH(1,($E$1=TickerSymbol)*(J12=Years),0))</f>
        <v>0</v>
      </c>
      <c r="K18" s="44" cm="1">
        <f t="array" ref="K18">INDEX(rs_list,MATCH(1,($E$1=TickerSymbol)*(K12=Years),0))</f>
        <v>0</v>
      </c>
      <c r="M18" s="132"/>
      <c r="N18" s="133"/>
    </row>
    <row r="19" spans="7:14" ht="15.75" thickBot="1" x14ac:dyDescent="0.3">
      <c r="G19" s="49" t="s">
        <v>607</v>
      </c>
      <c r="H19" s="48">
        <f>H16+H17+H18</f>
        <v>3469000000</v>
      </c>
      <c r="I19" s="43">
        <f t="shared" ref="I19:K19" si="0">I16+I17+I18</f>
        <v>3691000000</v>
      </c>
      <c r="J19" s="43">
        <f t="shared" si="0"/>
        <v>3693000000</v>
      </c>
      <c r="K19" s="44">
        <f t="shared" si="0"/>
        <v>3935000000</v>
      </c>
      <c r="M19" s="132"/>
      <c r="N19" s="133"/>
    </row>
    <row r="20" spans="7:14" ht="15.75" thickBot="1" x14ac:dyDescent="0.3">
      <c r="G20" s="49" t="s">
        <v>611</v>
      </c>
      <c r="H20" s="48">
        <f>H15-H19</f>
        <v>1342000000</v>
      </c>
      <c r="I20" s="43">
        <f t="shared" ref="I20:K20" si="1">I15-I19</f>
        <v>1772000000</v>
      </c>
      <c r="J20" s="43">
        <f t="shared" si="1"/>
        <v>2574000000</v>
      </c>
      <c r="K20" s="44">
        <f t="shared" si="1"/>
        <v>3071000000</v>
      </c>
      <c r="M20" s="84">
        <f ca="1">M13*M21</f>
        <v>2584931781.1825299</v>
      </c>
      <c r="N20" s="84">
        <f ca="1">N13*N21</f>
        <v>2878458660.7884798</v>
      </c>
    </row>
    <row r="21" spans="7:14" x14ac:dyDescent="0.25">
      <c r="G21" s="49" t="s">
        <v>622</v>
      </c>
      <c r="H21" s="47">
        <f>(H15/H13)</f>
        <v>0.31127070393374739</v>
      </c>
      <c r="I21" s="36">
        <f>(I15/I13)</f>
        <v>0.34393099974817426</v>
      </c>
      <c r="J21" s="36">
        <f>(J15/J13)</f>
        <v>0.3988163421153112</v>
      </c>
      <c r="K21" s="37">
        <f>(K15/K13)</f>
        <v>0.42748184758069435</v>
      </c>
      <c r="M21" s="38">
        <f ca="1">OFFSET(H40,MATCH($D$3,$G$41:$G$43,0),0)</f>
        <v>0.15239267054029404</v>
      </c>
      <c r="N21" s="50">
        <f ca="1">OFFSET(I40,MATCH($D$3,$G$41:$G$43,0),0)</f>
        <v>0.16239267054029405</v>
      </c>
    </row>
    <row r="22" spans="7:14" x14ac:dyDescent="0.25">
      <c r="G22" s="49" t="s">
        <v>623</v>
      </c>
      <c r="H22" s="47">
        <f>H20/H13</f>
        <v>8.6827122153209105E-2</v>
      </c>
      <c r="I22" s="36">
        <f>I20/I13</f>
        <v>0.11155880130949383</v>
      </c>
      <c r="J22" s="36">
        <f>J20/J13</f>
        <v>0.16380297823596793</v>
      </c>
      <c r="K22" s="37">
        <f>K20/K13</f>
        <v>0.18738178046250534</v>
      </c>
      <c r="M22" s="85">
        <f ca="1">OFFSET(H36,MATCH($D$3,$G$37:$G$39,0),0)</f>
        <v>0.38537497334448179</v>
      </c>
      <c r="N22" s="83">
        <f ca="1">OFFSET(I36,MATCH($D$3,$G$37:$G$39,0),0)</f>
        <v>0.39537497334448179</v>
      </c>
    </row>
    <row r="23" spans="7:14" ht="15.75" thickBot="1" x14ac:dyDescent="0.3">
      <c r="G23" s="54" t="s">
        <v>621</v>
      </c>
      <c r="H23" s="55">
        <v>0</v>
      </c>
      <c r="I23" s="56">
        <f>(I13/H13)-1</f>
        <v>2.7691511387163636E-2</v>
      </c>
      <c r="J23" s="56">
        <f>(J13/I13)-1</f>
        <v>-1.0702593805086869E-2</v>
      </c>
      <c r="K23" s="57">
        <f>(K13/J13)-1</f>
        <v>4.2955326460481169E-2</v>
      </c>
      <c r="M23" s="40">
        <f ca="1">OFFSET(H32,MATCH($D$3,$G$33:$G$35,0),0)</f>
        <v>3.498141468085264E-2</v>
      </c>
      <c r="N23" s="51">
        <f ca="1">OFFSET(I32,MATCH($D$3,$G$33:$G$35,0),0)</f>
        <v>4.4981414680852642E-2</v>
      </c>
    </row>
    <row r="30" spans="7:14" ht="15.75" thickBot="1" x14ac:dyDescent="0.3"/>
    <row r="31" spans="7:14" ht="21.75" thickBot="1" x14ac:dyDescent="0.4">
      <c r="G31" s="143" t="s">
        <v>624</v>
      </c>
      <c r="H31" s="144"/>
      <c r="I31" s="145"/>
    </row>
    <row r="32" spans="7:14" x14ac:dyDescent="0.25">
      <c r="G32" s="67" t="s">
        <v>613</v>
      </c>
      <c r="H32" s="66" t="s">
        <v>614</v>
      </c>
      <c r="I32" s="65" t="s">
        <v>615</v>
      </c>
    </row>
    <row r="33" spans="7:9" x14ac:dyDescent="0.25">
      <c r="G33" s="68" t="s">
        <v>616</v>
      </c>
      <c r="H33" s="72">
        <f>H34+1.5%</f>
        <v>3.498141468085264E-2</v>
      </c>
      <c r="I33" s="73">
        <f>I34+1.5%</f>
        <v>4.4981414680852642E-2</v>
      </c>
    </row>
    <row r="34" spans="7:9" x14ac:dyDescent="0.25">
      <c r="G34" s="68" t="s">
        <v>617</v>
      </c>
      <c r="H34" s="72">
        <f>AVERAGE(I23:K23)</f>
        <v>1.9981414680852645E-2</v>
      </c>
      <c r="I34" s="73">
        <f>H34+1%</f>
        <v>2.9981414680852643E-2</v>
      </c>
    </row>
    <row r="35" spans="7:9" ht="15.75" thickBot="1" x14ac:dyDescent="0.3">
      <c r="G35" s="70" t="s">
        <v>618</v>
      </c>
      <c r="H35" s="74">
        <f>H34-1.25%</f>
        <v>7.4814146808526438E-3</v>
      </c>
      <c r="I35" s="75">
        <f>I34-1.25%</f>
        <v>1.7481414680852642E-2</v>
      </c>
    </row>
    <row r="36" spans="7:9" ht="15.75" thickBot="1" x14ac:dyDescent="0.3">
      <c r="G36" s="146" t="s">
        <v>619</v>
      </c>
      <c r="H36" s="147"/>
      <c r="I36" s="148"/>
    </row>
    <row r="37" spans="7:9" x14ac:dyDescent="0.25">
      <c r="G37" s="71" t="s">
        <v>616</v>
      </c>
      <c r="H37" s="76">
        <f>H38+1.5%</f>
        <v>0.38537497334448179</v>
      </c>
      <c r="I37" s="77">
        <f>I38+1.5%</f>
        <v>0.39537497334448179</v>
      </c>
    </row>
    <row r="38" spans="7:9" x14ac:dyDescent="0.25">
      <c r="G38" s="68" t="s">
        <v>617</v>
      </c>
      <c r="H38" s="72">
        <f>AVERAGE(H21:K21)</f>
        <v>0.37037497334448177</v>
      </c>
      <c r="I38" s="73">
        <f>H38+1%</f>
        <v>0.38037497334448178</v>
      </c>
    </row>
    <row r="39" spans="7:9" ht="15.75" thickBot="1" x14ac:dyDescent="0.3">
      <c r="G39" s="70" t="s">
        <v>618</v>
      </c>
      <c r="H39" s="74">
        <f>H38-1.25%</f>
        <v>0.35787497334448176</v>
      </c>
      <c r="I39" s="75">
        <f>I38-1.25%</f>
        <v>0.36787497334448177</v>
      </c>
    </row>
    <row r="40" spans="7:9" ht="15.75" thickBot="1" x14ac:dyDescent="0.3">
      <c r="G40" s="146" t="s">
        <v>620</v>
      </c>
      <c r="H40" s="147"/>
      <c r="I40" s="148"/>
    </row>
    <row r="41" spans="7:9" x14ac:dyDescent="0.25">
      <c r="G41" s="71" t="s">
        <v>616</v>
      </c>
      <c r="H41" s="76">
        <f>H42+1.5%</f>
        <v>0.15239267054029404</v>
      </c>
      <c r="I41" s="77">
        <f>I42+1.5%</f>
        <v>0.16239267054029405</v>
      </c>
    </row>
    <row r="42" spans="7:9" x14ac:dyDescent="0.25">
      <c r="G42" s="68" t="s">
        <v>617</v>
      </c>
      <c r="H42" s="72">
        <f>AVERAGE(H22:K22)</f>
        <v>0.13739267054029405</v>
      </c>
      <c r="I42" s="73">
        <f>H42+1%</f>
        <v>0.14739267054029406</v>
      </c>
    </row>
    <row r="43" spans="7:9" ht="15.75" thickBot="1" x14ac:dyDescent="0.3">
      <c r="G43" s="69" t="s">
        <v>618</v>
      </c>
      <c r="H43" s="78">
        <f>H42-1.25%</f>
        <v>0.12489267054029406</v>
      </c>
      <c r="I43" s="79">
        <f>I42-1.25%</f>
        <v>0.13489267054029405</v>
      </c>
    </row>
  </sheetData>
  <mergeCells count="10">
    <mergeCell ref="A1:D1"/>
    <mergeCell ref="G31:I31"/>
    <mergeCell ref="G36:I36"/>
    <mergeCell ref="G40:I40"/>
    <mergeCell ref="A3:C3"/>
    <mergeCell ref="M11:N11"/>
    <mergeCell ref="M14:N14"/>
    <mergeCell ref="M16:N19"/>
    <mergeCell ref="G10:G12"/>
    <mergeCell ref="H10:K11"/>
  </mergeCells>
  <dataValidations count="2">
    <dataValidation type="list" allowBlank="1" showInputMessage="1" showErrorMessage="1" sqref="E1" xr:uid="{E08CE328-A7E2-41C2-8B5E-EA57903D0C85}">
      <formula1>ticker_symbol</formula1>
    </dataValidation>
    <dataValidation type="list" allowBlank="1" showInputMessage="1" showErrorMessage="1" sqref="D3" xr:uid="{CA8D9542-100E-4143-AF0D-34C3FDF8C17B}">
      <formula1>case_list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C0AF-B7E9-45EF-9211-875E04CC5C78}">
  <dimension ref="F1:M16"/>
  <sheetViews>
    <sheetView workbookViewId="0">
      <selection activeCell="H23" sqref="H23"/>
    </sheetView>
  </sheetViews>
  <sheetFormatPr defaultRowHeight="15" x14ac:dyDescent="0.25"/>
  <cols>
    <col min="6" max="6" width="22.28515625" customWidth="1"/>
    <col min="7" max="8" width="19" customWidth="1"/>
    <col min="9" max="9" width="19.42578125" customWidth="1"/>
    <col min="10" max="10" width="23.42578125" customWidth="1"/>
    <col min="11" max="11" width="25.140625" customWidth="1"/>
    <col min="12" max="12" width="24.7109375" customWidth="1"/>
  </cols>
  <sheetData>
    <row r="1" spans="6:13" x14ac:dyDescent="0.25">
      <c r="G1" s="151" t="s">
        <v>629</v>
      </c>
      <c r="H1" s="152"/>
      <c r="I1" s="152"/>
      <c r="J1" s="152"/>
      <c r="K1" s="152"/>
      <c r="L1" s="152"/>
      <c r="M1" s="152"/>
    </row>
    <row r="2" spans="6:13" x14ac:dyDescent="0.25">
      <c r="G2" s="152"/>
      <c r="H2" s="152"/>
      <c r="I2" s="152"/>
      <c r="J2" s="152"/>
      <c r="K2" s="152"/>
      <c r="L2" s="152"/>
      <c r="M2" s="152"/>
    </row>
    <row r="3" spans="6:13" x14ac:dyDescent="0.25">
      <c r="G3" s="152"/>
      <c r="H3" s="152"/>
      <c r="I3" s="152"/>
      <c r="J3" s="152"/>
      <c r="K3" s="152"/>
      <c r="L3" s="152"/>
      <c r="M3" s="152"/>
    </row>
    <row r="7" spans="6:13" ht="15.75" thickBot="1" x14ac:dyDescent="0.3"/>
    <row r="8" spans="6:13" ht="24" thickBot="1" x14ac:dyDescent="0.4">
      <c r="F8" s="158" t="s">
        <v>134</v>
      </c>
      <c r="G8" s="153" t="s">
        <v>628</v>
      </c>
      <c r="H8" s="154"/>
      <c r="I8" s="154"/>
      <c r="J8" s="154"/>
      <c r="K8" s="154"/>
      <c r="L8" s="155"/>
    </row>
    <row r="9" spans="6:13" ht="15" customHeight="1" x14ac:dyDescent="0.25">
      <c r="F9" s="159"/>
      <c r="G9" s="156" t="s">
        <v>614</v>
      </c>
      <c r="H9" s="157"/>
      <c r="I9" s="109"/>
      <c r="J9" s="156" t="s">
        <v>615</v>
      </c>
      <c r="K9" s="157"/>
      <c r="L9" s="109"/>
    </row>
    <row r="10" spans="6:13" ht="15.75" customHeight="1" x14ac:dyDescent="0.25">
      <c r="F10" s="159"/>
      <c r="G10" s="15" t="s">
        <v>618</v>
      </c>
      <c r="H10" s="5" t="s">
        <v>617</v>
      </c>
      <c r="I10" s="16" t="s">
        <v>616</v>
      </c>
      <c r="J10" s="15" t="s">
        <v>618</v>
      </c>
      <c r="K10" s="5" t="s">
        <v>617</v>
      </c>
      <c r="L10" s="16" t="s">
        <v>616</v>
      </c>
    </row>
    <row r="11" spans="6:13" ht="15.75" customHeight="1" x14ac:dyDescent="0.25">
      <c r="F11" s="93" t="s">
        <v>603</v>
      </c>
      <c r="G11" s="90">
        <v>16511612905.204494</v>
      </c>
      <c r="H11" s="26">
        <v>16716475405.204493</v>
      </c>
      <c r="I11" s="39">
        <v>16962310405.204494</v>
      </c>
      <c r="J11" s="94">
        <v>16800259257.450092</v>
      </c>
      <c r="K11" s="26">
        <v>17217658986.3302</v>
      </c>
      <c r="L11" s="27">
        <v>17725299123.48634</v>
      </c>
    </row>
    <row r="12" spans="6:13" x14ac:dyDescent="0.25">
      <c r="F12" s="93" t="s">
        <v>10</v>
      </c>
      <c r="G12" s="90">
        <v>5909093028.3244591</v>
      </c>
      <c r="H12" s="26">
        <v>6191364132.6162987</v>
      </c>
      <c r="I12" s="27">
        <v>6536849920.2665081</v>
      </c>
      <c r="J12" s="90">
        <v>6180394926.5148354</v>
      </c>
      <c r="K12" s="26">
        <v>6549166577.9797268</v>
      </c>
      <c r="L12" s="27">
        <v>7008139668.4713783</v>
      </c>
    </row>
    <row r="13" spans="6:13" x14ac:dyDescent="0.25">
      <c r="F13" s="93" t="s">
        <v>608</v>
      </c>
      <c r="G13" s="90">
        <v>2062179430.6585724</v>
      </c>
      <c r="H13" s="26">
        <v>2296721197.9421892</v>
      </c>
      <c r="I13" s="27">
        <v>2584931781.1825299</v>
      </c>
      <c r="J13" s="90">
        <v>2266231837.0067406</v>
      </c>
      <c r="K13" s="26">
        <v>2537756738.4473004</v>
      </c>
      <c r="L13" s="27">
        <v>2878458660.7884798</v>
      </c>
    </row>
    <row r="14" spans="6:13" x14ac:dyDescent="0.25">
      <c r="F14" s="93" t="s">
        <v>622</v>
      </c>
      <c r="G14" s="91">
        <v>0.12489267054029406</v>
      </c>
      <c r="H14" s="86">
        <v>0.13739267054029405</v>
      </c>
      <c r="I14" s="87">
        <v>0.15239267054029404</v>
      </c>
      <c r="J14" s="91">
        <v>0.13489267054029405</v>
      </c>
      <c r="K14" s="86">
        <v>0.14739267054029406</v>
      </c>
      <c r="L14" s="87">
        <v>0.16239267054029405</v>
      </c>
    </row>
    <row r="15" spans="6:13" x14ac:dyDescent="0.25">
      <c r="F15" s="93" t="s">
        <v>623</v>
      </c>
      <c r="G15" s="91">
        <v>0.35787497334448176</v>
      </c>
      <c r="H15" s="86">
        <v>0.37037497334448177</v>
      </c>
      <c r="I15" s="87">
        <v>0.38537497334448179</v>
      </c>
      <c r="J15" s="91">
        <v>0.36787497334448177</v>
      </c>
      <c r="K15" s="86">
        <v>0.38037497334448178</v>
      </c>
      <c r="L15" s="87">
        <v>0.39537497334448179</v>
      </c>
    </row>
    <row r="16" spans="6:13" ht="15.75" thickBot="1" x14ac:dyDescent="0.3">
      <c r="F16" s="10" t="s">
        <v>621</v>
      </c>
      <c r="G16" s="92">
        <v>7.4814146808526438E-3</v>
      </c>
      <c r="H16" s="88">
        <v>1.9981414680852645E-2</v>
      </c>
      <c r="I16" s="89">
        <v>3.498141468085264E-2</v>
      </c>
      <c r="J16" s="92">
        <v>1.7481414680852642E-2</v>
      </c>
      <c r="K16" s="88">
        <v>2.9981414680852643E-2</v>
      </c>
      <c r="L16" s="89">
        <v>4.4981414680852642E-2</v>
      </c>
    </row>
  </sheetData>
  <mergeCells count="5">
    <mergeCell ref="G1:M3"/>
    <mergeCell ref="G8:L8"/>
    <mergeCell ref="G9:I9"/>
    <mergeCell ref="J9:L9"/>
    <mergeCell ref="F8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projectdata-nyse-AbdullahAlQaht</vt:lpstr>
      <vt:lpstr>Task1</vt:lpstr>
      <vt:lpstr>Tasl 2 - Data</vt:lpstr>
      <vt:lpstr>Task 2 - Visualize</vt:lpstr>
      <vt:lpstr>Task 3 - Data</vt:lpstr>
      <vt:lpstr>Task 3 - CCL Company</vt:lpstr>
      <vt:lpstr>case_list</vt:lpstr>
      <vt:lpstr>cogs_list</vt:lpstr>
      <vt:lpstr>grossProfit_list</vt:lpstr>
      <vt:lpstr>operating_list</vt:lpstr>
      <vt:lpstr>operatingProfit_list</vt:lpstr>
      <vt:lpstr>otherOpearting_list</vt:lpstr>
      <vt:lpstr>otherOperating_list</vt:lpstr>
      <vt:lpstr>rs_list</vt:lpstr>
      <vt:lpstr>sga_list</vt:lpstr>
      <vt:lpstr>ticker_symbol</vt:lpstr>
      <vt:lpstr>ticker_synbol</vt:lpstr>
      <vt:lpstr>totalRev_list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2021-12-01T03:48:19Z</dcterms:created>
  <dcterms:modified xsi:type="dcterms:W3CDTF">2021-12-02T08:54:23Z</dcterms:modified>
</cp:coreProperties>
</file>