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8_{45C2F247-155F-4FB5-B70B-B73B099C779C}" xr6:coauthVersionLast="47" xr6:coauthVersionMax="47" xr10:uidLastSave="{00000000-0000-0000-0000-000000000000}"/>
  <bookViews>
    <workbookView xWindow="-108" yWindow="-108" windowWidth="23256" windowHeight="12576" xr2:uid="{2B7E42F2-4D7C-4495-B109-67984A5F49C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S8" i="1" l="1"/>
  <c r="AS7" i="1"/>
  <c r="AS6" i="1"/>
  <c r="AS5" i="1"/>
  <c r="AS4" i="1"/>
  <c r="AS3" i="1"/>
  <c r="AS2" i="1"/>
  <c r="U12" i="1"/>
  <c r="U14" i="1"/>
  <c r="U24" i="1"/>
  <c r="U37" i="1"/>
  <c r="U42" i="1"/>
  <c r="U44" i="1"/>
  <c r="T2" i="1"/>
  <c r="U2" i="1" s="1"/>
  <c r="T3" i="1"/>
  <c r="U3" i="1" s="1"/>
  <c r="T4" i="1"/>
  <c r="U4" i="1" s="1"/>
  <c r="T5" i="1"/>
  <c r="U5" i="1" s="1"/>
  <c r="T6" i="1"/>
  <c r="U6" i="1" s="1"/>
  <c r="T7" i="1"/>
  <c r="T8" i="1"/>
  <c r="T9" i="1"/>
  <c r="U9" i="1" s="1"/>
  <c r="T10" i="1"/>
  <c r="T11" i="1"/>
  <c r="U11" i="1" s="1"/>
  <c r="T12" i="1"/>
  <c r="T13" i="1"/>
  <c r="U13" i="1" s="1"/>
  <c r="T14" i="1"/>
  <c r="T15" i="1"/>
  <c r="U15" i="1" s="1"/>
  <c r="T16" i="1"/>
  <c r="U16" i="1" s="1"/>
  <c r="T17" i="1"/>
  <c r="U17" i="1" s="1"/>
  <c r="T18" i="1"/>
  <c r="U18" i="1" s="1"/>
  <c r="T19" i="1"/>
  <c r="U19" i="1" s="1"/>
  <c r="T20" i="1"/>
  <c r="U20" i="1" s="1"/>
  <c r="T21" i="1"/>
  <c r="U21" i="1" s="1"/>
  <c r="T22" i="1"/>
  <c r="U22" i="1" s="1"/>
  <c r="T23" i="1"/>
  <c r="U23" i="1" s="1"/>
  <c r="T24" i="1"/>
  <c r="T25" i="1"/>
  <c r="U25" i="1" s="1"/>
  <c r="T26" i="1"/>
  <c r="T27" i="1"/>
  <c r="U27" i="1" s="1"/>
  <c r="T28" i="1"/>
  <c r="U28" i="1" s="1"/>
  <c r="T29" i="1"/>
  <c r="U29" i="1" s="1"/>
  <c r="T30" i="1"/>
  <c r="U30" i="1" s="1"/>
  <c r="T31" i="1"/>
  <c r="U31" i="1" s="1"/>
  <c r="T32" i="1"/>
  <c r="U32" i="1" s="1"/>
  <c r="T33" i="1"/>
  <c r="U33" i="1" s="1"/>
  <c r="T34" i="1"/>
  <c r="U34" i="1" s="1"/>
  <c r="T35" i="1"/>
  <c r="U35" i="1" s="1"/>
  <c r="T36" i="1"/>
  <c r="U36" i="1" s="1"/>
  <c r="T37" i="1"/>
  <c r="T38" i="1"/>
  <c r="U38" i="1" s="1"/>
  <c r="T39" i="1"/>
  <c r="T40" i="1"/>
  <c r="T41" i="1"/>
  <c r="T42" i="1"/>
  <c r="T43" i="1"/>
  <c r="U43" i="1" s="1"/>
  <c r="T44" i="1"/>
  <c r="T45" i="1"/>
  <c r="U45" i="1" s="1"/>
  <c r="T46" i="1"/>
  <c r="U46" i="1" s="1"/>
  <c r="T47" i="1"/>
  <c r="U47" i="1" s="1"/>
  <c r="T48" i="1"/>
  <c r="U48" i="1" s="1"/>
  <c r="T49" i="1"/>
  <c r="U49" i="1" s="1"/>
  <c r="T50" i="1"/>
  <c r="T51" i="1"/>
  <c r="T52" i="1"/>
  <c r="T53" i="1"/>
  <c r="T54" i="1"/>
  <c r="U54" i="1" s="1"/>
  <c r="R3" i="1"/>
  <c r="R7" i="1"/>
  <c r="R8" i="1"/>
  <c r="R9" i="1"/>
  <c r="R10" i="1"/>
  <c r="R11" i="1"/>
  <c r="R14" i="1"/>
  <c r="R15" i="1"/>
  <c r="R17" i="1"/>
  <c r="R18" i="1"/>
  <c r="Q3" i="1"/>
  <c r="Q7" i="1"/>
  <c r="Q8" i="1"/>
  <c r="Q9" i="1"/>
  <c r="Q10" i="1"/>
  <c r="Q11" i="1"/>
  <c r="Q14" i="1"/>
  <c r="Q15" i="1"/>
  <c r="Q17" i="1"/>
  <c r="Q18" i="1"/>
  <c r="P3" i="1"/>
  <c r="P7" i="1"/>
  <c r="P8" i="1"/>
  <c r="P9" i="1"/>
  <c r="P10" i="1"/>
  <c r="P11" i="1"/>
  <c r="P14" i="1"/>
  <c r="P15" i="1"/>
  <c r="P17" i="1"/>
  <c r="P18" i="1"/>
  <c r="N3" i="1"/>
  <c r="N7" i="1"/>
  <c r="N8" i="1"/>
  <c r="N9" i="1"/>
  <c r="N10" i="1"/>
  <c r="N11" i="1"/>
  <c r="N14" i="1"/>
  <c r="N15" i="1"/>
  <c r="N17" i="1"/>
  <c r="N18" i="1"/>
  <c r="M3" i="1"/>
  <c r="M7" i="1"/>
  <c r="M8" i="1"/>
  <c r="M9" i="1"/>
  <c r="M10" i="1"/>
  <c r="M11" i="1"/>
  <c r="M14" i="1"/>
  <c r="M15" i="1"/>
  <c r="M17" i="1"/>
  <c r="M18" i="1"/>
  <c r="L3" i="1"/>
  <c r="L7" i="1"/>
  <c r="L8" i="1"/>
  <c r="L10" i="1"/>
  <c r="L11" i="1"/>
  <c r="L14" i="1"/>
  <c r="L15" i="1"/>
  <c r="L17" i="1"/>
  <c r="L18" i="1"/>
  <c r="H2" i="1"/>
  <c r="N2" i="1" s="1"/>
  <c r="H4" i="1"/>
  <c r="N4" i="1" s="1"/>
  <c r="H5" i="1"/>
  <c r="N5" i="1" s="1"/>
  <c r="H6" i="1"/>
  <c r="N6" i="1" s="1"/>
  <c r="H12" i="1"/>
  <c r="P12" i="1" s="1"/>
  <c r="H13" i="1"/>
  <c r="M13" i="1" s="1"/>
  <c r="H16" i="1"/>
  <c r="N16" i="1" s="1"/>
  <c r="H19" i="1"/>
  <c r="M19" i="1" s="1"/>
  <c r="H20" i="1"/>
  <c r="M20" i="1" s="1"/>
  <c r="H21" i="1"/>
  <c r="P21" i="1" s="1"/>
  <c r="H22" i="1"/>
  <c r="M22" i="1" s="1"/>
  <c r="H23" i="1"/>
  <c r="M23" i="1" s="1"/>
  <c r="H24" i="1"/>
  <c r="M24" i="1" s="1"/>
  <c r="H25" i="1"/>
  <c r="M25" i="1" s="1"/>
  <c r="H26" i="1"/>
  <c r="N26" i="1" s="1"/>
  <c r="H27" i="1"/>
  <c r="N27" i="1" s="1"/>
  <c r="H28" i="1"/>
  <c r="N28" i="1" s="1"/>
  <c r="H29" i="1"/>
  <c r="N29" i="1" s="1"/>
  <c r="H30" i="1"/>
  <c r="N30" i="1" s="1"/>
  <c r="H31" i="1"/>
  <c r="M31" i="1" s="1"/>
  <c r="H32" i="1"/>
  <c r="M32" i="1" s="1"/>
  <c r="H33" i="1"/>
  <c r="M33" i="1" s="1"/>
  <c r="H34" i="1"/>
  <c r="M34" i="1" s="1"/>
  <c r="H35" i="1"/>
  <c r="M35" i="1" s="1"/>
  <c r="H36" i="1"/>
  <c r="M36" i="1" s="1"/>
  <c r="H37" i="1"/>
  <c r="P37" i="1" s="1"/>
  <c r="H38" i="1"/>
  <c r="N38" i="1" s="1"/>
  <c r="H39" i="1"/>
  <c r="N39" i="1" s="1"/>
  <c r="H40" i="1"/>
  <c r="N40" i="1" s="1"/>
  <c r="H41" i="1"/>
  <c r="M41" i="1" s="1"/>
  <c r="H42" i="1"/>
  <c r="N42" i="1" s="1"/>
  <c r="H43" i="1"/>
  <c r="M43" i="1" s="1"/>
  <c r="H44" i="1"/>
  <c r="M44" i="1" s="1"/>
  <c r="H45" i="1"/>
  <c r="M45" i="1" s="1"/>
  <c r="H46" i="1"/>
  <c r="M46" i="1" s="1"/>
  <c r="H47" i="1"/>
  <c r="M47" i="1" s="1"/>
  <c r="H48" i="1"/>
  <c r="M48" i="1" s="1"/>
  <c r="H49" i="1"/>
  <c r="M49" i="1" s="1"/>
  <c r="H50" i="1"/>
  <c r="N50" i="1" s="1"/>
  <c r="H51" i="1"/>
  <c r="N51" i="1" s="1"/>
  <c r="H52" i="1"/>
  <c r="N52" i="1" s="1"/>
  <c r="H53" i="1"/>
  <c r="N53" i="1" s="1"/>
  <c r="H54" i="1"/>
  <c r="N54" i="1" s="1"/>
  <c r="E5" i="1"/>
  <c r="E6" i="1"/>
  <c r="E7" i="1"/>
  <c r="O7" i="1" s="1"/>
  <c r="E8" i="1"/>
  <c r="O8" i="1" s="1"/>
  <c r="E9" i="1"/>
  <c r="L9" i="1" s="1"/>
  <c r="E10" i="1"/>
  <c r="O10" i="1" s="1"/>
  <c r="E11" i="1"/>
  <c r="O11" i="1" s="1"/>
  <c r="E12" i="1"/>
  <c r="E13" i="1"/>
  <c r="E14" i="1"/>
  <c r="O14" i="1" s="1"/>
  <c r="E15" i="1"/>
  <c r="O15" i="1" s="1"/>
  <c r="E16" i="1"/>
  <c r="E17" i="1"/>
  <c r="O17" i="1" s="1"/>
  <c r="E18" i="1"/>
  <c r="O18" i="1" s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O46" i="1" s="1"/>
  <c r="E47" i="1"/>
  <c r="O47" i="1" s="1"/>
  <c r="E48" i="1"/>
  <c r="E49" i="1"/>
  <c r="E50" i="1"/>
  <c r="E51" i="1"/>
  <c r="E52" i="1"/>
  <c r="E53" i="1"/>
  <c r="E54" i="1"/>
  <c r="E4" i="1"/>
  <c r="E3" i="1"/>
  <c r="O3" i="1" s="1"/>
  <c r="E2" i="1"/>
  <c r="O35" i="1" l="1"/>
  <c r="R47" i="1"/>
  <c r="R20" i="1"/>
  <c r="R36" i="1"/>
  <c r="R35" i="1"/>
  <c r="R19" i="1"/>
  <c r="R54" i="1"/>
  <c r="R34" i="1"/>
  <c r="R49" i="1"/>
  <c r="R33" i="1"/>
  <c r="R48" i="1"/>
  <c r="R32" i="1"/>
  <c r="R46" i="1"/>
  <c r="R30" i="1"/>
  <c r="R45" i="1"/>
  <c r="R25" i="1"/>
  <c r="R44" i="1"/>
  <c r="R24" i="1"/>
  <c r="R43" i="1"/>
  <c r="R23" i="1"/>
  <c r="R31" i="1"/>
  <c r="R42" i="1"/>
  <c r="R22" i="1"/>
  <c r="R37" i="1"/>
  <c r="R21" i="1"/>
  <c r="R53" i="1"/>
  <c r="R41" i="1"/>
  <c r="R29" i="1"/>
  <c r="R5" i="1"/>
  <c r="R12" i="1"/>
  <c r="R6" i="1"/>
  <c r="R52" i="1"/>
  <c r="R40" i="1"/>
  <c r="R28" i="1"/>
  <c r="R16" i="1"/>
  <c r="R4" i="1"/>
  <c r="R13" i="1"/>
  <c r="R51" i="1"/>
  <c r="R39" i="1"/>
  <c r="R27" i="1"/>
  <c r="R50" i="1"/>
  <c r="R38" i="1"/>
  <c r="R26" i="1"/>
  <c r="R2" i="1"/>
  <c r="O25" i="1"/>
  <c r="Q49" i="1"/>
  <c r="Q37" i="1"/>
  <c r="Q25" i="1"/>
  <c r="Q13" i="1"/>
  <c r="O24" i="1"/>
  <c r="Q48" i="1"/>
  <c r="Q36" i="1"/>
  <c r="Q24" i="1"/>
  <c r="Q12" i="1"/>
  <c r="O23" i="1"/>
  <c r="Q47" i="1"/>
  <c r="Q35" i="1"/>
  <c r="Q23" i="1"/>
  <c r="O22" i="1"/>
  <c r="Q46" i="1"/>
  <c r="Q34" i="1"/>
  <c r="Q22" i="1"/>
  <c r="O13" i="1"/>
  <c r="Q45" i="1"/>
  <c r="Q33" i="1"/>
  <c r="Q21" i="1"/>
  <c r="P6" i="1"/>
  <c r="O12" i="1"/>
  <c r="Q44" i="1"/>
  <c r="Q32" i="1"/>
  <c r="Q20" i="1"/>
  <c r="Q43" i="1"/>
  <c r="Q31" i="1"/>
  <c r="Q19" i="1"/>
  <c r="O49" i="1"/>
  <c r="Q54" i="1"/>
  <c r="Q42" i="1"/>
  <c r="Q30" i="1"/>
  <c r="Q6" i="1"/>
  <c r="O48" i="1"/>
  <c r="Q53" i="1"/>
  <c r="Q41" i="1"/>
  <c r="Q29" i="1"/>
  <c r="Q5" i="1"/>
  <c r="O37" i="1"/>
  <c r="Q52" i="1"/>
  <c r="Q40" i="1"/>
  <c r="Q28" i="1"/>
  <c r="Q16" i="1"/>
  <c r="Q4" i="1"/>
  <c r="O36" i="1"/>
  <c r="Q51" i="1"/>
  <c r="Q39" i="1"/>
  <c r="Q27" i="1"/>
  <c r="O34" i="1"/>
  <c r="Q50" i="1"/>
  <c r="Q38" i="1"/>
  <c r="Q26" i="1"/>
  <c r="Q2" i="1"/>
  <c r="P43" i="1"/>
  <c r="P31" i="1"/>
  <c r="P19" i="1"/>
  <c r="P30" i="1"/>
  <c r="P53" i="1"/>
  <c r="P41" i="1"/>
  <c r="P29" i="1"/>
  <c r="P5" i="1"/>
  <c r="O45" i="1"/>
  <c r="O33" i="1"/>
  <c r="O21" i="1"/>
  <c r="O9" i="1"/>
  <c r="P54" i="1"/>
  <c r="P52" i="1"/>
  <c r="P40" i="1"/>
  <c r="P28" i="1"/>
  <c r="P16" i="1"/>
  <c r="P4" i="1"/>
  <c r="O44" i="1"/>
  <c r="O32" i="1"/>
  <c r="O20" i="1"/>
  <c r="P33" i="1"/>
  <c r="P42" i="1"/>
  <c r="P51" i="1"/>
  <c r="P39" i="1"/>
  <c r="P27" i="1"/>
  <c r="O43" i="1"/>
  <c r="O31" i="1"/>
  <c r="O19" i="1"/>
  <c r="P45" i="1"/>
  <c r="P50" i="1"/>
  <c r="P38" i="1"/>
  <c r="P26" i="1"/>
  <c r="O54" i="1"/>
  <c r="O42" i="1"/>
  <c r="O30" i="1"/>
  <c r="O6" i="1"/>
  <c r="P20" i="1"/>
  <c r="P49" i="1"/>
  <c r="P25" i="1"/>
  <c r="P13" i="1"/>
  <c r="O53" i="1"/>
  <c r="O41" i="1"/>
  <c r="O29" i="1"/>
  <c r="O5" i="1"/>
  <c r="P44" i="1"/>
  <c r="P48" i="1"/>
  <c r="P36" i="1"/>
  <c r="P24" i="1"/>
  <c r="O52" i="1"/>
  <c r="O40" i="1"/>
  <c r="O28" i="1"/>
  <c r="O16" i="1"/>
  <c r="O4" i="1"/>
  <c r="P47" i="1"/>
  <c r="P35" i="1"/>
  <c r="P23" i="1"/>
  <c r="O51" i="1"/>
  <c r="O39" i="1"/>
  <c r="O27" i="1"/>
  <c r="P32" i="1"/>
  <c r="P46" i="1"/>
  <c r="P34" i="1"/>
  <c r="P22" i="1"/>
  <c r="O50" i="1"/>
  <c r="O38" i="1"/>
  <c r="O26" i="1"/>
  <c r="O2" i="1"/>
  <c r="L24" i="1"/>
  <c r="L32" i="1"/>
  <c r="P2" i="1"/>
  <c r="L47" i="1"/>
  <c r="N47" i="1"/>
  <c r="M21" i="1"/>
  <c r="L31" i="1"/>
  <c r="L19" i="1"/>
  <c r="M12" i="1"/>
  <c r="L20" i="1"/>
  <c r="M37" i="1"/>
  <c r="L23" i="1"/>
  <c r="M5" i="1"/>
  <c r="N12" i="1"/>
  <c r="L48" i="1"/>
  <c r="L21" i="1"/>
  <c r="N48" i="1"/>
  <c r="L44" i="1"/>
  <c r="M16" i="1"/>
  <c r="N36" i="1"/>
  <c r="L43" i="1"/>
  <c r="N35" i="1"/>
  <c r="L45" i="1"/>
  <c r="L36" i="1"/>
  <c r="N24" i="1"/>
  <c r="L35" i="1"/>
  <c r="N23" i="1"/>
  <c r="L33" i="1"/>
  <c r="L12" i="1"/>
  <c r="L49" i="1"/>
  <c r="L37" i="1"/>
  <c r="L25" i="1"/>
  <c r="L13" i="1"/>
  <c r="M54" i="1"/>
  <c r="M42" i="1"/>
  <c r="M30" i="1"/>
  <c r="M6" i="1"/>
  <c r="N49" i="1"/>
  <c r="N37" i="1"/>
  <c r="N25" i="1"/>
  <c r="N13" i="1"/>
  <c r="M52" i="1"/>
  <c r="M40" i="1"/>
  <c r="M28" i="1"/>
  <c r="M4" i="1"/>
  <c r="L46" i="1"/>
  <c r="L34" i="1"/>
  <c r="L22" i="1"/>
  <c r="M51" i="1"/>
  <c r="M39" i="1"/>
  <c r="M27" i="1"/>
  <c r="N46" i="1"/>
  <c r="N34" i="1"/>
  <c r="N22" i="1"/>
  <c r="M50" i="1"/>
  <c r="M38" i="1"/>
  <c r="M26" i="1"/>
  <c r="M2" i="1"/>
  <c r="N45" i="1"/>
  <c r="N33" i="1"/>
  <c r="N21" i="1"/>
  <c r="N44" i="1"/>
  <c r="N32" i="1"/>
  <c r="N20" i="1"/>
  <c r="M53" i="1"/>
  <c r="N43" i="1"/>
  <c r="N31" i="1"/>
  <c r="N19" i="1"/>
  <c r="L54" i="1"/>
  <c r="L42" i="1"/>
  <c r="L30" i="1"/>
  <c r="L6" i="1"/>
  <c r="M29" i="1"/>
  <c r="L53" i="1"/>
  <c r="L41" i="1"/>
  <c r="L29" i="1"/>
  <c r="L5" i="1"/>
  <c r="N41" i="1"/>
  <c r="L52" i="1"/>
  <c r="L40" i="1"/>
  <c r="L28" i="1"/>
  <c r="L16" i="1"/>
  <c r="L4" i="1"/>
  <c r="L51" i="1"/>
  <c r="L39" i="1"/>
  <c r="L27" i="1"/>
  <c r="L50" i="1"/>
  <c r="L38" i="1"/>
  <c r="L26" i="1"/>
  <c r="L2" i="1"/>
  <c r="N55" i="1" l="1"/>
  <c r="M55" i="1"/>
  <c r="AE26" i="1"/>
  <c r="AE25" i="1"/>
  <c r="L55" i="1"/>
</calcChain>
</file>

<file path=xl/sharedStrings.xml><?xml version="1.0" encoding="utf-8"?>
<sst xmlns="http://schemas.openxmlformats.org/spreadsheetml/2006/main" count="86" uniqueCount="65">
  <si>
    <t>Date</t>
  </si>
  <si>
    <t>Range</t>
  </si>
  <si>
    <t>AC</t>
  </si>
  <si>
    <t>WA</t>
  </si>
  <si>
    <t>22/6/2023</t>
  </si>
  <si>
    <t>23/6/2023</t>
  </si>
  <si>
    <t>24/6/2023</t>
  </si>
  <si>
    <t>25/6/2023</t>
  </si>
  <si>
    <t>26/6/2023</t>
  </si>
  <si>
    <t>29/6/2023</t>
  </si>
  <si>
    <t>  1100</t>
  </si>
  <si>
    <t>13/7/2023</t>
  </si>
  <si>
    <t>14/7/2023</t>
  </si>
  <si>
    <t>15/7/2023</t>
  </si>
  <si>
    <t>17/7/2023</t>
  </si>
  <si>
    <t>18/7/2023</t>
  </si>
  <si>
    <t>19/7/2023</t>
  </si>
  <si>
    <t>20/7/2023</t>
  </si>
  <si>
    <t>21/7/2023</t>
  </si>
  <si>
    <t>22/7/2023</t>
  </si>
  <si>
    <t>23/7/2023</t>
  </si>
  <si>
    <t>24/7/2023</t>
  </si>
  <si>
    <t>25/7/2023</t>
  </si>
  <si>
    <t>26/7/2023</t>
  </si>
  <si>
    <t>27/7/2023</t>
  </si>
  <si>
    <t>28/7/2023</t>
  </si>
  <si>
    <t xml:space="preserve">  1300 </t>
  </si>
  <si>
    <t>13/8/2023</t>
  </si>
  <si>
    <t xml:space="preserve">29/7/2023 </t>
  </si>
  <si>
    <t xml:space="preserve">30/7/2023 </t>
  </si>
  <si>
    <t xml:space="preserve">31/7/2023 </t>
  </si>
  <si>
    <t xml:space="preserve">27/6/2023 </t>
  </si>
  <si>
    <t xml:space="preserve">28/6/2023 </t>
  </si>
  <si>
    <t xml:space="preserve">30/6/2023 </t>
  </si>
  <si>
    <t xml:space="preserve">16/7/2023 </t>
  </si>
  <si>
    <t>First session Start</t>
  </si>
  <si>
    <t>First Session End</t>
  </si>
  <si>
    <t>Second Session End</t>
  </si>
  <si>
    <t xml:space="preserve">  </t>
  </si>
  <si>
    <t xml:space="preserve"> </t>
  </si>
  <si>
    <t>Second Session Start2</t>
  </si>
  <si>
    <t>Duration 1st</t>
  </si>
  <si>
    <t>Duration 2nd</t>
  </si>
  <si>
    <t>Hours token to solve more than 7 problems in one session</t>
  </si>
  <si>
    <t>Hours token to solve more than 7 problems in two sessions</t>
  </si>
  <si>
    <t>no &gt; 7 / no 1 ses =</t>
  </si>
  <si>
    <t>no &gt; 7 / no 2 ses =</t>
  </si>
  <si>
    <t xml:space="preserve">Gives us an important hint : </t>
  </si>
  <si>
    <t xml:space="preserve">BUT!! </t>
  </si>
  <si>
    <t>Every 6 times we solve in one session we only manage to solve more than 7 problems one time</t>
  </si>
  <si>
    <t>Every 3 times we solve in two, we manage one time to solve more than 7 problems!</t>
  </si>
  <si>
    <t>Solved in one session</t>
  </si>
  <si>
    <t>Hours token in one session days</t>
  </si>
  <si>
    <t>AC's in it</t>
  </si>
  <si>
    <t>Hours token in two-session-day</t>
  </si>
  <si>
    <t>AC's in it2</t>
  </si>
  <si>
    <t>Look at the graph and see above the 8 in both graphs</t>
  </si>
  <si>
    <t>WA Percentage vs The time I wake up</t>
  </si>
  <si>
    <t>7</t>
  </si>
  <si>
    <t>Total attempts</t>
  </si>
  <si>
    <t>WA %</t>
  </si>
  <si>
    <t>After cleaning</t>
  </si>
  <si>
    <t>Best time to start solving is 6 am! Then 8 then 10</t>
  </si>
  <si>
    <t>Second Question: What is the best time to start solving roblems?</t>
  </si>
  <si>
    <t>First Question: Is it better to solve two sessions per day or only one session per day?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</si>
</sst>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h:mm;@"/>
  </numFmts>
  <fonts count="4" x14ac:knownFonts="1">
    <font>
      <sz val="11"/>
      <color theme="1"/>
      <name val="Calibri"/>
      <family val="2"/>
      <scheme val="minor"/>
    </font>
    <font>
      <sz val="11"/>
      <color rgb="FF666666"/>
      <name val="Arial"/>
      <family val="2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 applyAlignment="1">
      <alignment horizontal="left" vertical="center" indent="1"/>
    </xf>
    <xf numFmtId="14" fontId="1" fillId="0" borderId="0" xfId="0" applyNumberFormat="1" applyFont="1" applyAlignment="1">
      <alignment horizontal="left" vertical="center" indent="1"/>
    </xf>
    <xf numFmtId="0" fontId="0" fillId="0" borderId="0" xfId="0" applyAlignment="1">
      <alignment horizontal="center" vertical="center"/>
    </xf>
    <xf numFmtId="2" fontId="0" fillId="0" borderId="0" xfId="0" applyNumberFormat="1"/>
    <xf numFmtId="165" fontId="0" fillId="0" borderId="0" xfId="0" applyNumberFormat="1"/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5" fontId="0" fillId="2" borderId="0" xfId="0" applyNumberFormat="1" applyFill="1" applyAlignment="1">
      <alignment horizontal="center" vertical="center"/>
    </xf>
    <xf numFmtId="165" fontId="0" fillId="2" borderId="1" xfId="0" applyNumberForma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2" fontId="0" fillId="0" borderId="0" xfId="0" applyNumberFormat="1" applyAlignment="1">
      <alignment wrapText="1"/>
    </xf>
    <xf numFmtId="0" fontId="3" fillId="0" borderId="0" xfId="0" applyFont="1"/>
    <xf numFmtId="2" fontId="3" fillId="3" borderId="0" xfId="0" applyNumberFormat="1" applyFont="1" applyFill="1"/>
    <xf numFmtId="0" fontId="3" fillId="3" borderId="0" xfId="0" applyFont="1" applyFill="1"/>
    <xf numFmtId="0" fontId="0" fillId="0" borderId="0" xfId="0" applyAlignment="1">
      <alignment wrapText="1"/>
    </xf>
    <xf numFmtId="165" fontId="0" fillId="0" borderId="0" xfId="0" applyNumberFormat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32">
    <dxf>
      <numFmt numFmtId="0" formatCode="General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  <fill>
        <patternFill patternType="solid">
          <fgColor theme="0" tint="-0.14999847407452621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solid">
          <fgColor theme="0" tint="-0.14999847407452621"/>
          <bgColor theme="0" tint="-0.14999847407452621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solid">
          <fgColor theme="0" tint="-0.14999847407452621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solid">
          <fgColor theme="0" tint="-0.14999847407452621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theme="0" tint="-0.14999847407452621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solid">
          <fgColor theme="0" tint="-0.14999847407452621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solid">
          <fgColor theme="0" tint="-0.14999847407452621"/>
          <bgColor theme="0" tint="-0.14999847407452621"/>
        </patternFill>
      </fill>
      <alignment horizontal="center" vertical="center" textRotation="0" wrapText="0" indent="0" justifyLastLine="0" shrinkToFit="0" readingOrder="0"/>
    </dxf>
    <dxf>
      <numFmt numFmtId="164" formatCode="[$-F400]h:mm:ss\ AM/PM"/>
      <fill>
        <patternFill patternType="solid">
          <fgColor theme="0" tint="-0.14999847407452621"/>
          <bgColor theme="0" tint="-0.14999847407452621"/>
        </patternFill>
      </fill>
      <alignment horizontal="center" vertical="center" textRotation="0" wrapText="0" indent="0" justifyLastLine="0" shrinkToFit="0" readingOrder="0"/>
    </dxf>
    <dxf>
      <numFmt numFmtId="164" formatCode="[$-F400]h:mm:ss\ AM/PM"/>
      <fill>
        <patternFill patternType="solid">
          <fgColor theme="0" tint="-0.14999847407452621"/>
          <bgColor theme="0" tint="-0.14999847407452621"/>
        </patternFill>
      </fill>
      <alignment horizontal="center" vertical="center" textRotation="0" wrapText="0" indent="0" justifyLastLine="0" shrinkToFit="0" readingOrder="0"/>
    </dxf>
    <dxf>
      <numFmt numFmtId="164" formatCode="[$-F400]h:mm:ss\ AM/PM"/>
      <fill>
        <patternFill patternType="solid">
          <fgColor theme="0" tint="-0.14999847407452621"/>
          <bgColor theme="0" tint="-0.14999847407452621"/>
        </patternFill>
      </fill>
      <alignment horizontal="center" vertical="center" textRotation="0" wrapText="0" indent="0" justifyLastLine="0" shrinkToFit="0" readingOrder="0"/>
    </dxf>
    <dxf>
      <numFmt numFmtId="164" formatCode="[$-F400]h:mm:ss\ AM/PM"/>
      <fill>
        <patternFill patternType="solid">
          <fgColor theme="0" tint="-0.14999847407452621"/>
          <bgColor theme="0" tint="-0.14999847407452621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solid">
          <fgColor theme="0" tint="-0.14999847407452621"/>
          <bgColor theme="0" tint="-0.14999847407452621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solid">
          <fgColor theme="0" tint="-0.14999847407452621"/>
          <bgColor theme="0" tint="-0.14999847407452621"/>
        </patternFill>
      </fill>
      <alignment horizontal="center" vertical="center" textRotation="0" wrapText="0" indent="0" justifyLastLine="0" shrinkToFit="0" readingOrder="0"/>
    </dxf>
    <dxf>
      <numFmt numFmtId="165" formatCode="h:mm;@"/>
      <fill>
        <patternFill patternType="solid">
          <fgColor theme="0" tint="-0.14999847407452621"/>
          <bgColor theme="0" tint="-0.14999847407452621"/>
        </patternFill>
      </fill>
      <alignment horizontal="center" vertical="center" textRotation="0" wrapText="0" indent="0" justifyLastLine="0" shrinkToFit="0" readingOrder="0"/>
    </dxf>
    <dxf>
      <numFmt numFmtId="165" formatCode="h:mm;@"/>
      <fill>
        <patternFill patternType="solid">
          <fgColor theme="0" tint="-0.14999847407452621"/>
          <bgColor theme="0" tint="-0.14999847407452621"/>
        </patternFill>
      </fill>
      <alignment horizontal="center" vertical="center" textRotation="0" wrapText="0" indent="0" justifyLastLine="0" shrinkToFit="0" readingOrder="0"/>
    </dxf>
    <dxf>
      <numFmt numFmtId="165" formatCode="h:mm;@"/>
      <alignment horizontal="center" vertical="center" textRotation="0" wrapText="0" indent="0" justifyLastLine="0" shrinkToFit="0" readingOrder="0"/>
    </dxf>
    <dxf>
      <numFmt numFmtId="165" formatCode="h:mm;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666666"/>
        <name val="Arial"/>
        <family val="2"/>
        <scheme val="none"/>
      </font>
      <numFmt numFmtId="19" formatCode="m/d/yyyy"/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666666"/>
        <name val="Arial"/>
        <family val="2"/>
        <scheme val="none"/>
      </font>
      <numFmt numFmtId="19" formatCode="m/d/yyyy"/>
      <alignment horizontal="left" vertical="center" textRotation="0" wrapText="0" indent="1" justifyLastLine="0" shrinkToFit="0" readingOrder="0"/>
    </dxf>
    <dxf>
      <alignment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10" Type="http://schemas.openxmlformats.org/officeDocument/2006/relationships/customXml" Target="../customXml/item4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Does setting in two sessions increase</a:t>
            </a:r>
            <a:r>
              <a:rPr lang="en-US" baseline="0"/>
              <a:t> productivity? (Range not in consideration)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Duration 1st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Sheet1!$E$2:$E$54</c:f>
              <c:numCache>
                <c:formatCode>0.00</c:formatCode>
                <c:ptCount val="53"/>
                <c:pt idx="0">
                  <c:v>1</c:v>
                </c:pt>
                <c:pt idx="1">
                  <c:v>5.9999999999999982</c:v>
                </c:pt>
                <c:pt idx="2">
                  <c:v>5</c:v>
                </c:pt>
                <c:pt idx="3">
                  <c:v>1.0500000000000003</c:v>
                </c:pt>
                <c:pt idx="4">
                  <c:v>7.9999999999999982</c:v>
                </c:pt>
                <c:pt idx="5">
                  <c:v>0</c:v>
                </c:pt>
                <c:pt idx="6">
                  <c:v>0</c:v>
                </c:pt>
                <c:pt idx="7">
                  <c:v>10</c:v>
                </c:pt>
                <c:pt idx="8">
                  <c:v>0</c:v>
                </c:pt>
                <c:pt idx="9">
                  <c:v>7.9999999999999982</c:v>
                </c:pt>
                <c:pt idx="10">
                  <c:v>1.0166666666666675</c:v>
                </c:pt>
                <c:pt idx="11">
                  <c:v>6.9999999999999991</c:v>
                </c:pt>
                <c:pt idx="12">
                  <c:v>1.0000000000000018</c:v>
                </c:pt>
                <c:pt idx="13">
                  <c:v>0.99999999999999978</c:v>
                </c:pt>
                <c:pt idx="14">
                  <c:v>1.0000000000000004</c:v>
                </c:pt>
                <c:pt idx="15">
                  <c:v>0.88333333333333286</c:v>
                </c:pt>
                <c:pt idx="16">
                  <c:v>4.8166666666666655</c:v>
                </c:pt>
                <c:pt idx="17">
                  <c:v>3</c:v>
                </c:pt>
                <c:pt idx="18">
                  <c:v>3</c:v>
                </c:pt>
                <c:pt idx="19">
                  <c:v>5.9833333333333325</c:v>
                </c:pt>
                <c:pt idx="20">
                  <c:v>1.2499999999999996</c:v>
                </c:pt>
                <c:pt idx="21">
                  <c:v>6.9999999999999991</c:v>
                </c:pt>
                <c:pt idx="22">
                  <c:v>6</c:v>
                </c:pt>
                <c:pt idx="23">
                  <c:v>6</c:v>
                </c:pt>
                <c:pt idx="24">
                  <c:v>0</c:v>
                </c:pt>
                <c:pt idx="25">
                  <c:v>6.9999999999999991</c:v>
                </c:pt>
                <c:pt idx="26">
                  <c:v>6</c:v>
                </c:pt>
                <c:pt idx="27">
                  <c:v>6.9999999999999991</c:v>
                </c:pt>
                <c:pt idx="28">
                  <c:v>4</c:v>
                </c:pt>
                <c:pt idx="29">
                  <c:v>6.4166666666666652</c:v>
                </c:pt>
                <c:pt idx="30">
                  <c:v>1.9999999999999996</c:v>
                </c:pt>
                <c:pt idx="31">
                  <c:v>3.9999999999999991</c:v>
                </c:pt>
                <c:pt idx="32">
                  <c:v>1.1999999999999997</c:v>
                </c:pt>
                <c:pt idx="33">
                  <c:v>3.95</c:v>
                </c:pt>
                <c:pt idx="34">
                  <c:v>4.0500000000000016</c:v>
                </c:pt>
                <c:pt idx="35">
                  <c:v>3.05</c:v>
                </c:pt>
                <c:pt idx="36">
                  <c:v>6.9999999999999991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4.0500000000000016</c:v>
                </c:pt>
                <c:pt idx="41">
                  <c:v>5.1999999999999993</c:v>
                </c:pt>
                <c:pt idx="42">
                  <c:v>2.9999999999999987</c:v>
                </c:pt>
                <c:pt idx="43">
                  <c:v>3.1500000000000008</c:v>
                </c:pt>
                <c:pt idx="44">
                  <c:v>1.9999999999999996</c:v>
                </c:pt>
                <c:pt idx="45">
                  <c:v>1.8666666666666667</c:v>
                </c:pt>
                <c:pt idx="46">
                  <c:v>8</c:v>
                </c:pt>
                <c:pt idx="47">
                  <c:v>5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0.99999999999999911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89-4F97-850B-EEABE0F8AC2C}"/>
            </c:ext>
          </c:extLst>
        </c:ser>
        <c:ser>
          <c:idx val="1"/>
          <c:order val="1"/>
          <c:tx>
            <c:strRef>
              <c:f>Sheet1!$H$1</c:f>
              <c:strCache>
                <c:ptCount val="1"/>
                <c:pt idx="0">
                  <c:v>Duration 2nd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Sheet1!$H$2:$H$54</c:f>
              <c:numCache>
                <c:formatCode>0.00</c:formatCode>
                <c:ptCount val="53"/>
                <c:pt idx="0">
                  <c:v>4.0666666666666655</c:v>
                </c:pt>
                <c:pt idx="1">
                  <c:v>0</c:v>
                </c:pt>
                <c:pt idx="2">
                  <c:v>3.9999999999999991</c:v>
                </c:pt>
                <c:pt idx="3">
                  <c:v>3.9999999999999991</c:v>
                </c:pt>
                <c:pt idx="4">
                  <c:v>4.9999999999999822E-2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5.0000000000000009</c:v>
                </c:pt>
                <c:pt idx="11">
                  <c:v>0.99999999999999911</c:v>
                </c:pt>
                <c:pt idx="12">
                  <c:v>0</c:v>
                </c:pt>
                <c:pt idx="13">
                  <c:v>0</c:v>
                </c:pt>
                <c:pt idx="14">
                  <c:v>4.0499999999999989</c:v>
                </c:pt>
                <c:pt idx="15">
                  <c:v>0</c:v>
                </c:pt>
                <c:pt idx="16">
                  <c:v>0</c:v>
                </c:pt>
                <c:pt idx="17">
                  <c:v>0.99999999999999911</c:v>
                </c:pt>
                <c:pt idx="18">
                  <c:v>0</c:v>
                </c:pt>
                <c:pt idx="19">
                  <c:v>3.3333333333333215E-2</c:v>
                </c:pt>
                <c:pt idx="20">
                  <c:v>2.049999999999998</c:v>
                </c:pt>
                <c:pt idx="21">
                  <c:v>0.99999999999999911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0.99999999999999378</c:v>
                </c:pt>
                <c:pt idx="29">
                  <c:v>0</c:v>
                </c:pt>
                <c:pt idx="30">
                  <c:v>1.0000000000000071</c:v>
                </c:pt>
                <c:pt idx="31">
                  <c:v>0</c:v>
                </c:pt>
                <c:pt idx="32">
                  <c:v>1.0000000000000071</c:v>
                </c:pt>
                <c:pt idx="33">
                  <c:v>0</c:v>
                </c:pt>
                <c:pt idx="34">
                  <c:v>2.0666666666666673</c:v>
                </c:pt>
                <c:pt idx="35">
                  <c:v>2.0000000000000009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0.24999999999999911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89-4F97-850B-EEABE0F8AC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5915135"/>
        <c:axId val="315546639"/>
      </c:barChart>
      <c:lineChart>
        <c:grouping val="standard"/>
        <c:varyColors val="0"/>
        <c:ser>
          <c:idx val="2"/>
          <c:order val="2"/>
          <c:tx>
            <c:strRef>
              <c:f>Sheet1!$J$1</c:f>
              <c:strCache>
                <c:ptCount val="1"/>
                <c:pt idx="0">
                  <c:v>AC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Sheet1!$J$2:$J$54</c:f>
              <c:numCache>
                <c:formatCode>0.00</c:formatCode>
                <c:ptCount val="53"/>
                <c:pt idx="0">
                  <c:v>9</c:v>
                </c:pt>
                <c:pt idx="1">
                  <c:v>5</c:v>
                </c:pt>
                <c:pt idx="2">
                  <c:v>10</c:v>
                </c:pt>
                <c:pt idx="3">
                  <c:v>8</c:v>
                </c:pt>
                <c:pt idx="4">
                  <c:v>5</c:v>
                </c:pt>
                <c:pt idx="5">
                  <c:v>0</c:v>
                </c:pt>
                <c:pt idx="6">
                  <c:v>0</c:v>
                </c:pt>
                <c:pt idx="7">
                  <c:v>11</c:v>
                </c:pt>
                <c:pt idx="8">
                  <c:v>0</c:v>
                </c:pt>
                <c:pt idx="9">
                  <c:v>6</c:v>
                </c:pt>
                <c:pt idx="10">
                  <c:v>9</c:v>
                </c:pt>
                <c:pt idx="11">
                  <c:v>5</c:v>
                </c:pt>
                <c:pt idx="12">
                  <c:v>1</c:v>
                </c:pt>
                <c:pt idx="13">
                  <c:v>1</c:v>
                </c:pt>
                <c:pt idx="14">
                  <c:v>4</c:v>
                </c:pt>
                <c:pt idx="15">
                  <c:v>3</c:v>
                </c:pt>
                <c:pt idx="16">
                  <c:v>3</c:v>
                </c:pt>
                <c:pt idx="17">
                  <c:v>6</c:v>
                </c:pt>
                <c:pt idx="18">
                  <c:v>7</c:v>
                </c:pt>
                <c:pt idx="19">
                  <c:v>1</c:v>
                </c:pt>
                <c:pt idx="20">
                  <c:v>4</c:v>
                </c:pt>
                <c:pt idx="21">
                  <c:v>6</c:v>
                </c:pt>
                <c:pt idx="22">
                  <c:v>6</c:v>
                </c:pt>
                <c:pt idx="23">
                  <c:v>7</c:v>
                </c:pt>
                <c:pt idx="24">
                  <c:v>0</c:v>
                </c:pt>
                <c:pt idx="25">
                  <c:v>8</c:v>
                </c:pt>
                <c:pt idx="26">
                  <c:v>9</c:v>
                </c:pt>
                <c:pt idx="27">
                  <c:v>6</c:v>
                </c:pt>
                <c:pt idx="28">
                  <c:v>7</c:v>
                </c:pt>
                <c:pt idx="29">
                  <c:v>3</c:v>
                </c:pt>
                <c:pt idx="30">
                  <c:v>3</c:v>
                </c:pt>
                <c:pt idx="31">
                  <c:v>4</c:v>
                </c:pt>
                <c:pt idx="32">
                  <c:v>1</c:v>
                </c:pt>
                <c:pt idx="33">
                  <c:v>6</c:v>
                </c:pt>
                <c:pt idx="34">
                  <c:v>7</c:v>
                </c:pt>
                <c:pt idx="35">
                  <c:v>8</c:v>
                </c:pt>
                <c:pt idx="36">
                  <c:v>4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3</c:v>
                </c:pt>
                <c:pt idx="41">
                  <c:v>3</c:v>
                </c:pt>
                <c:pt idx="42">
                  <c:v>6</c:v>
                </c:pt>
                <c:pt idx="43">
                  <c:v>9</c:v>
                </c:pt>
                <c:pt idx="44">
                  <c:v>1</c:v>
                </c:pt>
                <c:pt idx="45">
                  <c:v>5</c:v>
                </c:pt>
                <c:pt idx="46">
                  <c:v>9</c:v>
                </c:pt>
                <c:pt idx="47">
                  <c:v>8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89-4F97-850B-EEABE0F8AC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5915135"/>
        <c:axId val="315546639"/>
      </c:lineChart>
      <c:catAx>
        <c:axId val="5059151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546639"/>
        <c:crosses val="autoZero"/>
        <c:auto val="1"/>
        <c:lblAlgn val="ctr"/>
        <c:lblOffset val="100"/>
        <c:noMultiLvlLbl val="0"/>
      </c:catAx>
      <c:valAx>
        <c:axId val="315546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915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How</a:t>
            </a:r>
            <a:r>
              <a:rPr lang="en-US" baseline="0"/>
              <a:t> many time I solved more than 7 problems in one session?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Sheet1!$O$1</c:f>
              <c:strCache>
                <c:ptCount val="1"/>
                <c:pt idx="0">
                  <c:v>Hours token in one session days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Sheet1!$O$2:$O$55</c:f>
              <c:numCache>
                <c:formatCode>General</c:formatCode>
                <c:ptCount val="53"/>
                <c:pt idx="0">
                  <c:v>0</c:v>
                </c:pt>
                <c:pt idx="1">
                  <c:v>5.9999999999999982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10</c:v>
                </c:pt>
                <c:pt idx="8">
                  <c:v>0</c:v>
                </c:pt>
                <c:pt idx="9">
                  <c:v>7.9999999999999982</c:v>
                </c:pt>
                <c:pt idx="10">
                  <c:v>0</c:v>
                </c:pt>
                <c:pt idx="11">
                  <c:v>0</c:v>
                </c:pt>
                <c:pt idx="12">
                  <c:v>1.0000000000000018</c:v>
                </c:pt>
                <c:pt idx="13">
                  <c:v>0.99999999999999978</c:v>
                </c:pt>
                <c:pt idx="14">
                  <c:v>0</c:v>
                </c:pt>
                <c:pt idx="15">
                  <c:v>0.88333333333333286</c:v>
                </c:pt>
                <c:pt idx="16">
                  <c:v>4.8166666666666655</c:v>
                </c:pt>
                <c:pt idx="17">
                  <c:v>0</c:v>
                </c:pt>
                <c:pt idx="18">
                  <c:v>3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6</c:v>
                </c:pt>
                <c:pt idx="23">
                  <c:v>6</c:v>
                </c:pt>
                <c:pt idx="24">
                  <c:v>0</c:v>
                </c:pt>
                <c:pt idx="25">
                  <c:v>6.9999999999999991</c:v>
                </c:pt>
                <c:pt idx="26">
                  <c:v>6</c:v>
                </c:pt>
                <c:pt idx="27">
                  <c:v>6.9999999999999991</c:v>
                </c:pt>
                <c:pt idx="28">
                  <c:v>0</c:v>
                </c:pt>
                <c:pt idx="29">
                  <c:v>6.4166666666666652</c:v>
                </c:pt>
                <c:pt idx="30">
                  <c:v>0</c:v>
                </c:pt>
                <c:pt idx="31">
                  <c:v>3.9999999999999991</c:v>
                </c:pt>
                <c:pt idx="32">
                  <c:v>0</c:v>
                </c:pt>
                <c:pt idx="33">
                  <c:v>3.95</c:v>
                </c:pt>
                <c:pt idx="34">
                  <c:v>0</c:v>
                </c:pt>
                <c:pt idx="35">
                  <c:v>0</c:v>
                </c:pt>
                <c:pt idx="36">
                  <c:v>6.9999999999999991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4.0500000000000016</c:v>
                </c:pt>
                <c:pt idx="41">
                  <c:v>0</c:v>
                </c:pt>
                <c:pt idx="42">
                  <c:v>2.9999999999999987</c:v>
                </c:pt>
                <c:pt idx="43">
                  <c:v>3.1500000000000008</c:v>
                </c:pt>
                <c:pt idx="44">
                  <c:v>1.9999999999999996</c:v>
                </c:pt>
                <c:pt idx="45">
                  <c:v>1.8666666666666667</c:v>
                </c:pt>
                <c:pt idx="46">
                  <c:v>8</c:v>
                </c:pt>
                <c:pt idx="47">
                  <c:v>5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0.99999999999999911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A8-49BD-B956-956949EFA4E3}"/>
            </c:ext>
          </c:extLst>
        </c:ser>
        <c:ser>
          <c:idx val="1"/>
          <c:order val="1"/>
          <c:tx>
            <c:strRef>
              <c:f>Sheet1!$P$1</c:f>
              <c:strCache>
                <c:ptCount val="1"/>
                <c:pt idx="0">
                  <c:v>AC's in it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Sheet1!$P$2:$P$55</c:f>
              <c:numCache>
                <c:formatCode>General</c:formatCode>
                <c:ptCount val="53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11</c:v>
                </c:pt>
                <c:pt idx="8">
                  <c:v>0</c:v>
                </c:pt>
                <c:pt idx="9">
                  <c:v>6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3</c:v>
                </c:pt>
                <c:pt idx="16">
                  <c:v>3</c:v>
                </c:pt>
                <c:pt idx="17">
                  <c:v>0</c:v>
                </c:pt>
                <c:pt idx="18">
                  <c:v>7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6</c:v>
                </c:pt>
                <c:pt idx="23">
                  <c:v>7</c:v>
                </c:pt>
                <c:pt idx="24">
                  <c:v>0</c:v>
                </c:pt>
                <c:pt idx="25">
                  <c:v>8</c:v>
                </c:pt>
                <c:pt idx="26">
                  <c:v>9</c:v>
                </c:pt>
                <c:pt idx="27">
                  <c:v>6</c:v>
                </c:pt>
                <c:pt idx="28">
                  <c:v>0</c:v>
                </c:pt>
                <c:pt idx="29">
                  <c:v>3</c:v>
                </c:pt>
                <c:pt idx="30">
                  <c:v>0</c:v>
                </c:pt>
                <c:pt idx="31">
                  <c:v>4</c:v>
                </c:pt>
                <c:pt idx="32">
                  <c:v>0</c:v>
                </c:pt>
                <c:pt idx="33">
                  <c:v>6</c:v>
                </c:pt>
                <c:pt idx="34">
                  <c:v>0</c:v>
                </c:pt>
                <c:pt idx="35">
                  <c:v>0</c:v>
                </c:pt>
                <c:pt idx="36">
                  <c:v>4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3</c:v>
                </c:pt>
                <c:pt idx="41">
                  <c:v>0</c:v>
                </c:pt>
                <c:pt idx="42">
                  <c:v>6</c:v>
                </c:pt>
                <c:pt idx="43">
                  <c:v>9</c:v>
                </c:pt>
                <c:pt idx="44">
                  <c:v>1</c:v>
                </c:pt>
                <c:pt idx="45">
                  <c:v>5</c:v>
                </c:pt>
                <c:pt idx="46">
                  <c:v>9</c:v>
                </c:pt>
                <c:pt idx="47">
                  <c:v>8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A8-49BD-B956-956949EFA4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01929679"/>
        <c:axId val="2033021039"/>
      </c:barChart>
      <c:lineChart>
        <c:grouping val="standard"/>
        <c:varyColors val="0"/>
        <c:ser>
          <c:idx val="2"/>
          <c:order val="2"/>
          <c:tx>
            <c:strRef>
              <c:f>Sheet1!$S$1</c:f>
              <c:strCache>
                <c:ptCount val="1"/>
                <c:pt idx="0">
                  <c:v>7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Sheet1!$S$2:$S$55</c:f>
              <c:numCache>
                <c:formatCode>General</c:formatCode>
                <c:ptCount val="53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A8-49BD-B956-956949EFA4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1929679"/>
        <c:axId val="2033021039"/>
      </c:lineChart>
      <c:catAx>
        <c:axId val="21019296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3021039"/>
        <c:crosses val="autoZero"/>
        <c:auto val="1"/>
        <c:lblAlgn val="ctr"/>
        <c:lblOffset val="100"/>
        <c:noMultiLvlLbl val="0"/>
      </c:catAx>
      <c:valAx>
        <c:axId val="2033021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1929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How many time I solved more than 7 problems in two sessions?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Sheet1!$Q$1</c:f>
              <c:strCache>
                <c:ptCount val="1"/>
                <c:pt idx="0">
                  <c:v>Hours token in two-session-day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Sheet1!$Q$2:$Q$55</c:f>
              <c:numCache>
                <c:formatCode>General</c:formatCode>
                <c:ptCount val="53"/>
                <c:pt idx="0">
                  <c:v>5.0666666666666655</c:v>
                </c:pt>
                <c:pt idx="1">
                  <c:v>0</c:v>
                </c:pt>
                <c:pt idx="2">
                  <c:v>9</c:v>
                </c:pt>
                <c:pt idx="3">
                  <c:v>5.0499999999999989</c:v>
                </c:pt>
                <c:pt idx="4">
                  <c:v>8.0499999999999972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6.0166666666666684</c:v>
                </c:pt>
                <c:pt idx="11">
                  <c:v>7.9999999999999982</c:v>
                </c:pt>
                <c:pt idx="12">
                  <c:v>0</c:v>
                </c:pt>
                <c:pt idx="13">
                  <c:v>0</c:v>
                </c:pt>
                <c:pt idx="14">
                  <c:v>5.0499999999999989</c:v>
                </c:pt>
                <c:pt idx="15">
                  <c:v>0</c:v>
                </c:pt>
                <c:pt idx="16">
                  <c:v>0</c:v>
                </c:pt>
                <c:pt idx="17">
                  <c:v>3.9999999999999991</c:v>
                </c:pt>
                <c:pt idx="18">
                  <c:v>0</c:v>
                </c:pt>
                <c:pt idx="19">
                  <c:v>6.0166666666666657</c:v>
                </c:pt>
                <c:pt idx="20">
                  <c:v>3.2999999999999976</c:v>
                </c:pt>
                <c:pt idx="21">
                  <c:v>7.9999999999999982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4.9999999999999938</c:v>
                </c:pt>
                <c:pt idx="29">
                  <c:v>0</c:v>
                </c:pt>
                <c:pt idx="30">
                  <c:v>3.0000000000000067</c:v>
                </c:pt>
                <c:pt idx="31">
                  <c:v>0</c:v>
                </c:pt>
                <c:pt idx="32">
                  <c:v>2.2000000000000068</c:v>
                </c:pt>
                <c:pt idx="33">
                  <c:v>0</c:v>
                </c:pt>
                <c:pt idx="34">
                  <c:v>6.1166666666666689</c:v>
                </c:pt>
                <c:pt idx="35">
                  <c:v>5.0500000000000007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5.4499999999999984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89-4D36-8B99-73B5D9F8B58C}"/>
            </c:ext>
          </c:extLst>
        </c:ser>
        <c:ser>
          <c:idx val="1"/>
          <c:order val="1"/>
          <c:tx>
            <c:strRef>
              <c:f>Sheet1!$R$1</c:f>
              <c:strCache>
                <c:ptCount val="1"/>
                <c:pt idx="0">
                  <c:v>AC's in it2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Sheet1!$R$2:$R$55</c:f>
              <c:numCache>
                <c:formatCode>General</c:formatCode>
                <c:ptCount val="53"/>
                <c:pt idx="0">
                  <c:v>9</c:v>
                </c:pt>
                <c:pt idx="1">
                  <c:v>0</c:v>
                </c:pt>
                <c:pt idx="2">
                  <c:v>10</c:v>
                </c:pt>
                <c:pt idx="3">
                  <c:v>8</c:v>
                </c:pt>
                <c:pt idx="4">
                  <c:v>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9</c:v>
                </c:pt>
                <c:pt idx="11">
                  <c:v>5</c:v>
                </c:pt>
                <c:pt idx="12">
                  <c:v>0</c:v>
                </c:pt>
                <c:pt idx="13">
                  <c:v>0</c:v>
                </c:pt>
                <c:pt idx="14">
                  <c:v>4</c:v>
                </c:pt>
                <c:pt idx="15">
                  <c:v>0</c:v>
                </c:pt>
                <c:pt idx="16">
                  <c:v>0</c:v>
                </c:pt>
                <c:pt idx="17">
                  <c:v>6</c:v>
                </c:pt>
                <c:pt idx="18">
                  <c:v>0</c:v>
                </c:pt>
                <c:pt idx="19">
                  <c:v>1</c:v>
                </c:pt>
                <c:pt idx="20">
                  <c:v>4</c:v>
                </c:pt>
                <c:pt idx="21">
                  <c:v>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7</c:v>
                </c:pt>
                <c:pt idx="29">
                  <c:v>0</c:v>
                </c:pt>
                <c:pt idx="30">
                  <c:v>3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7</c:v>
                </c:pt>
                <c:pt idx="35">
                  <c:v>8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3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89-4D36-8B99-73B5D9F8B5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2295263"/>
        <c:axId val="2082115695"/>
      </c:barChart>
      <c:lineChart>
        <c:grouping val="standard"/>
        <c:varyColors val="0"/>
        <c:ser>
          <c:idx val="2"/>
          <c:order val="2"/>
          <c:tx>
            <c:strRef>
              <c:f>Sheet1!$S$1</c:f>
              <c:strCache>
                <c:ptCount val="1"/>
                <c:pt idx="0">
                  <c:v>7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Sheet1!$S$2:$S$55</c:f>
              <c:numCache>
                <c:formatCode>General</c:formatCode>
                <c:ptCount val="53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89-4D36-8B99-73B5D9F8B5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2295263"/>
        <c:axId val="2082115695"/>
      </c:lineChart>
      <c:catAx>
        <c:axId val="4622952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2115695"/>
        <c:crosses val="autoZero"/>
        <c:auto val="1"/>
        <c:lblAlgn val="ctr"/>
        <c:lblOffset val="100"/>
        <c:noMultiLvlLbl val="0"/>
      </c:catAx>
      <c:valAx>
        <c:axId val="2082115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295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Sheet1!$AS$1</c:f>
              <c:strCache>
                <c:ptCount val="1"/>
                <c:pt idx="0">
                  <c:v>WA %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Sheet1!$AR$2:$AR$8</c:f>
              <c:numCache>
                <c:formatCode>General</c:formatCode>
                <c:ptCount val="7"/>
                <c:pt idx="0">
                  <c:v>6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14</c:v>
                </c:pt>
              </c:numCache>
            </c:numRef>
          </c:xVal>
          <c:yVal>
            <c:numRef>
              <c:f>Sheet1!$AS$2:$AS$8</c:f>
              <c:numCache>
                <c:formatCode>General</c:formatCode>
                <c:ptCount val="7"/>
                <c:pt idx="0">
                  <c:v>3.074482339697076</c:v>
                </c:pt>
                <c:pt idx="1">
                  <c:v>16.612518951700235</c:v>
                </c:pt>
                <c:pt idx="2">
                  <c:v>17.222222222222221</c:v>
                </c:pt>
                <c:pt idx="3">
                  <c:v>9.8765432098765427</c:v>
                </c:pt>
                <c:pt idx="4">
                  <c:v>19.375</c:v>
                </c:pt>
                <c:pt idx="5">
                  <c:v>23.333333333333336</c:v>
                </c:pt>
                <c:pt idx="6">
                  <c:v>14.117647058823529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FD-4EE5-AA29-CE0B3181B6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428543"/>
        <c:axId val="373706127"/>
      </c:scatterChart>
      <c:valAx>
        <c:axId val="468428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706127"/>
        <c:crosses val="autoZero"/>
        <c:crossBetween val="midCat"/>
      </c:valAx>
      <c:valAx>
        <c:axId val="373706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428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583095</xdr:colOff>
      <xdr:row>54</xdr:row>
      <xdr:rowOff>109331</xdr:rowOff>
    </xdr:from>
    <xdr:to>
      <xdr:col>9</xdr:col>
      <xdr:colOff>351183</xdr:colOff>
      <xdr:row>68</xdr:row>
      <xdr:rowOff>139147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218180F-241B-21FD-E28B-D93D1F9D50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179120</xdr:colOff>
      <xdr:row>7</xdr:row>
      <xdr:rowOff>67293</xdr:rowOff>
    </xdr:from>
    <xdr:to>
      <xdr:col>28</xdr:col>
      <xdr:colOff>190005</xdr:colOff>
      <xdr:row>22</xdr:row>
      <xdr:rowOff>108857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6A423BC-430A-41CA-B099-26C5B5019D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170213</xdr:colOff>
      <xdr:row>22</xdr:row>
      <xdr:rowOff>145474</xdr:rowOff>
    </xdr:from>
    <xdr:to>
      <xdr:col>28</xdr:col>
      <xdr:colOff>181098</xdr:colOff>
      <xdr:row>38</xdr:row>
      <xdr:rowOff>1981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4169AF6-D58E-7934-8C20-3E546EC7EA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43</xdr:col>
      <xdr:colOff>590550</xdr:colOff>
      <xdr:row>16</xdr:row>
      <xdr:rowOff>48986</xdr:rowOff>
    </xdr:from>
    <xdr:to>
      <xdr:col>48</xdr:col>
      <xdr:colOff>130628</xdr:colOff>
      <xdr:row>31</xdr:row>
      <xdr:rowOff>38100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C1A4715-60E3-9CA7-86B3-D82D7283B6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DA4AFE3-92A2-416B-8342-4D275814C9AC}" name="Table2" displayName="Table2" ref="B1:U55" totalsRowCount="1" headerRowDxfId="31">
  <autoFilter ref="B1:U54" xr:uid="{ADA4AFE3-92A2-416B-8342-4D275814C9AC}"/>
  <tableColumns count="20">
    <tableColumn id="1" xr3:uid="{928E0642-9F9A-471D-A2A0-87DE8B53F7B8}" name="Date" dataDxfId="30" totalsRowDxfId="29"/>
    <tableColumn id="2" xr3:uid="{B5A307B3-0DD7-4311-868F-B88D4E000CCC}" name="First session Start" dataDxfId="28" totalsRowDxfId="27"/>
    <tableColumn id="3" xr3:uid="{CD991304-BB30-4B6B-8D7B-43D8F0E9418F}" name="First Session End" dataDxfId="26" totalsRowDxfId="25"/>
    <tableColumn id="4" xr3:uid="{9431ABEE-0E56-4834-A3B1-F98BE536BCAD}" name="Duration 1st" dataDxfId="24" totalsRowDxfId="23">
      <calculatedColumnFormula>(D2-C2)*24</calculatedColumnFormula>
    </tableColumn>
    <tableColumn id="5" xr3:uid="{EAFA999D-FDDB-4AE0-B016-FD55E7870F4A}" name="Second Session Start2" dataDxfId="22" totalsRowDxfId="21"/>
    <tableColumn id="6" xr3:uid="{872646B6-2F16-46FB-AB56-44CDA8A395FB}" name="Second Session End" dataDxfId="20" totalsRowDxfId="19"/>
    <tableColumn id="10" xr3:uid="{282D0345-8016-44AE-83FD-911B811AE323}" name="Duration 2nd" dataDxfId="18" totalsRowDxfId="17">
      <calculatedColumnFormula>(G2-F2)*24 +0</calculatedColumnFormula>
    </tableColumn>
    <tableColumn id="7" xr3:uid="{A2BD46FB-7F9E-45B0-8EC4-96449143BE1E}" name="Range" dataDxfId="16" totalsRowDxfId="15"/>
    <tableColumn id="8" xr3:uid="{A0B2A803-4361-49EE-84AB-2155A001440E}" name="AC" dataDxfId="14" totalsRowDxfId="13"/>
    <tableColumn id="9" xr3:uid="{9AAD90A4-B041-478D-A766-0A4A5F2AFAAF}" name="WA" dataDxfId="12" totalsRowDxfId="11"/>
    <tableColumn id="11" xr3:uid="{53538F1C-DDFF-44E1-BECE-B2683BAF3EF1}" name="Hours token to solve more than 7 problems in one session" totalsRowFunction="custom" dataDxfId="10" totalsRowDxfId="9">
      <calculatedColumnFormula>IF(AND(J2&gt;7,H2=0),E2,"")</calculatedColumnFormula>
      <totalsRowFormula>AVERAGE(Table2[Hours token to solve more than 7 problems in one session])</totalsRowFormula>
    </tableColumn>
    <tableColumn id="12" xr3:uid="{C6F0BFB0-EDA6-4895-9C4C-A6FA2636B49A}" name="Hours token to solve more than 7 problems in two sessions" totalsRowFunction="custom" dataDxfId="8" totalsRowDxfId="7">
      <calculatedColumnFormula>IF(AND(J2&gt;7,H2&lt;&gt;0),E2+H2,"")</calculatedColumnFormula>
      <totalsRowFormula>AVERAGE(Table2[Hours token to solve more than 7 problems in two sessions])</totalsRowFormula>
    </tableColumn>
    <tableColumn id="13" xr3:uid="{4080D7ED-DC0A-482C-8F34-4333127FE95F}" name="Solved in one session" totalsRowFunction="custom" dataDxfId="6">
      <calculatedColumnFormula>IF(AND(H2=0),1,0)</calculatedColumnFormula>
      <totalsRowFormula>SUM(Table2[Solved in one session])</totalsRowFormula>
    </tableColumn>
    <tableColumn id="14" xr3:uid="{3482FC02-BE30-4C0C-A44B-CDC6EA2AD8A2}" name="Hours token in one session days" dataDxfId="5">
      <calculatedColumnFormula>IF(H2=0, E2,0)</calculatedColumnFormula>
    </tableColumn>
    <tableColumn id="15" xr3:uid="{454D2EA1-D3E6-4E69-83BD-BFED3C4B7F1C}" name="AC's in it">
      <calculatedColumnFormula>IF(H2=0, J2,0)</calculatedColumnFormula>
    </tableColumn>
    <tableColumn id="16" xr3:uid="{4D2F50AE-7714-4BE6-B030-DF1A646146B6}" name="Hours token in two-session-day" dataDxfId="4">
      <calculatedColumnFormula>IF(H2&lt;&gt;0,H2+E2,)</calculatedColumnFormula>
    </tableColumn>
    <tableColumn id="17" xr3:uid="{7BCEBBE5-116C-49DC-B2B2-4DC6DCDE85B5}" name="AC's in it2" dataDxfId="3">
      <calculatedColumnFormula>IF(H2&lt;&gt;0, J2,0)</calculatedColumnFormula>
    </tableColumn>
    <tableColumn id="18" xr3:uid="{330C213C-A3C8-422A-87FE-4CC1161DC0C8}" name="7" dataDxfId="2"/>
    <tableColumn id="19" xr3:uid="{73726A52-2A33-45EE-BD21-2C03AE645EFC}" name="Total attempts" dataDxfId="1">
      <calculatedColumnFormula>SUM(J2+K2)</calculatedColumnFormula>
    </tableColumn>
    <tableColumn id="20" xr3:uid="{B4D33D13-CABA-487A-A0AE-57A8CC78C4FF}" name="WA %" dataDxfId="0">
      <calculatedColumnFormula>(K2/T2)*100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967DF-638D-40E3-A224-8617180925C7}">
  <dimension ref="B1:AV59"/>
  <sheetViews>
    <sheetView tabSelected="1" topLeftCell="N1" zoomScale="40" zoomScaleNormal="40" workbookViewId="0">
      <selection activeCell="AI27" sqref="AI27"/>
    </sheetView>
  </sheetViews>
  <sheetFormatPr defaultRowHeight="14.4" x14ac:dyDescent="0.3"/>
  <cols>
    <col min="2" max="2" width="16" customWidth="1"/>
    <col min="3" max="3" width="17" style="5" customWidth="1"/>
    <col min="4" max="4" width="16.88671875" style="5" customWidth="1"/>
    <col min="5" max="5" width="14.44140625" style="4" customWidth="1"/>
    <col min="6" max="6" width="15.5546875" customWidth="1"/>
    <col min="7" max="7" width="19.44140625" customWidth="1"/>
    <col min="8" max="8" width="16.5546875" style="15" customWidth="1"/>
    <col min="10" max="10" width="14.44140625" style="4" customWidth="1"/>
    <col min="11" max="11" width="8.88671875" style="4"/>
    <col min="12" max="12" width="11.77734375" style="4" customWidth="1"/>
    <col min="13" max="13" width="15.33203125" style="4" customWidth="1"/>
    <col min="14" max="14" width="16.77734375" customWidth="1"/>
    <col min="21" max="21" width="12.6640625" customWidth="1"/>
    <col min="28" max="28" width="22.109375" customWidth="1"/>
    <col min="29" max="29" width="15.77734375" customWidth="1"/>
    <col min="31" max="31" width="8.88671875" customWidth="1"/>
    <col min="32" max="32" width="58.6640625" customWidth="1"/>
    <col min="42" max="42" width="17" style="5" customWidth="1"/>
    <col min="43" max="43" width="12.6640625" customWidth="1"/>
    <col min="48" max="48" width="55.88671875" customWidth="1"/>
  </cols>
  <sheetData>
    <row r="1" spans="2:48" s="21" customFormat="1" ht="72" x14ac:dyDescent="0.3">
      <c r="B1" s="21" t="s">
        <v>0</v>
      </c>
      <c r="C1" s="22" t="s">
        <v>35</v>
      </c>
      <c r="D1" s="22" t="s">
        <v>36</v>
      </c>
      <c r="E1" s="23" t="s">
        <v>41</v>
      </c>
      <c r="F1" s="24" t="s">
        <v>40</v>
      </c>
      <c r="G1" s="24" t="s">
        <v>37</v>
      </c>
      <c r="H1" s="23" t="s">
        <v>42</v>
      </c>
      <c r="I1" s="24" t="s">
        <v>1</v>
      </c>
      <c r="J1" s="23" t="s">
        <v>2</v>
      </c>
      <c r="K1" s="23" t="s">
        <v>3</v>
      </c>
      <c r="L1" s="17" t="s">
        <v>43</v>
      </c>
      <c r="M1" s="17" t="s">
        <v>44</v>
      </c>
      <c r="N1" s="21" t="s">
        <v>51</v>
      </c>
      <c r="O1" s="21" t="s">
        <v>52</v>
      </c>
      <c r="P1" s="21" t="s">
        <v>53</v>
      </c>
      <c r="Q1" s="21" t="s">
        <v>54</v>
      </c>
      <c r="R1" s="21" t="s">
        <v>55</v>
      </c>
      <c r="S1" s="21" t="s">
        <v>58</v>
      </c>
      <c r="T1" s="21" t="s">
        <v>59</v>
      </c>
      <c r="U1" s="21" t="s">
        <v>60</v>
      </c>
      <c r="AF1" s="25" t="s">
        <v>64</v>
      </c>
      <c r="AR1" s="22" t="s">
        <v>35</v>
      </c>
      <c r="AS1" s="21" t="s">
        <v>60</v>
      </c>
      <c r="AV1" s="25" t="s">
        <v>63</v>
      </c>
    </row>
    <row r="2" spans="2:48" x14ac:dyDescent="0.3">
      <c r="B2" s="1" t="s">
        <v>4</v>
      </c>
      <c r="C2" s="12">
        <v>8.3333333333333329E-2</v>
      </c>
      <c r="D2" s="13">
        <v>0.125</v>
      </c>
      <c r="E2" s="11">
        <f>(D2-C2)*24</f>
        <v>1</v>
      </c>
      <c r="F2" s="8">
        <v>0.5</v>
      </c>
      <c r="G2" s="8">
        <v>0.6694444444444444</v>
      </c>
      <c r="H2" s="11">
        <f t="shared" ref="H2:H33" si="0">(G2-F2)*24 +0</f>
        <v>4.0666666666666655</v>
      </c>
      <c r="I2" s="6">
        <v>1000</v>
      </c>
      <c r="J2" s="11">
        <v>9</v>
      </c>
      <c r="K2" s="11">
        <v>5</v>
      </c>
      <c r="L2" s="4" t="str">
        <f t="shared" ref="L2:L33" si="1">IF(AND(J2&gt;7,H2=0),E2,"")</f>
        <v/>
      </c>
      <c r="M2" s="4">
        <f t="shared" ref="M2:M33" si="2">IF(AND(J2&gt;7,H2&lt;&gt;0),E2+H2,"")</f>
        <v>5.0666666666666655</v>
      </c>
      <c r="N2">
        <f t="shared" ref="N2:N33" si="3">IF(AND(H2=0),1,0)</f>
        <v>0</v>
      </c>
      <c r="O2">
        <f t="shared" ref="O2:O33" si="4">IF(H2=0, E2,0)</f>
        <v>0</v>
      </c>
      <c r="P2">
        <f>IF(H2=0, J2,0)</f>
        <v>0</v>
      </c>
      <c r="Q2">
        <f>IF(H2&lt;&gt;0,H2+E2,)</f>
        <v>5.0666666666666655</v>
      </c>
      <c r="R2">
        <f t="shared" ref="R2:R33" si="5">IF(H2&lt;&gt;0, J2,0)</f>
        <v>9</v>
      </c>
      <c r="S2">
        <v>7</v>
      </c>
      <c r="T2" s="4">
        <f>SUM(J2+K2)</f>
        <v>14</v>
      </c>
      <c r="U2">
        <f t="shared" ref="U2:U33" si="6">(K2/T2)*100</f>
        <v>35.714285714285715</v>
      </c>
      <c r="AP2" s="12">
        <v>0.25</v>
      </c>
      <c r="AQ2">
        <v>14.285714285714285</v>
      </c>
      <c r="AR2">
        <v>6</v>
      </c>
      <c r="AS2">
        <f>AVERAGE(AQ2:AQ18)/17</f>
        <v>3.074482339697076</v>
      </c>
    </row>
    <row r="3" spans="2:48" x14ac:dyDescent="0.3">
      <c r="B3" s="1" t="s">
        <v>5</v>
      </c>
      <c r="C3" s="12">
        <v>0.29166666666666669</v>
      </c>
      <c r="D3" s="12">
        <v>0.54166666666666663</v>
      </c>
      <c r="E3" s="15">
        <f>(D3-C3)*24</f>
        <v>5.9999999999999982</v>
      </c>
      <c r="F3" s="9" t="s">
        <v>38</v>
      </c>
      <c r="G3" s="9"/>
      <c r="H3" s="15">
        <v>0</v>
      </c>
      <c r="I3" s="3">
        <v>1000</v>
      </c>
      <c r="J3" s="15">
        <v>5</v>
      </c>
      <c r="K3" s="15">
        <v>6</v>
      </c>
      <c r="L3" s="4" t="str">
        <f t="shared" si="1"/>
        <v/>
      </c>
      <c r="M3" s="4" t="str">
        <f t="shared" si="2"/>
        <v/>
      </c>
      <c r="N3">
        <f t="shared" si="3"/>
        <v>1</v>
      </c>
      <c r="O3">
        <f t="shared" si="4"/>
        <v>5.9999999999999982</v>
      </c>
      <c r="P3">
        <f t="shared" ref="P3:P54" si="7">IF(H3=0, J3,0)</f>
        <v>5</v>
      </c>
      <c r="Q3">
        <f t="shared" ref="Q3:Q33" si="8">IF(H3&lt;&gt;0,H3+E3,)</f>
        <v>0</v>
      </c>
      <c r="R3">
        <f t="shared" si="5"/>
        <v>0</v>
      </c>
      <c r="S3">
        <v>7</v>
      </c>
      <c r="T3" s="4">
        <f t="shared" ref="T3:T33" si="9">SUM(J3+K3)</f>
        <v>11</v>
      </c>
      <c r="U3">
        <f t="shared" si="6"/>
        <v>54.54545454545454</v>
      </c>
      <c r="AP3" s="12">
        <v>0.25</v>
      </c>
      <c r="AQ3">
        <v>69.230769230769226</v>
      </c>
      <c r="AR3">
        <v>8</v>
      </c>
      <c r="AS3">
        <f>AVERAGE(AQ20:AQ22)/3</f>
        <v>16.612518951700235</v>
      </c>
    </row>
    <row r="4" spans="2:48" x14ac:dyDescent="0.3">
      <c r="B4" s="1" t="s">
        <v>6</v>
      </c>
      <c r="C4" s="12">
        <v>0.33333333333333331</v>
      </c>
      <c r="D4" s="13">
        <v>0.54166666666666663</v>
      </c>
      <c r="E4" s="11">
        <f>(D4-C4)*24</f>
        <v>5</v>
      </c>
      <c r="F4" s="8">
        <v>0.625</v>
      </c>
      <c r="G4" s="8">
        <v>0.79166666666666663</v>
      </c>
      <c r="H4" s="11">
        <f t="shared" si="0"/>
        <v>3.9999999999999991</v>
      </c>
      <c r="I4" s="6">
        <v>1000</v>
      </c>
      <c r="J4" s="11">
        <v>10</v>
      </c>
      <c r="K4" s="11">
        <v>17</v>
      </c>
      <c r="L4" s="4" t="str">
        <f t="shared" si="1"/>
        <v/>
      </c>
      <c r="M4" s="4">
        <f t="shared" si="2"/>
        <v>9</v>
      </c>
      <c r="N4">
        <f t="shared" si="3"/>
        <v>0</v>
      </c>
      <c r="O4">
        <f t="shared" si="4"/>
        <v>0</v>
      </c>
      <c r="P4">
        <f t="shared" si="7"/>
        <v>0</v>
      </c>
      <c r="Q4">
        <f t="shared" si="8"/>
        <v>9</v>
      </c>
      <c r="R4">
        <f t="shared" si="5"/>
        <v>10</v>
      </c>
      <c r="S4">
        <v>7</v>
      </c>
      <c r="T4" s="4">
        <f t="shared" si="9"/>
        <v>27</v>
      </c>
      <c r="U4">
        <f t="shared" si="6"/>
        <v>62.962962962962962</v>
      </c>
      <c r="AP4" s="12">
        <v>0.25</v>
      </c>
      <c r="AQ4">
        <v>64.705882352941174</v>
      </c>
      <c r="AR4">
        <v>9</v>
      </c>
      <c r="AS4">
        <f>AVERAGE(AQ23:AQ24)/2</f>
        <v>17.222222222222221</v>
      </c>
    </row>
    <row r="5" spans="2:48" x14ac:dyDescent="0.3">
      <c r="B5" s="1" t="s">
        <v>7</v>
      </c>
      <c r="C5" s="12">
        <v>0.41666666666666669</v>
      </c>
      <c r="D5" s="12">
        <v>0.4604166666666667</v>
      </c>
      <c r="E5" s="15">
        <f t="shared" ref="E5:E54" si="10">(D5-C5)*24</f>
        <v>1.0500000000000003</v>
      </c>
      <c r="F5" s="9">
        <v>0.625</v>
      </c>
      <c r="G5" s="9">
        <v>0.79166666666666663</v>
      </c>
      <c r="H5" s="15">
        <f t="shared" si="0"/>
        <v>3.9999999999999991</v>
      </c>
      <c r="I5" s="3">
        <v>1000</v>
      </c>
      <c r="J5" s="15">
        <v>8</v>
      </c>
      <c r="K5" s="15">
        <v>4</v>
      </c>
      <c r="L5" s="4" t="str">
        <f t="shared" si="1"/>
        <v/>
      </c>
      <c r="M5" s="4">
        <f t="shared" si="2"/>
        <v>5.0499999999999989</v>
      </c>
      <c r="N5">
        <f t="shared" si="3"/>
        <v>0</v>
      </c>
      <c r="O5">
        <f t="shared" si="4"/>
        <v>0</v>
      </c>
      <c r="P5">
        <f t="shared" si="7"/>
        <v>0</v>
      </c>
      <c r="Q5">
        <f t="shared" si="8"/>
        <v>5.0499999999999989</v>
      </c>
      <c r="R5">
        <f t="shared" si="5"/>
        <v>8</v>
      </c>
      <c r="S5">
        <v>7</v>
      </c>
      <c r="T5" s="4">
        <f t="shared" si="9"/>
        <v>12</v>
      </c>
      <c r="U5">
        <f t="shared" si="6"/>
        <v>33.333333333333329</v>
      </c>
      <c r="AP5" s="12">
        <v>0.25</v>
      </c>
      <c r="AQ5">
        <v>62.5</v>
      </c>
      <c r="AR5">
        <v>10</v>
      </c>
      <c r="AS5">
        <f>AVERAGE(AQ25:AQ27)/3</f>
        <v>9.8765432098765427</v>
      </c>
    </row>
    <row r="6" spans="2:48" x14ac:dyDescent="0.3">
      <c r="B6" s="1" t="s">
        <v>8</v>
      </c>
      <c r="C6" s="12">
        <v>0.20833333333333334</v>
      </c>
      <c r="D6" s="13">
        <v>0.54166666666666663</v>
      </c>
      <c r="E6" s="11">
        <f t="shared" si="10"/>
        <v>7.9999999999999982</v>
      </c>
      <c r="F6" s="8">
        <v>0.625</v>
      </c>
      <c r="G6" s="8">
        <v>0.62708333333333333</v>
      </c>
      <c r="H6" s="11">
        <f t="shared" si="0"/>
        <v>4.9999999999999822E-2</v>
      </c>
      <c r="I6" s="6">
        <v>1000</v>
      </c>
      <c r="J6" s="11">
        <v>5</v>
      </c>
      <c r="K6" s="11">
        <v>7</v>
      </c>
      <c r="L6" s="4" t="str">
        <f t="shared" si="1"/>
        <v/>
      </c>
      <c r="M6" s="4" t="str">
        <f t="shared" si="2"/>
        <v/>
      </c>
      <c r="N6">
        <f t="shared" si="3"/>
        <v>0</v>
      </c>
      <c r="O6">
        <f t="shared" si="4"/>
        <v>0</v>
      </c>
      <c r="P6">
        <f t="shared" si="7"/>
        <v>0</v>
      </c>
      <c r="Q6">
        <f t="shared" si="8"/>
        <v>8.0499999999999972</v>
      </c>
      <c r="R6">
        <f t="shared" si="5"/>
        <v>5</v>
      </c>
      <c r="S6">
        <v>7</v>
      </c>
      <c r="T6" s="4">
        <f t="shared" si="9"/>
        <v>12</v>
      </c>
      <c r="U6">
        <f t="shared" si="6"/>
        <v>58.333333333333336</v>
      </c>
      <c r="AP6" s="12">
        <v>0.25</v>
      </c>
      <c r="AQ6">
        <v>30</v>
      </c>
      <c r="AR6">
        <v>11</v>
      </c>
      <c r="AS6">
        <f>AVERAGE(AQ28:AQ29)/2</f>
        <v>19.375</v>
      </c>
    </row>
    <row r="7" spans="2:48" x14ac:dyDescent="0.3">
      <c r="B7" s="1" t="s">
        <v>31</v>
      </c>
      <c r="C7" s="12"/>
      <c r="D7" s="12"/>
      <c r="E7" s="15">
        <f t="shared" si="10"/>
        <v>0</v>
      </c>
      <c r="F7" s="9" t="s">
        <v>39</v>
      </c>
      <c r="G7" s="9"/>
      <c r="H7" s="15">
        <v>0</v>
      </c>
      <c r="I7" s="3" t="s">
        <v>39</v>
      </c>
      <c r="J7" s="15">
        <v>0</v>
      </c>
      <c r="K7" s="15"/>
      <c r="L7" s="4" t="str">
        <f t="shared" si="1"/>
        <v/>
      </c>
      <c r="M7" s="4" t="str">
        <f t="shared" si="2"/>
        <v/>
      </c>
      <c r="N7">
        <f t="shared" si="3"/>
        <v>1</v>
      </c>
      <c r="O7">
        <f t="shared" si="4"/>
        <v>0</v>
      </c>
      <c r="P7">
        <f t="shared" si="7"/>
        <v>0</v>
      </c>
      <c r="Q7">
        <f t="shared" si="8"/>
        <v>0</v>
      </c>
      <c r="R7">
        <f t="shared" si="5"/>
        <v>0</v>
      </c>
      <c r="S7">
        <v>7</v>
      </c>
      <c r="T7" s="4">
        <f t="shared" si="9"/>
        <v>0</v>
      </c>
      <c r="U7">
        <v>0</v>
      </c>
      <c r="AP7" s="12">
        <v>0.25</v>
      </c>
      <c r="AQ7">
        <v>60</v>
      </c>
      <c r="AR7">
        <v>12</v>
      </c>
      <c r="AS7">
        <f>AVERAGE(AQ30:AQ31)/2</f>
        <v>23.333333333333336</v>
      </c>
    </row>
    <row r="8" spans="2:48" x14ac:dyDescent="0.3">
      <c r="B8" s="1" t="s">
        <v>32</v>
      </c>
      <c r="C8" s="12"/>
      <c r="D8" s="13"/>
      <c r="E8" s="11">
        <f t="shared" si="10"/>
        <v>0</v>
      </c>
      <c r="F8" s="8" t="s">
        <v>39</v>
      </c>
      <c r="G8" s="8"/>
      <c r="H8" s="11">
        <v>0</v>
      </c>
      <c r="I8" s="6" t="s">
        <v>39</v>
      </c>
      <c r="J8" s="11">
        <v>0</v>
      </c>
      <c r="K8" s="11"/>
      <c r="L8" s="4" t="str">
        <f t="shared" si="1"/>
        <v/>
      </c>
      <c r="M8" s="4" t="str">
        <f t="shared" si="2"/>
        <v/>
      </c>
      <c r="N8">
        <f t="shared" si="3"/>
        <v>1</v>
      </c>
      <c r="O8">
        <f t="shared" si="4"/>
        <v>0</v>
      </c>
      <c r="P8">
        <f t="shared" si="7"/>
        <v>0</v>
      </c>
      <c r="Q8">
        <f t="shared" si="8"/>
        <v>0</v>
      </c>
      <c r="R8">
        <f t="shared" si="5"/>
        <v>0</v>
      </c>
      <c r="S8">
        <v>7</v>
      </c>
      <c r="T8" s="4">
        <f t="shared" si="9"/>
        <v>0</v>
      </c>
      <c r="U8">
        <v>0</v>
      </c>
      <c r="AP8" s="12">
        <v>0.25</v>
      </c>
      <c r="AQ8">
        <v>57.142857142857139</v>
      </c>
      <c r="AR8">
        <v>14</v>
      </c>
      <c r="AS8">
        <f>AVERAGE(AQ32:AQ33)/3</f>
        <v>14.117647058823529</v>
      </c>
    </row>
    <row r="9" spans="2:48" x14ac:dyDescent="0.3">
      <c r="B9" s="1" t="s">
        <v>9</v>
      </c>
      <c r="C9" s="12">
        <v>0.33333333333333331</v>
      </c>
      <c r="D9" s="12">
        <v>0.75</v>
      </c>
      <c r="E9" s="15">
        <f t="shared" si="10"/>
        <v>10</v>
      </c>
      <c r="F9" s="9" t="s">
        <v>39</v>
      </c>
      <c r="G9" s="9"/>
      <c r="H9" s="15">
        <v>0</v>
      </c>
      <c r="I9" s="3">
        <v>1100</v>
      </c>
      <c r="J9" s="15">
        <v>11</v>
      </c>
      <c r="K9" s="15">
        <v>8</v>
      </c>
      <c r="L9" s="4">
        <f t="shared" si="1"/>
        <v>10</v>
      </c>
      <c r="M9" s="4" t="str">
        <f t="shared" si="2"/>
        <v/>
      </c>
      <c r="N9">
        <f t="shared" si="3"/>
        <v>1</v>
      </c>
      <c r="O9">
        <f t="shared" si="4"/>
        <v>10</v>
      </c>
      <c r="P9">
        <f t="shared" si="7"/>
        <v>11</v>
      </c>
      <c r="Q9">
        <f t="shared" si="8"/>
        <v>0</v>
      </c>
      <c r="R9">
        <f t="shared" si="5"/>
        <v>0</v>
      </c>
      <c r="S9">
        <v>7</v>
      </c>
      <c r="T9" s="4">
        <f t="shared" si="9"/>
        <v>19</v>
      </c>
      <c r="U9">
        <f t="shared" si="6"/>
        <v>42.105263157894733</v>
      </c>
      <c r="AP9" s="12">
        <v>0.25</v>
      </c>
      <c r="AQ9">
        <v>66.666666666666657</v>
      </c>
    </row>
    <row r="10" spans="2:48" x14ac:dyDescent="0.3">
      <c r="B10" s="1" t="s">
        <v>33</v>
      </c>
      <c r="C10" s="12"/>
      <c r="D10" s="13"/>
      <c r="E10" s="11">
        <f t="shared" si="10"/>
        <v>0</v>
      </c>
      <c r="F10" s="8" t="s">
        <v>39</v>
      </c>
      <c r="G10" s="8"/>
      <c r="H10" s="11">
        <v>0</v>
      </c>
      <c r="I10" s="6" t="s">
        <v>39</v>
      </c>
      <c r="J10" s="11">
        <v>0</v>
      </c>
      <c r="K10" s="11"/>
      <c r="L10" s="4" t="str">
        <f t="shared" si="1"/>
        <v/>
      </c>
      <c r="M10" s="4" t="str">
        <f t="shared" si="2"/>
        <v/>
      </c>
      <c r="N10">
        <f t="shared" si="3"/>
        <v>1</v>
      </c>
      <c r="O10">
        <f t="shared" si="4"/>
        <v>0</v>
      </c>
      <c r="P10">
        <f t="shared" si="7"/>
        <v>0</v>
      </c>
      <c r="Q10">
        <f t="shared" si="8"/>
        <v>0</v>
      </c>
      <c r="R10">
        <f t="shared" si="5"/>
        <v>0</v>
      </c>
      <c r="S10">
        <v>7</v>
      </c>
      <c r="T10" s="4">
        <f t="shared" si="9"/>
        <v>0</v>
      </c>
      <c r="U10">
        <v>0</v>
      </c>
      <c r="AP10" s="12">
        <v>0.25</v>
      </c>
      <c r="AQ10">
        <v>62.5</v>
      </c>
    </row>
    <row r="11" spans="2:48" x14ac:dyDescent="0.3">
      <c r="B11" s="2">
        <v>44933</v>
      </c>
      <c r="C11" s="12">
        <v>0.58333333333333337</v>
      </c>
      <c r="D11" s="12">
        <v>0.91666666666666663</v>
      </c>
      <c r="E11" s="15">
        <f t="shared" si="10"/>
        <v>7.9999999999999982</v>
      </c>
      <c r="F11" s="9" t="s">
        <v>39</v>
      </c>
      <c r="G11" s="9"/>
      <c r="H11" s="15">
        <v>0</v>
      </c>
      <c r="I11" s="3">
        <v>1100</v>
      </c>
      <c r="J11" s="15">
        <v>6</v>
      </c>
      <c r="K11" s="15">
        <v>11</v>
      </c>
      <c r="L11" s="4" t="str">
        <f t="shared" si="1"/>
        <v/>
      </c>
      <c r="M11" s="4" t="str">
        <f t="shared" si="2"/>
        <v/>
      </c>
      <c r="N11">
        <f t="shared" si="3"/>
        <v>1</v>
      </c>
      <c r="O11">
        <f t="shared" si="4"/>
        <v>7.9999999999999982</v>
      </c>
      <c r="P11">
        <f t="shared" si="7"/>
        <v>6</v>
      </c>
      <c r="Q11">
        <f t="shared" si="8"/>
        <v>0</v>
      </c>
      <c r="R11">
        <f t="shared" si="5"/>
        <v>0</v>
      </c>
      <c r="S11">
        <v>7</v>
      </c>
      <c r="T11" s="4">
        <f t="shared" si="9"/>
        <v>17</v>
      </c>
      <c r="U11">
        <f t="shared" si="6"/>
        <v>64.705882352941174</v>
      </c>
      <c r="AP11" s="12">
        <v>0.25</v>
      </c>
      <c r="AQ11">
        <v>25</v>
      </c>
    </row>
    <row r="12" spans="2:48" x14ac:dyDescent="0.3">
      <c r="B12" s="2">
        <v>44964</v>
      </c>
      <c r="C12" s="12">
        <v>8.5416666666666655E-2</v>
      </c>
      <c r="D12" s="13">
        <v>0.1277777777777778</v>
      </c>
      <c r="E12" s="11">
        <f t="shared" si="10"/>
        <v>1.0166666666666675</v>
      </c>
      <c r="F12" s="8">
        <v>0.5</v>
      </c>
      <c r="G12" s="8">
        <v>0.70833333333333337</v>
      </c>
      <c r="H12" s="11">
        <f t="shared" si="0"/>
        <v>5.0000000000000009</v>
      </c>
      <c r="I12" s="6">
        <v>1100</v>
      </c>
      <c r="J12" s="11">
        <v>9</v>
      </c>
      <c r="K12" s="11">
        <v>6</v>
      </c>
      <c r="L12" s="4" t="str">
        <f t="shared" si="1"/>
        <v/>
      </c>
      <c r="M12" s="4">
        <f t="shared" si="2"/>
        <v>6.0166666666666684</v>
      </c>
      <c r="N12">
        <f t="shared" si="3"/>
        <v>0</v>
      </c>
      <c r="O12">
        <f t="shared" si="4"/>
        <v>0</v>
      </c>
      <c r="P12">
        <f t="shared" si="7"/>
        <v>0</v>
      </c>
      <c r="Q12">
        <f t="shared" si="8"/>
        <v>6.0166666666666684</v>
      </c>
      <c r="R12">
        <f t="shared" si="5"/>
        <v>9</v>
      </c>
      <c r="S12">
        <v>7</v>
      </c>
      <c r="T12" s="4">
        <f t="shared" si="9"/>
        <v>15</v>
      </c>
      <c r="U12">
        <f t="shared" si="6"/>
        <v>40</v>
      </c>
      <c r="AP12" s="12">
        <v>0.25</v>
      </c>
      <c r="AQ12">
        <v>63.636363636363633</v>
      </c>
    </row>
    <row r="13" spans="2:48" x14ac:dyDescent="0.3">
      <c r="B13" s="2">
        <v>44992</v>
      </c>
      <c r="C13" s="12">
        <v>0.3354166666666667</v>
      </c>
      <c r="D13" s="12">
        <v>0.62708333333333333</v>
      </c>
      <c r="E13" s="15">
        <f t="shared" si="10"/>
        <v>6.9999999999999991</v>
      </c>
      <c r="F13" s="9">
        <v>0.875</v>
      </c>
      <c r="G13" s="9">
        <v>0.91666666666666663</v>
      </c>
      <c r="H13" s="15">
        <f t="shared" si="0"/>
        <v>0.99999999999999911</v>
      </c>
      <c r="I13" s="3">
        <v>1100</v>
      </c>
      <c r="J13" s="15">
        <v>5</v>
      </c>
      <c r="K13" s="15">
        <v>4</v>
      </c>
      <c r="L13" s="4" t="str">
        <f t="shared" si="1"/>
        <v/>
      </c>
      <c r="M13" s="4" t="str">
        <f t="shared" si="2"/>
        <v/>
      </c>
      <c r="N13">
        <f t="shared" si="3"/>
        <v>0</v>
      </c>
      <c r="O13">
        <f t="shared" si="4"/>
        <v>0</v>
      </c>
      <c r="P13">
        <f t="shared" si="7"/>
        <v>0</v>
      </c>
      <c r="Q13">
        <f t="shared" si="8"/>
        <v>7.9999999999999982</v>
      </c>
      <c r="R13">
        <f t="shared" si="5"/>
        <v>5</v>
      </c>
      <c r="S13">
        <v>7</v>
      </c>
      <c r="T13" s="4">
        <f t="shared" si="9"/>
        <v>9</v>
      </c>
      <c r="U13">
        <f t="shared" si="6"/>
        <v>44.444444444444443</v>
      </c>
      <c r="AP13" s="12">
        <v>0.25</v>
      </c>
      <c r="AQ13">
        <v>70</v>
      </c>
    </row>
    <row r="14" spans="2:48" x14ac:dyDescent="0.3">
      <c r="B14" s="2">
        <v>45023</v>
      </c>
      <c r="C14" s="12">
        <v>0.91666666666666663</v>
      </c>
      <c r="D14" s="13">
        <v>0.95833333333333337</v>
      </c>
      <c r="E14" s="11">
        <f t="shared" si="10"/>
        <v>1.0000000000000018</v>
      </c>
      <c r="F14" s="8" t="s">
        <v>39</v>
      </c>
      <c r="G14" s="8"/>
      <c r="H14" s="11">
        <v>0</v>
      </c>
      <c r="I14" s="6" t="s">
        <v>10</v>
      </c>
      <c r="J14" s="11">
        <v>1</v>
      </c>
      <c r="K14" s="11">
        <v>0</v>
      </c>
      <c r="L14" s="4" t="str">
        <f t="shared" si="1"/>
        <v/>
      </c>
      <c r="M14" s="4" t="str">
        <f t="shared" si="2"/>
        <v/>
      </c>
      <c r="N14">
        <f t="shared" si="3"/>
        <v>1</v>
      </c>
      <c r="O14">
        <f t="shared" si="4"/>
        <v>1.0000000000000018</v>
      </c>
      <c r="P14">
        <f t="shared" si="7"/>
        <v>1</v>
      </c>
      <c r="Q14">
        <f t="shared" si="8"/>
        <v>0</v>
      </c>
      <c r="R14">
        <f t="shared" si="5"/>
        <v>0</v>
      </c>
      <c r="S14">
        <v>7</v>
      </c>
      <c r="T14" s="4">
        <f t="shared" si="9"/>
        <v>1</v>
      </c>
      <c r="U14">
        <f t="shared" si="6"/>
        <v>0</v>
      </c>
      <c r="AP14" s="12">
        <v>0.25</v>
      </c>
      <c r="AQ14">
        <v>25</v>
      </c>
    </row>
    <row r="15" spans="2:48" x14ac:dyDescent="0.3">
      <c r="B15" s="2">
        <v>45053</v>
      </c>
      <c r="C15" s="12">
        <v>0.125</v>
      </c>
      <c r="D15" s="12">
        <v>0.16666666666666666</v>
      </c>
      <c r="E15" s="15">
        <f t="shared" si="10"/>
        <v>0.99999999999999978</v>
      </c>
      <c r="F15" s="9" t="s">
        <v>39</v>
      </c>
      <c r="G15" s="9"/>
      <c r="H15" s="15">
        <v>0</v>
      </c>
      <c r="I15" s="3">
        <v>1500</v>
      </c>
      <c r="J15" s="15">
        <v>1</v>
      </c>
      <c r="K15" s="15">
        <v>1</v>
      </c>
      <c r="L15" s="4" t="str">
        <f t="shared" si="1"/>
        <v/>
      </c>
      <c r="M15" s="4" t="str">
        <f t="shared" si="2"/>
        <v/>
      </c>
      <c r="N15">
        <f t="shared" si="3"/>
        <v>1</v>
      </c>
      <c r="O15">
        <f t="shared" si="4"/>
        <v>0.99999999999999978</v>
      </c>
      <c r="P15">
        <f t="shared" si="7"/>
        <v>1</v>
      </c>
      <c r="Q15">
        <f t="shared" si="8"/>
        <v>0</v>
      </c>
      <c r="R15">
        <f t="shared" si="5"/>
        <v>0</v>
      </c>
      <c r="S15">
        <v>7</v>
      </c>
      <c r="T15" s="4">
        <f t="shared" si="9"/>
        <v>2</v>
      </c>
      <c r="U15">
        <f t="shared" si="6"/>
        <v>50</v>
      </c>
      <c r="AP15" s="12">
        <v>0.25</v>
      </c>
      <c r="AQ15">
        <v>75</v>
      </c>
    </row>
    <row r="16" spans="2:48" x14ac:dyDescent="0.3">
      <c r="B16" s="2">
        <v>45084</v>
      </c>
      <c r="C16" s="12">
        <v>0.25208333333333333</v>
      </c>
      <c r="D16" s="13">
        <v>0.29375000000000001</v>
      </c>
      <c r="E16" s="11">
        <f t="shared" si="10"/>
        <v>1.0000000000000004</v>
      </c>
      <c r="F16" s="8">
        <v>0.58333333333333337</v>
      </c>
      <c r="G16" s="8">
        <v>0.75208333333333333</v>
      </c>
      <c r="H16" s="11">
        <f t="shared" si="0"/>
        <v>4.0499999999999989</v>
      </c>
      <c r="I16" s="6">
        <v>1100</v>
      </c>
      <c r="J16" s="11">
        <v>4</v>
      </c>
      <c r="K16" s="11">
        <v>3</v>
      </c>
      <c r="L16" s="4" t="str">
        <f t="shared" si="1"/>
        <v/>
      </c>
      <c r="M16" s="4" t="str">
        <f t="shared" si="2"/>
        <v/>
      </c>
      <c r="N16">
        <f t="shared" si="3"/>
        <v>0</v>
      </c>
      <c r="O16">
        <f t="shared" si="4"/>
        <v>0</v>
      </c>
      <c r="P16">
        <f t="shared" si="7"/>
        <v>0</v>
      </c>
      <c r="Q16">
        <f t="shared" si="8"/>
        <v>5.0499999999999989</v>
      </c>
      <c r="R16">
        <f t="shared" si="5"/>
        <v>4</v>
      </c>
      <c r="S16">
        <v>7</v>
      </c>
      <c r="T16" s="4">
        <f t="shared" si="9"/>
        <v>7</v>
      </c>
      <c r="U16">
        <f t="shared" si="6"/>
        <v>42.857142857142854</v>
      </c>
      <c r="AP16" s="12">
        <v>0.25</v>
      </c>
      <c r="AQ16">
        <v>33.333333333333329</v>
      </c>
      <c r="AV16" s="20" t="s">
        <v>62</v>
      </c>
    </row>
    <row r="17" spans="2:43" x14ac:dyDescent="0.3">
      <c r="B17" s="2">
        <v>45114</v>
      </c>
      <c r="C17" s="12">
        <v>0.29930555555555555</v>
      </c>
      <c r="D17" s="12">
        <v>0.33611111111111108</v>
      </c>
      <c r="E17" s="15">
        <f t="shared" si="10"/>
        <v>0.88333333333333286</v>
      </c>
      <c r="F17" s="9" t="s">
        <v>39</v>
      </c>
      <c r="G17" s="9"/>
      <c r="H17" s="15">
        <v>0</v>
      </c>
      <c r="I17" s="3">
        <v>1100</v>
      </c>
      <c r="J17" s="15">
        <v>3</v>
      </c>
      <c r="K17" s="15">
        <v>0</v>
      </c>
      <c r="L17" s="4" t="str">
        <f t="shared" si="1"/>
        <v/>
      </c>
      <c r="M17" s="4" t="str">
        <f t="shared" si="2"/>
        <v/>
      </c>
      <c r="N17">
        <f t="shared" si="3"/>
        <v>1</v>
      </c>
      <c r="O17">
        <f t="shared" si="4"/>
        <v>0.88333333333333286</v>
      </c>
      <c r="P17">
        <f t="shared" si="7"/>
        <v>3</v>
      </c>
      <c r="Q17">
        <f t="shared" si="8"/>
        <v>0</v>
      </c>
      <c r="R17">
        <f t="shared" si="5"/>
        <v>0</v>
      </c>
      <c r="S17">
        <v>7</v>
      </c>
      <c r="T17" s="4">
        <f t="shared" si="9"/>
        <v>3</v>
      </c>
      <c r="U17">
        <f t="shared" si="6"/>
        <v>0</v>
      </c>
      <c r="AP17" s="12">
        <v>0.25208333333333333</v>
      </c>
      <c r="AQ17">
        <v>42.857142857142854</v>
      </c>
    </row>
    <row r="18" spans="2:43" x14ac:dyDescent="0.3">
      <c r="B18" s="2">
        <v>45145</v>
      </c>
      <c r="C18" s="12">
        <v>0.58333333333333337</v>
      </c>
      <c r="D18" s="13">
        <v>0.78402777777777777</v>
      </c>
      <c r="E18" s="11">
        <f t="shared" si="10"/>
        <v>4.8166666666666655</v>
      </c>
      <c r="F18" s="8" t="s">
        <v>39</v>
      </c>
      <c r="G18" s="8"/>
      <c r="H18" s="11">
        <v>0</v>
      </c>
      <c r="I18" s="6">
        <v>1100</v>
      </c>
      <c r="J18" s="11">
        <v>3</v>
      </c>
      <c r="K18" s="11">
        <v>0</v>
      </c>
      <c r="L18" s="4" t="str">
        <f t="shared" si="1"/>
        <v/>
      </c>
      <c r="M18" s="4" t="str">
        <f t="shared" si="2"/>
        <v/>
      </c>
      <c r="N18">
        <f t="shared" si="3"/>
        <v>1</v>
      </c>
      <c r="O18">
        <f t="shared" si="4"/>
        <v>4.8166666666666655</v>
      </c>
      <c r="P18">
        <f t="shared" si="7"/>
        <v>3</v>
      </c>
      <c r="Q18">
        <f t="shared" si="8"/>
        <v>0</v>
      </c>
      <c r="R18">
        <f t="shared" si="5"/>
        <v>0</v>
      </c>
      <c r="S18">
        <v>7</v>
      </c>
      <c r="T18" s="4">
        <f t="shared" si="9"/>
        <v>3</v>
      </c>
      <c r="U18">
        <f t="shared" si="6"/>
        <v>0</v>
      </c>
      <c r="AP18" s="12">
        <v>0.25208333333333333</v>
      </c>
      <c r="AQ18">
        <v>66.666666666666657</v>
      </c>
    </row>
    <row r="19" spans="2:43" x14ac:dyDescent="0.3">
      <c r="B19" s="2">
        <v>45176</v>
      </c>
      <c r="C19" s="12">
        <v>0.25</v>
      </c>
      <c r="D19" s="12">
        <v>0.375</v>
      </c>
      <c r="E19" s="15">
        <f t="shared" si="10"/>
        <v>3</v>
      </c>
      <c r="F19" s="9">
        <v>0.625</v>
      </c>
      <c r="G19" s="9">
        <v>0.66666666666666663</v>
      </c>
      <c r="H19" s="15">
        <f t="shared" si="0"/>
        <v>0.99999999999999911</v>
      </c>
      <c r="I19" s="3">
        <v>1100</v>
      </c>
      <c r="J19" s="15">
        <v>6</v>
      </c>
      <c r="K19" s="15">
        <v>1</v>
      </c>
      <c r="L19" s="4" t="str">
        <f t="shared" si="1"/>
        <v/>
      </c>
      <c r="M19" s="4" t="str">
        <f t="shared" si="2"/>
        <v/>
      </c>
      <c r="N19">
        <f t="shared" si="3"/>
        <v>0</v>
      </c>
      <c r="O19">
        <f t="shared" si="4"/>
        <v>0</v>
      </c>
      <c r="P19">
        <f t="shared" si="7"/>
        <v>0</v>
      </c>
      <c r="Q19">
        <f t="shared" si="8"/>
        <v>3.9999999999999991</v>
      </c>
      <c r="R19">
        <f t="shared" si="5"/>
        <v>6</v>
      </c>
      <c r="S19">
        <v>7</v>
      </c>
      <c r="T19" s="4">
        <f t="shared" si="9"/>
        <v>7</v>
      </c>
      <c r="U19">
        <f t="shared" si="6"/>
        <v>14.285714285714285</v>
      </c>
      <c r="AP19" s="12">
        <v>0.29166666666666669</v>
      </c>
      <c r="AQ19">
        <v>54.54545454545454</v>
      </c>
    </row>
    <row r="20" spans="2:43" x14ac:dyDescent="0.3">
      <c r="B20" s="2">
        <v>45206</v>
      </c>
      <c r="C20" s="12">
        <v>0.375</v>
      </c>
      <c r="D20" s="13">
        <v>0.5</v>
      </c>
      <c r="E20" s="11">
        <f t="shared" si="10"/>
        <v>3</v>
      </c>
      <c r="F20" s="8"/>
      <c r="G20" s="8"/>
      <c r="H20" s="11">
        <f t="shared" si="0"/>
        <v>0</v>
      </c>
      <c r="I20" s="6">
        <v>1100</v>
      </c>
      <c r="J20" s="11">
        <v>7</v>
      </c>
      <c r="K20" s="11">
        <v>2</v>
      </c>
      <c r="L20" s="4" t="str">
        <f t="shared" si="1"/>
        <v/>
      </c>
      <c r="M20" s="4" t="str">
        <f t="shared" si="2"/>
        <v/>
      </c>
      <c r="N20">
        <f t="shared" si="3"/>
        <v>1</v>
      </c>
      <c r="O20">
        <f t="shared" si="4"/>
        <v>3</v>
      </c>
      <c r="P20">
        <f t="shared" si="7"/>
        <v>7</v>
      </c>
      <c r="Q20">
        <f t="shared" si="8"/>
        <v>0</v>
      </c>
      <c r="R20">
        <f t="shared" si="5"/>
        <v>0</v>
      </c>
      <c r="S20">
        <v>7</v>
      </c>
      <c r="T20" s="4">
        <f t="shared" si="9"/>
        <v>9</v>
      </c>
      <c r="U20">
        <f t="shared" si="6"/>
        <v>22.222222222222221</v>
      </c>
      <c r="AP20" s="12">
        <v>0.33333333333333331</v>
      </c>
      <c r="AQ20">
        <v>62.962962962962962</v>
      </c>
    </row>
    <row r="21" spans="2:43" x14ac:dyDescent="0.3">
      <c r="B21" s="2">
        <v>45237</v>
      </c>
      <c r="C21" s="12">
        <v>0.21041666666666667</v>
      </c>
      <c r="D21" s="12">
        <v>0.4597222222222222</v>
      </c>
      <c r="E21" s="15">
        <f t="shared" si="10"/>
        <v>5.9833333333333325</v>
      </c>
      <c r="F21" s="9">
        <v>0.625</v>
      </c>
      <c r="G21" s="9">
        <v>0.62638888888888888</v>
      </c>
      <c r="H21" s="15">
        <f t="shared" si="0"/>
        <v>3.3333333333333215E-2</v>
      </c>
      <c r="I21" s="3">
        <v>1100</v>
      </c>
      <c r="J21" s="15">
        <v>1</v>
      </c>
      <c r="K21" s="15">
        <v>5</v>
      </c>
      <c r="L21" s="4" t="str">
        <f t="shared" si="1"/>
        <v/>
      </c>
      <c r="M21" s="4" t="str">
        <f t="shared" si="2"/>
        <v/>
      </c>
      <c r="N21">
        <f t="shared" si="3"/>
        <v>0</v>
      </c>
      <c r="O21">
        <f t="shared" si="4"/>
        <v>0</v>
      </c>
      <c r="P21">
        <f t="shared" si="7"/>
        <v>0</v>
      </c>
      <c r="Q21">
        <f t="shared" si="8"/>
        <v>6.0166666666666657</v>
      </c>
      <c r="R21">
        <f t="shared" si="5"/>
        <v>1</v>
      </c>
      <c r="S21">
        <v>7</v>
      </c>
      <c r="T21" s="4">
        <f t="shared" si="9"/>
        <v>6</v>
      </c>
      <c r="U21">
        <f t="shared" si="6"/>
        <v>83.333333333333343</v>
      </c>
      <c r="AP21" s="12">
        <v>0.33333333333333331</v>
      </c>
      <c r="AQ21">
        <v>42.105263157894733</v>
      </c>
    </row>
    <row r="22" spans="2:43" x14ac:dyDescent="0.3">
      <c r="B22" s="2">
        <v>45267</v>
      </c>
      <c r="C22" s="12">
        <v>0.25</v>
      </c>
      <c r="D22" s="13">
        <v>0.30208333333333331</v>
      </c>
      <c r="E22" s="11">
        <f t="shared" si="10"/>
        <v>1.2499999999999996</v>
      </c>
      <c r="F22" s="8">
        <v>0.4604166666666667</v>
      </c>
      <c r="G22" s="8">
        <v>0.54583333333333328</v>
      </c>
      <c r="H22" s="11">
        <f t="shared" si="0"/>
        <v>2.049999999999998</v>
      </c>
      <c r="I22" s="6">
        <v>1200</v>
      </c>
      <c r="J22" s="11">
        <v>4</v>
      </c>
      <c r="K22" s="11">
        <v>9</v>
      </c>
      <c r="L22" s="4" t="str">
        <f t="shared" si="1"/>
        <v/>
      </c>
      <c r="M22" s="4" t="str">
        <f t="shared" si="2"/>
        <v/>
      </c>
      <c r="N22">
        <f t="shared" si="3"/>
        <v>0</v>
      </c>
      <c r="O22">
        <f t="shared" si="4"/>
        <v>0</v>
      </c>
      <c r="P22">
        <f t="shared" si="7"/>
        <v>0</v>
      </c>
      <c r="Q22">
        <f t="shared" si="8"/>
        <v>3.2999999999999976</v>
      </c>
      <c r="R22">
        <f t="shared" si="5"/>
        <v>4</v>
      </c>
      <c r="S22">
        <v>7</v>
      </c>
      <c r="T22" s="4">
        <f t="shared" si="9"/>
        <v>13</v>
      </c>
      <c r="U22">
        <f t="shared" si="6"/>
        <v>69.230769230769226</v>
      </c>
      <c r="AP22" s="12">
        <v>0.3354166666666667</v>
      </c>
      <c r="AQ22">
        <v>44.444444444444443</v>
      </c>
    </row>
    <row r="23" spans="2:43" x14ac:dyDescent="0.3">
      <c r="B23" s="1" t="s">
        <v>11</v>
      </c>
      <c r="C23" s="12">
        <v>0.25</v>
      </c>
      <c r="D23" s="12">
        <v>0.54166666666666663</v>
      </c>
      <c r="E23" s="15">
        <f t="shared" si="10"/>
        <v>6.9999999999999991</v>
      </c>
      <c r="F23" s="9">
        <v>0.58333333333333337</v>
      </c>
      <c r="G23" s="9">
        <v>0.625</v>
      </c>
      <c r="H23" s="15">
        <f t="shared" si="0"/>
        <v>0.99999999999999911</v>
      </c>
      <c r="I23" s="3">
        <v>1200</v>
      </c>
      <c r="J23" s="15">
        <v>6</v>
      </c>
      <c r="K23" s="15">
        <v>11</v>
      </c>
      <c r="L23" s="4" t="str">
        <f t="shared" si="1"/>
        <v/>
      </c>
      <c r="M23" s="4" t="str">
        <f t="shared" si="2"/>
        <v/>
      </c>
      <c r="N23">
        <f t="shared" si="3"/>
        <v>0</v>
      </c>
      <c r="O23">
        <f t="shared" si="4"/>
        <v>0</v>
      </c>
      <c r="P23">
        <f t="shared" si="7"/>
        <v>0</v>
      </c>
      <c r="Q23">
        <f t="shared" si="8"/>
        <v>7.9999999999999982</v>
      </c>
      <c r="R23">
        <f t="shared" si="5"/>
        <v>6</v>
      </c>
      <c r="S23">
        <v>7</v>
      </c>
      <c r="T23" s="4">
        <f t="shared" si="9"/>
        <v>17</v>
      </c>
      <c r="U23">
        <f t="shared" si="6"/>
        <v>64.705882352941174</v>
      </c>
      <c r="AP23" s="12">
        <v>0.375</v>
      </c>
      <c r="AQ23">
        <v>22.222222222222221</v>
      </c>
    </row>
    <row r="24" spans="2:43" x14ac:dyDescent="0.3">
      <c r="B24" s="1" t="s">
        <v>12</v>
      </c>
      <c r="C24" s="12">
        <v>0.25</v>
      </c>
      <c r="D24" s="13">
        <v>0.5</v>
      </c>
      <c r="E24" s="11">
        <f t="shared" si="10"/>
        <v>6</v>
      </c>
      <c r="F24" s="8"/>
      <c r="G24" s="8"/>
      <c r="H24" s="11">
        <f t="shared" si="0"/>
        <v>0</v>
      </c>
      <c r="I24" s="6">
        <v>1200</v>
      </c>
      <c r="J24" s="11">
        <v>6</v>
      </c>
      <c r="K24" s="11">
        <v>10</v>
      </c>
      <c r="L24" s="4" t="str">
        <f t="shared" si="1"/>
        <v/>
      </c>
      <c r="M24" s="4" t="str">
        <f t="shared" si="2"/>
        <v/>
      </c>
      <c r="N24">
        <f t="shared" si="3"/>
        <v>1</v>
      </c>
      <c r="O24">
        <f t="shared" si="4"/>
        <v>6</v>
      </c>
      <c r="P24">
        <f t="shared" si="7"/>
        <v>6</v>
      </c>
      <c r="Q24">
        <f t="shared" si="8"/>
        <v>0</v>
      </c>
      <c r="R24">
        <f t="shared" si="5"/>
        <v>0</v>
      </c>
      <c r="S24">
        <v>7</v>
      </c>
      <c r="T24" s="4">
        <f t="shared" si="9"/>
        <v>16</v>
      </c>
      <c r="U24">
        <f t="shared" si="6"/>
        <v>62.5</v>
      </c>
      <c r="AP24" s="12">
        <v>0.375</v>
      </c>
      <c r="AQ24">
        <v>46.666666666666664</v>
      </c>
    </row>
    <row r="25" spans="2:43" x14ac:dyDescent="0.3">
      <c r="B25" s="1" t="s">
        <v>13</v>
      </c>
      <c r="C25" s="12">
        <v>0.25</v>
      </c>
      <c r="D25" s="12">
        <v>0.5</v>
      </c>
      <c r="E25" s="15">
        <f t="shared" si="10"/>
        <v>6</v>
      </c>
      <c r="F25" s="9"/>
      <c r="G25" s="9"/>
      <c r="H25" s="15">
        <f t="shared" si="0"/>
        <v>0</v>
      </c>
      <c r="I25" s="3">
        <v>1200</v>
      </c>
      <c r="J25" s="15">
        <v>7</v>
      </c>
      <c r="K25" s="15">
        <v>3</v>
      </c>
      <c r="L25" s="4" t="str">
        <f t="shared" si="1"/>
        <v/>
      </c>
      <c r="M25" s="4" t="str">
        <f t="shared" si="2"/>
        <v/>
      </c>
      <c r="N25">
        <f t="shared" si="3"/>
        <v>1</v>
      </c>
      <c r="O25">
        <f t="shared" si="4"/>
        <v>6</v>
      </c>
      <c r="P25">
        <f t="shared" si="7"/>
        <v>7</v>
      </c>
      <c r="Q25">
        <f t="shared" si="8"/>
        <v>0</v>
      </c>
      <c r="R25">
        <f t="shared" si="5"/>
        <v>0</v>
      </c>
      <c r="S25">
        <v>7</v>
      </c>
      <c r="T25" s="4">
        <f t="shared" si="9"/>
        <v>10</v>
      </c>
      <c r="U25">
        <f t="shared" si="6"/>
        <v>30</v>
      </c>
      <c r="AD25" s="19" t="s">
        <v>45</v>
      </c>
      <c r="AE25" s="20">
        <f>COUNTIF(L2:L54, "&gt;1")/Table2[[#Totals],[Solved in one session]]</f>
        <v>0.16666666666666666</v>
      </c>
      <c r="AP25" s="12">
        <v>0.41666666666666669</v>
      </c>
      <c r="AQ25">
        <v>33.333333333333329</v>
      </c>
    </row>
    <row r="26" spans="2:43" x14ac:dyDescent="0.3">
      <c r="B26" s="1" t="s">
        <v>34</v>
      </c>
      <c r="C26" s="12"/>
      <c r="D26" s="13"/>
      <c r="E26" s="11">
        <f t="shared" si="10"/>
        <v>0</v>
      </c>
      <c r="F26" s="8"/>
      <c r="G26" s="8"/>
      <c r="H26" s="11">
        <f t="shared" si="0"/>
        <v>0</v>
      </c>
      <c r="I26" s="6" t="s">
        <v>39</v>
      </c>
      <c r="J26" s="11">
        <v>0</v>
      </c>
      <c r="K26" s="11"/>
      <c r="L26" s="4" t="str">
        <f t="shared" si="1"/>
        <v/>
      </c>
      <c r="M26" s="4" t="str">
        <f t="shared" si="2"/>
        <v/>
      </c>
      <c r="N26">
        <f t="shared" si="3"/>
        <v>1</v>
      </c>
      <c r="O26">
        <f t="shared" si="4"/>
        <v>0</v>
      </c>
      <c r="P26">
        <f t="shared" si="7"/>
        <v>0</v>
      </c>
      <c r="Q26">
        <f t="shared" si="8"/>
        <v>0</v>
      </c>
      <c r="R26">
        <f t="shared" si="5"/>
        <v>0</v>
      </c>
      <c r="S26">
        <v>7</v>
      </c>
      <c r="T26" s="4">
        <f t="shared" si="9"/>
        <v>0</v>
      </c>
      <c r="U26">
        <v>0</v>
      </c>
      <c r="AD26" s="19" t="s">
        <v>46</v>
      </c>
      <c r="AE26" s="20">
        <f>COUNTIF(L2:L54,"&gt;1")/(54-Table2[[#Totals],[Solved in one session]])</f>
        <v>0.33333333333333331</v>
      </c>
      <c r="AP26" s="12">
        <v>0.41666666666666669</v>
      </c>
      <c r="AQ26">
        <v>22.222222222222221</v>
      </c>
    </row>
    <row r="27" spans="2:43" x14ac:dyDescent="0.3">
      <c r="B27" s="1" t="s">
        <v>14</v>
      </c>
      <c r="C27" s="12">
        <v>0.25</v>
      </c>
      <c r="D27" s="12">
        <v>0.54166666666666663</v>
      </c>
      <c r="E27" s="15">
        <f t="shared" si="10"/>
        <v>6.9999999999999991</v>
      </c>
      <c r="F27" s="9"/>
      <c r="G27" s="9"/>
      <c r="H27" s="15">
        <f t="shared" si="0"/>
        <v>0</v>
      </c>
      <c r="I27" s="3">
        <v>1200</v>
      </c>
      <c r="J27" s="15">
        <v>8</v>
      </c>
      <c r="K27" s="15">
        <v>12</v>
      </c>
      <c r="L27" s="4">
        <f t="shared" si="1"/>
        <v>6.9999999999999991</v>
      </c>
      <c r="M27" s="4" t="str">
        <f t="shared" si="2"/>
        <v/>
      </c>
      <c r="N27">
        <f t="shared" si="3"/>
        <v>1</v>
      </c>
      <c r="O27">
        <f t="shared" si="4"/>
        <v>6.9999999999999991</v>
      </c>
      <c r="P27">
        <f t="shared" si="7"/>
        <v>8</v>
      </c>
      <c r="Q27">
        <f t="shared" si="8"/>
        <v>0</v>
      </c>
      <c r="R27">
        <f t="shared" si="5"/>
        <v>0</v>
      </c>
      <c r="S27">
        <v>7</v>
      </c>
      <c r="T27" s="4">
        <f t="shared" si="9"/>
        <v>20</v>
      </c>
      <c r="U27">
        <f t="shared" si="6"/>
        <v>60</v>
      </c>
      <c r="AD27" s="4"/>
      <c r="AP27" s="12">
        <v>0.41666666666666669</v>
      </c>
      <c r="AQ27">
        <v>33.333333333333329</v>
      </c>
    </row>
    <row r="28" spans="2:43" x14ac:dyDescent="0.3">
      <c r="B28" s="1" t="s">
        <v>15</v>
      </c>
      <c r="C28" s="12">
        <v>0.25</v>
      </c>
      <c r="D28" s="13">
        <v>0.5</v>
      </c>
      <c r="E28" s="11">
        <f t="shared" si="10"/>
        <v>6</v>
      </c>
      <c r="F28" s="8"/>
      <c r="G28" s="8"/>
      <c r="H28" s="11">
        <f t="shared" si="0"/>
        <v>0</v>
      </c>
      <c r="I28" s="6">
        <v>1200</v>
      </c>
      <c r="J28" s="11">
        <v>9</v>
      </c>
      <c r="K28" s="11">
        <v>12</v>
      </c>
      <c r="L28" s="4">
        <f t="shared" si="1"/>
        <v>6</v>
      </c>
      <c r="M28" s="4" t="str">
        <f t="shared" si="2"/>
        <v/>
      </c>
      <c r="N28">
        <f t="shared" si="3"/>
        <v>1</v>
      </c>
      <c r="O28">
        <f t="shared" si="4"/>
        <v>6</v>
      </c>
      <c r="P28">
        <f t="shared" si="7"/>
        <v>9</v>
      </c>
      <c r="Q28">
        <f t="shared" si="8"/>
        <v>0</v>
      </c>
      <c r="R28">
        <f t="shared" si="5"/>
        <v>0</v>
      </c>
      <c r="S28">
        <v>7</v>
      </c>
      <c r="T28" s="4">
        <f t="shared" si="9"/>
        <v>21</v>
      </c>
      <c r="U28">
        <f t="shared" si="6"/>
        <v>57.142857142857139</v>
      </c>
      <c r="AD28" s="4" t="s">
        <v>47</v>
      </c>
      <c r="AF28" t="s">
        <v>49</v>
      </c>
      <c r="AP28" s="12">
        <v>0.45833333333333331</v>
      </c>
      <c r="AQ28">
        <v>37.5</v>
      </c>
    </row>
    <row r="29" spans="2:43" x14ac:dyDescent="0.3">
      <c r="B29" s="1" t="s">
        <v>16</v>
      </c>
      <c r="C29" s="12">
        <v>0.25</v>
      </c>
      <c r="D29" s="12">
        <v>0.54166666666666663</v>
      </c>
      <c r="E29" s="15">
        <f t="shared" si="10"/>
        <v>6.9999999999999991</v>
      </c>
      <c r="F29" s="9"/>
      <c r="G29" s="9"/>
      <c r="H29" s="15">
        <f t="shared" si="0"/>
        <v>0</v>
      </c>
      <c r="I29" s="3">
        <v>1200</v>
      </c>
      <c r="J29" s="15">
        <v>6</v>
      </c>
      <c r="K29" s="15">
        <v>12</v>
      </c>
      <c r="L29" s="4" t="str">
        <f t="shared" si="1"/>
        <v/>
      </c>
      <c r="M29" s="4" t="str">
        <f t="shared" si="2"/>
        <v/>
      </c>
      <c r="N29">
        <f t="shared" si="3"/>
        <v>1</v>
      </c>
      <c r="O29">
        <f t="shared" si="4"/>
        <v>6.9999999999999991</v>
      </c>
      <c r="P29">
        <f t="shared" si="7"/>
        <v>6</v>
      </c>
      <c r="Q29">
        <f t="shared" si="8"/>
        <v>0</v>
      </c>
      <c r="R29">
        <f t="shared" si="5"/>
        <v>0</v>
      </c>
      <c r="S29">
        <v>7</v>
      </c>
      <c r="T29" s="4">
        <f t="shared" si="9"/>
        <v>18</v>
      </c>
      <c r="U29">
        <f t="shared" si="6"/>
        <v>66.666666666666657</v>
      </c>
      <c r="AD29" s="4"/>
      <c r="AF29" s="18" t="s">
        <v>48</v>
      </c>
      <c r="AG29" t="s">
        <v>50</v>
      </c>
      <c r="AP29" s="12">
        <v>0.45833333333333331</v>
      </c>
      <c r="AQ29">
        <v>40</v>
      </c>
    </row>
    <row r="30" spans="2:43" x14ac:dyDescent="0.3">
      <c r="B30" s="1" t="s">
        <v>17</v>
      </c>
      <c r="C30" s="12">
        <v>0.41666666666666669</v>
      </c>
      <c r="D30" s="13">
        <v>0.58333333333333337</v>
      </c>
      <c r="E30" s="11">
        <f t="shared" si="10"/>
        <v>4</v>
      </c>
      <c r="F30" s="8">
        <v>0.79166666666666663</v>
      </c>
      <c r="G30" s="8">
        <v>0.83333333333333304</v>
      </c>
      <c r="H30" s="11">
        <f t="shared" si="0"/>
        <v>0.99999999999999378</v>
      </c>
      <c r="I30" s="6">
        <v>1200</v>
      </c>
      <c r="J30" s="11">
        <v>7</v>
      </c>
      <c r="K30" s="11">
        <v>2</v>
      </c>
      <c r="L30" s="4" t="str">
        <f t="shared" si="1"/>
        <v/>
      </c>
      <c r="M30" s="4" t="str">
        <f t="shared" si="2"/>
        <v/>
      </c>
      <c r="N30">
        <f t="shared" si="3"/>
        <v>0</v>
      </c>
      <c r="O30">
        <f t="shared" si="4"/>
        <v>0</v>
      </c>
      <c r="P30">
        <f t="shared" si="7"/>
        <v>0</v>
      </c>
      <c r="Q30">
        <f t="shared" si="8"/>
        <v>4.9999999999999938</v>
      </c>
      <c r="R30">
        <f t="shared" si="5"/>
        <v>7</v>
      </c>
      <c r="S30">
        <v>7</v>
      </c>
      <c r="T30" s="4">
        <f t="shared" si="9"/>
        <v>9</v>
      </c>
      <c r="U30">
        <f t="shared" si="6"/>
        <v>22.222222222222221</v>
      </c>
      <c r="AD30" s="4"/>
      <c r="AF30" t="s">
        <v>56</v>
      </c>
      <c r="AP30" s="12">
        <v>0.5</v>
      </c>
      <c r="AQ30">
        <v>53.333333333333336</v>
      </c>
    </row>
    <row r="31" spans="2:43" x14ac:dyDescent="0.3">
      <c r="B31" s="1" t="s">
        <v>18</v>
      </c>
      <c r="C31" s="12">
        <v>0.25</v>
      </c>
      <c r="D31" s="12">
        <v>0.51736111111111105</v>
      </c>
      <c r="E31" s="15">
        <f t="shared" si="10"/>
        <v>6.4166666666666652</v>
      </c>
      <c r="F31" s="9"/>
      <c r="G31" s="9"/>
      <c r="H31" s="15">
        <f t="shared" si="0"/>
        <v>0</v>
      </c>
      <c r="I31" s="3">
        <v>1200</v>
      </c>
      <c r="J31" s="15">
        <v>3</v>
      </c>
      <c r="K31" s="15">
        <v>5</v>
      </c>
      <c r="L31" s="4" t="str">
        <f t="shared" si="1"/>
        <v/>
      </c>
      <c r="M31" s="4" t="str">
        <f t="shared" si="2"/>
        <v/>
      </c>
      <c r="N31">
        <f t="shared" si="3"/>
        <v>1</v>
      </c>
      <c r="O31">
        <f t="shared" si="4"/>
        <v>6.4166666666666652</v>
      </c>
      <c r="P31">
        <f t="shared" si="7"/>
        <v>3</v>
      </c>
      <c r="Q31">
        <f t="shared" si="8"/>
        <v>0</v>
      </c>
      <c r="R31">
        <f t="shared" si="5"/>
        <v>0</v>
      </c>
      <c r="S31">
        <v>7</v>
      </c>
      <c r="T31" s="4">
        <f t="shared" si="9"/>
        <v>8</v>
      </c>
      <c r="U31">
        <f t="shared" si="6"/>
        <v>62.5</v>
      </c>
      <c r="AP31" s="12">
        <v>0.5</v>
      </c>
      <c r="AQ31">
        <v>40</v>
      </c>
    </row>
    <row r="32" spans="2:43" x14ac:dyDescent="0.3">
      <c r="B32" s="1" t="s">
        <v>19</v>
      </c>
      <c r="C32" s="12">
        <v>0.25</v>
      </c>
      <c r="D32" s="13">
        <v>0.33333333333333331</v>
      </c>
      <c r="E32" s="11">
        <f t="shared" si="10"/>
        <v>1.9999999999999996</v>
      </c>
      <c r="F32" s="8">
        <v>0.625</v>
      </c>
      <c r="G32" s="8">
        <v>0.66666666666666696</v>
      </c>
      <c r="H32" s="11">
        <f t="shared" si="0"/>
        <v>1.0000000000000071</v>
      </c>
      <c r="I32" s="6">
        <v>1200</v>
      </c>
      <c r="J32" s="11">
        <v>3</v>
      </c>
      <c r="K32" s="11">
        <v>1</v>
      </c>
      <c r="L32" s="4" t="str">
        <f t="shared" si="1"/>
        <v/>
      </c>
      <c r="M32" s="4" t="str">
        <f t="shared" si="2"/>
        <v/>
      </c>
      <c r="N32">
        <f t="shared" si="3"/>
        <v>0</v>
      </c>
      <c r="O32">
        <f t="shared" si="4"/>
        <v>0</v>
      </c>
      <c r="P32">
        <f t="shared" si="7"/>
        <v>0</v>
      </c>
      <c r="Q32">
        <f t="shared" si="8"/>
        <v>3.0000000000000067</v>
      </c>
      <c r="R32">
        <f t="shared" si="5"/>
        <v>3</v>
      </c>
      <c r="S32">
        <v>7</v>
      </c>
      <c r="T32" s="4">
        <f t="shared" si="9"/>
        <v>4</v>
      </c>
      <c r="U32">
        <f t="shared" si="6"/>
        <v>25</v>
      </c>
      <c r="AP32" s="12">
        <v>0.58333333333333337</v>
      </c>
      <c r="AQ32">
        <v>64.705882352941174</v>
      </c>
    </row>
    <row r="33" spans="2:43" x14ac:dyDescent="0.3">
      <c r="B33" s="1" t="s">
        <v>20</v>
      </c>
      <c r="C33" s="12">
        <v>0.58333333333333337</v>
      </c>
      <c r="D33" s="12">
        <v>0.75</v>
      </c>
      <c r="E33" s="15">
        <f t="shared" si="10"/>
        <v>3.9999999999999991</v>
      </c>
      <c r="F33" s="9"/>
      <c r="G33" s="9"/>
      <c r="H33" s="15">
        <f t="shared" si="0"/>
        <v>0</v>
      </c>
      <c r="I33" s="3">
        <v>1200</v>
      </c>
      <c r="J33" s="15">
        <v>4</v>
      </c>
      <c r="K33" s="15">
        <v>1</v>
      </c>
      <c r="L33" s="4" t="str">
        <f t="shared" si="1"/>
        <v/>
      </c>
      <c r="M33" s="4" t="str">
        <f t="shared" si="2"/>
        <v/>
      </c>
      <c r="N33">
        <f t="shared" si="3"/>
        <v>1</v>
      </c>
      <c r="O33">
        <f t="shared" si="4"/>
        <v>3.9999999999999991</v>
      </c>
      <c r="P33">
        <f t="shared" si="7"/>
        <v>4</v>
      </c>
      <c r="Q33">
        <f t="shared" si="8"/>
        <v>0</v>
      </c>
      <c r="R33">
        <f t="shared" si="5"/>
        <v>0</v>
      </c>
      <c r="S33">
        <v>7</v>
      </c>
      <c r="T33" s="4">
        <f t="shared" si="9"/>
        <v>5</v>
      </c>
      <c r="U33">
        <f t="shared" si="6"/>
        <v>20</v>
      </c>
      <c r="AP33" s="12">
        <v>0.58333333333333337</v>
      </c>
      <c r="AQ33">
        <v>20</v>
      </c>
    </row>
    <row r="34" spans="2:43" x14ac:dyDescent="0.3">
      <c r="B34" s="1" t="s">
        <v>21</v>
      </c>
      <c r="C34" s="12">
        <v>0.25208333333333333</v>
      </c>
      <c r="D34" s="13">
        <v>0.30208333333333331</v>
      </c>
      <c r="E34" s="11">
        <f t="shared" si="10"/>
        <v>1.1999999999999997</v>
      </c>
      <c r="F34" s="8">
        <v>0.625</v>
      </c>
      <c r="G34" s="8">
        <v>0.66666666666666696</v>
      </c>
      <c r="H34" s="11">
        <f t="shared" ref="H34:H54" si="11">(G34-F34)*24 +0</f>
        <v>1.0000000000000071</v>
      </c>
      <c r="I34" s="6">
        <v>1300</v>
      </c>
      <c r="J34" s="11">
        <v>1</v>
      </c>
      <c r="K34" s="11">
        <v>2</v>
      </c>
      <c r="L34" s="4" t="str">
        <f t="shared" ref="L34:L54" si="12">IF(AND(J34&gt;7,H34=0),E34,"")</f>
        <v/>
      </c>
      <c r="M34" s="4" t="str">
        <f t="shared" ref="M34:M54" si="13">IF(AND(J34&gt;7,H34&lt;&gt;0),E34+H34,"")</f>
        <v/>
      </c>
      <c r="N34">
        <f t="shared" ref="N34:N54" si="14">IF(AND(H34=0),1,0)</f>
        <v>0</v>
      </c>
      <c r="O34">
        <f t="shared" ref="O34:O54" si="15">IF(H34=0, E34,0)</f>
        <v>0</v>
      </c>
      <c r="P34">
        <f t="shared" si="7"/>
        <v>0</v>
      </c>
      <c r="Q34">
        <f t="shared" ref="Q34:Q54" si="16">IF(H34&lt;&gt;0,H34+E34,)</f>
        <v>2.2000000000000068</v>
      </c>
      <c r="R34">
        <f t="shared" ref="R34:R54" si="17">IF(H34&lt;&gt;0, J34,0)</f>
        <v>1</v>
      </c>
      <c r="S34">
        <v>7</v>
      </c>
      <c r="T34" s="4">
        <f t="shared" ref="T34:T54" si="18">SUM(J34+K34)</f>
        <v>3</v>
      </c>
      <c r="U34">
        <f t="shared" ref="U34:U54" si="19">(K34/T34)*100</f>
        <v>66.666666666666657</v>
      </c>
    </row>
    <row r="35" spans="2:43" x14ac:dyDescent="0.3">
      <c r="B35" s="1" t="s">
        <v>22</v>
      </c>
      <c r="C35" s="12">
        <v>0.21041666666666667</v>
      </c>
      <c r="D35" s="12">
        <v>0.375</v>
      </c>
      <c r="E35" s="15">
        <f t="shared" si="10"/>
        <v>3.95</v>
      </c>
      <c r="F35" s="9"/>
      <c r="G35" s="9"/>
      <c r="H35" s="15">
        <f t="shared" si="11"/>
        <v>0</v>
      </c>
      <c r="I35" s="3">
        <v>1300</v>
      </c>
      <c r="J35" s="15">
        <v>6</v>
      </c>
      <c r="K35" s="15">
        <v>3</v>
      </c>
      <c r="L35" s="4" t="str">
        <f t="shared" si="12"/>
        <v/>
      </c>
      <c r="M35" s="4" t="str">
        <f t="shared" si="13"/>
        <v/>
      </c>
      <c r="N35">
        <f t="shared" si="14"/>
        <v>1</v>
      </c>
      <c r="O35">
        <f t="shared" si="15"/>
        <v>3.95</v>
      </c>
      <c r="P35">
        <f t="shared" si="7"/>
        <v>6</v>
      </c>
      <c r="Q35">
        <f t="shared" si="16"/>
        <v>0</v>
      </c>
      <c r="R35">
        <f t="shared" si="17"/>
        <v>0</v>
      </c>
      <c r="S35">
        <v>7</v>
      </c>
      <c r="T35" s="4">
        <f t="shared" si="18"/>
        <v>9</v>
      </c>
      <c r="U35">
        <f t="shared" si="19"/>
        <v>33.333333333333329</v>
      </c>
    </row>
    <row r="36" spans="2:43" x14ac:dyDescent="0.3">
      <c r="B36" s="1" t="s">
        <v>23</v>
      </c>
      <c r="C36" s="12">
        <v>0.5</v>
      </c>
      <c r="D36" s="13">
        <v>0.66875000000000007</v>
      </c>
      <c r="E36" s="11">
        <f t="shared" si="10"/>
        <v>4.0500000000000016</v>
      </c>
      <c r="F36" s="8">
        <v>0.79166666666666663</v>
      </c>
      <c r="G36" s="8">
        <v>0.87777777777777777</v>
      </c>
      <c r="H36" s="11">
        <f t="shared" si="11"/>
        <v>2.0666666666666673</v>
      </c>
      <c r="I36" s="6">
        <v>1300</v>
      </c>
      <c r="J36" s="11">
        <v>7</v>
      </c>
      <c r="K36" s="11">
        <v>8</v>
      </c>
      <c r="L36" s="4" t="str">
        <f t="shared" si="12"/>
        <v/>
      </c>
      <c r="M36" s="4" t="str">
        <f t="shared" si="13"/>
        <v/>
      </c>
      <c r="N36">
        <f t="shared" si="14"/>
        <v>0</v>
      </c>
      <c r="O36">
        <f t="shared" si="15"/>
        <v>0</v>
      </c>
      <c r="P36">
        <f t="shared" si="7"/>
        <v>0</v>
      </c>
      <c r="Q36">
        <f t="shared" si="16"/>
        <v>6.1166666666666689</v>
      </c>
      <c r="R36">
        <f t="shared" si="17"/>
        <v>7</v>
      </c>
      <c r="S36">
        <v>7</v>
      </c>
      <c r="T36" s="4">
        <f t="shared" si="18"/>
        <v>15</v>
      </c>
      <c r="U36">
        <f t="shared" si="19"/>
        <v>53.333333333333336</v>
      </c>
      <c r="AP36" s="5" t="s">
        <v>61</v>
      </c>
    </row>
    <row r="37" spans="2:43" x14ac:dyDescent="0.3">
      <c r="B37" s="1" t="s">
        <v>24</v>
      </c>
      <c r="C37" s="12">
        <v>0.375</v>
      </c>
      <c r="D37" s="12">
        <v>0.50208333333333333</v>
      </c>
      <c r="E37" s="15">
        <f t="shared" si="10"/>
        <v>3.05</v>
      </c>
      <c r="F37" s="9">
        <v>0.7104166666666667</v>
      </c>
      <c r="G37" s="9">
        <v>0.79375000000000007</v>
      </c>
      <c r="H37" s="15">
        <f t="shared" si="11"/>
        <v>2.0000000000000009</v>
      </c>
      <c r="I37" s="3">
        <v>1300</v>
      </c>
      <c r="J37" s="15">
        <v>8</v>
      </c>
      <c r="K37" s="15">
        <v>7</v>
      </c>
      <c r="L37" s="4" t="str">
        <f t="shared" si="12"/>
        <v/>
      </c>
      <c r="M37" s="4">
        <f t="shared" si="13"/>
        <v>5.0500000000000007</v>
      </c>
      <c r="N37">
        <f t="shared" si="14"/>
        <v>0</v>
      </c>
      <c r="O37">
        <f t="shared" si="15"/>
        <v>0</v>
      </c>
      <c r="P37">
        <f t="shared" si="7"/>
        <v>0</v>
      </c>
      <c r="Q37">
        <f t="shared" si="16"/>
        <v>5.0500000000000007</v>
      </c>
      <c r="R37">
        <f t="shared" si="17"/>
        <v>8</v>
      </c>
      <c r="S37">
        <v>7</v>
      </c>
      <c r="T37" s="4">
        <f t="shared" si="18"/>
        <v>15</v>
      </c>
      <c r="U37">
        <f t="shared" si="19"/>
        <v>46.666666666666664</v>
      </c>
    </row>
    <row r="38" spans="2:43" x14ac:dyDescent="0.3">
      <c r="B38" s="1" t="s">
        <v>25</v>
      </c>
      <c r="C38" s="12">
        <v>0.25</v>
      </c>
      <c r="D38" s="13">
        <v>0.54166666666666663</v>
      </c>
      <c r="E38" s="11">
        <f t="shared" si="10"/>
        <v>6.9999999999999991</v>
      </c>
      <c r="F38" s="8"/>
      <c r="G38" s="8"/>
      <c r="H38" s="11">
        <f t="shared" si="11"/>
        <v>0</v>
      </c>
      <c r="I38" s="6">
        <v>1300</v>
      </c>
      <c r="J38" s="11">
        <v>4</v>
      </c>
      <c r="K38" s="11">
        <v>7</v>
      </c>
      <c r="L38" s="4" t="str">
        <f t="shared" si="12"/>
        <v/>
      </c>
      <c r="M38" s="4" t="str">
        <f t="shared" si="13"/>
        <v/>
      </c>
      <c r="N38">
        <f t="shared" si="14"/>
        <v>1</v>
      </c>
      <c r="O38">
        <f t="shared" si="15"/>
        <v>6.9999999999999991</v>
      </c>
      <c r="P38">
        <f t="shared" si="7"/>
        <v>4</v>
      </c>
      <c r="Q38">
        <f t="shared" si="16"/>
        <v>0</v>
      </c>
      <c r="R38">
        <f t="shared" si="17"/>
        <v>0</v>
      </c>
      <c r="S38">
        <v>7</v>
      </c>
      <c r="T38" s="4">
        <f t="shared" si="18"/>
        <v>11</v>
      </c>
      <c r="U38">
        <f t="shared" si="19"/>
        <v>63.636363636363633</v>
      </c>
    </row>
    <row r="39" spans="2:43" x14ac:dyDescent="0.3">
      <c r="B39" s="1" t="s">
        <v>28</v>
      </c>
      <c r="C39" s="12"/>
      <c r="D39" s="12"/>
      <c r="E39" s="15">
        <f t="shared" si="10"/>
        <v>0</v>
      </c>
      <c r="F39" s="9"/>
      <c r="G39" s="9"/>
      <c r="H39" s="15">
        <f t="shared" si="11"/>
        <v>0</v>
      </c>
      <c r="I39" s="3" t="s">
        <v>39</v>
      </c>
      <c r="J39" s="15">
        <v>0</v>
      </c>
      <c r="K39" s="15"/>
      <c r="L39" s="4" t="str">
        <f t="shared" si="12"/>
        <v/>
      </c>
      <c r="M39" s="4" t="str">
        <f t="shared" si="13"/>
        <v/>
      </c>
      <c r="N39">
        <f t="shared" si="14"/>
        <v>1</v>
      </c>
      <c r="O39">
        <f t="shared" si="15"/>
        <v>0</v>
      </c>
      <c r="P39">
        <f t="shared" si="7"/>
        <v>0</v>
      </c>
      <c r="Q39">
        <f t="shared" si="16"/>
        <v>0</v>
      </c>
      <c r="R39">
        <f t="shared" si="17"/>
        <v>0</v>
      </c>
      <c r="S39">
        <v>7</v>
      </c>
      <c r="T39" s="4">
        <f t="shared" si="18"/>
        <v>0</v>
      </c>
      <c r="U39">
        <v>0</v>
      </c>
    </row>
    <row r="40" spans="2:43" x14ac:dyDescent="0.3">
      <c r="B40" s="1" t="s">
        <v>29</v>
      </c>
      <c r="C40" s="12"/>
      <c r="D40" s="13"/>
      <c r="E40" s="11">
        <f t="shared" si="10"/>
        <v>0</v>
      </c>
      <c r="F40" s="8"/>
      <c r="G40" s="8"/>
      <c r="H40" s="11">
        <f t="shared" si="11"/>
        <v>0</v>
      </c>
      <c r="I40" s="6" t="s">
        <v>39</v>
      </c>
      <c r="J40" s="11">
        <v>0</v>
      </c>
      <c r="K40" s="11"/>
      <c r="L40" s="4" t="str">
        <f t="shared" si="12"/>
        <v/>
      </c>
      <c r="M40" s="4" t="str">
        <f t="shared" si="13"/>
        <v/>
      </c>
      <c r="N40">
        <f t="shared" si="14"/>
        <v>1</v>
      </c>
      <c r="O40">
        <f t="shared" si="15"/>
        <v>0</v>
      </c>
      <c r="P40">
        <f t="shared" si="7"/>
        <v>0</v>
      </c>
      <c r="Q40">
        <f t="shared" si="16"/>
        <v>0</v>
      </c>
      <c r="R40">
        <f t="shared" si="17"/>
        <v>0</v>
      </c>
      <c r="S40">
        <v>7</v>
      </c>
      <c r="T40" s="4">
        <f t="shared" si="18"/>
        <v>0</v>
      </c>
      <c r="U40">
        <v>0</v>
      </c>
    </row>
    <row r="41" spans="2:43" x14ac:dyDescent="0.3">
      <c r="B41" s="1" t="s">
        <v>30</v>
      </c>
      <c r="C41" s="12"/>
      <c r="D41" s="12"/>
      <c r="E41" s="15">
        <f t="shared" si="10"/>
        <v>0</v>
      </c>
      <c r="F41" s="9"/>
      <c r="G41" s="9"/>
      <c r="H41" s="15">
        <f t="shared" si="11"/>
        <v>0</v>
      </c>
      <c r="I41" s="3" t="s">
        <v>39</v>
      </c>
      <c r="J41" s="15">
        <v>0</v>
      </c>
      <c r="K41" s="15"/>
      <c r="L41" s="4" t="str">
        <f t="shared" si="12"/>
        <v/>
      </c>
      <c r="M41" s="4" t="str">
        <f t="shared" si="13"/>
        <v/>
      </c>
      <c r="N41">
        <f t="shared" si="14"/>
        <v>1</v>
      </c>
      <c r="O41">
        <f t="shared" si="15"/>
        <v>0</v>
      </c>
      <c r="P41">
        <f t="shared" si="7"/>
        <v>0</v>
      </c>
      <c r="Q41">
        <f t="shared" si="16"/>
        <v>0</v>
      </c>
      <c r="R41">
        <f t="shared" si="17"/>
        <v>0</v>
      </c>
      <c r="S41">
        <v>7</v>
      </c>
      <c r="T41" s="4">
        <f t="shared" si="18"/>
        <v>0</v>
      </c>
      <c r="U41">
        <v>0</v>
      </c>
    </row>
    <row r="42" spans="2:43" x14ac:dyDescent="0.3">
      <c r="B42" s="2">
        <v>44934</v>
      </c>
      <c r="C42" s="12">
        <v>0.5</v>
      </c>
      <c r="D42" s="13">
        <v>0.66875000000000007</v>
      </c>
      <c r="E42" s="11">
        <f t="shared" si="10"/>
        <v>4.0500000000000016</v>
      </c>
      <c r="F42" s="8"/>
      <c r="G42" s="8"/>
      <c r="H42" s="11">
        <f t="shared" si="11"/>
        <v>0</v>
      </c>
      <c r="I42" s="6">
        <v>1300</v>
      </c>
      <c r="J42" s="11">
        <v>3</v>
      </c>
      <c r="K42" s="11">
        <v>2</v>
      </c>
      <c r="L42" s="4" t="str">
        <f t="shared" si="12"/>
        <v/>
      </c>
      <c r="M42" s="4" t="str">
        <f t="shared" si="13"/>
        <v/>
      </c>
      <c r="N42">
        <f t="shared" si="14"/>
        <v>1</v>
      </c>
      <c r="O42">
        <f t="shared" si="15"/>
        <v>4.0500000000000016</v>
      </c>
      <c r="P42">
        <f t="shared" si="7"/>
        <v>3</v>
      </c>
      <c r="Q42">
        <f t="shared" si="16"/>
        <v>0</v>
      </c>
      <c r="R42">
        <f t="shared" si="17"/>
        <v>0</v>
      </c>
      <c r="S42">
        <v>7</v>
      </c>
      <c r="T42" s="4">
        <f t="shared" si="18"/>
        <v>5</v>
      </c>
      <c r="U42">
        <f t="shared" si="19"/>
        <v>40</v>
      </c>
      <c r="AP42" s="12"/>
    </row>
    <row r="43" spans="2:43" x14ac:dyDescent="0.3">
      <c r="B43" s="2">
        <v>44965</v>
      </c>
      <c r="C43" s="12">
        <v>0.25</v>
      </c>
      <c r="D43" s="12">
        <v>0.46666666666666662</v>
      </c>
      <c r="E43" s="15">
        <f t="shared" si="10"/>
        <v>5.1999999999999993</v>
      </c>
      <c r="F43" s="9">
        <v>0.875</v>
      </c>
      <c r="G43" s="9">
        <v>0.88541666666666663</v>
      </c>
      <c r="H43" s="15">
        <f t="shared" si="11"/>
        <v>0.24999999999999911</v>
      </c>
      <c r="I43" s="3">
        <v>1300</v>
      </c>
      <c r="J43" s="15">
        <v>3</v>
      </c>
      <c r="K43" s="15">
        <v>7</v>
      </c>
      <c r="L43" s="4" t="str">
        <f t="shared" si="12"/>
        <v/>
      </c>
      <c r="M43" s="4" t="str">
        <f t="shared" si="13"/>
        <v/>
      </c>
      <c r="N43">
        <f t="shared" si="14"/>
        <v>0</v>
      </c>
      <c r="O43">
        <f t="shared" si="15"/>
        <v>0</v>
      </c>
      <c r="P43">
        <f t="shared" si="7"/>
        <v>0</v>
      </c>
      <c r="Q43">
        <f t="shared" si="16"/>
        <v>5.4499999999999984</v>
      </c>
      <c r="R43">
        <f t="shared" si="17"/>
        <v>3</v>
      </c>
      <c r="S43">
        <v>7</v>
      </c>
      <c r="T43" s="4">
        <f t="shared" si="18"/>
        <v>10</v>
      </c>
      <c r="U43">
        <f t="shared" si="19"/>
        <v>70</v>
      </c>
      <c r="AP43" s="12"/>
    </row>
    <row r="44" spans="2:43" x14ac:dyDescent="0.3">
      <c r="B44" s="2">
        <v>44993</v>
      </c>
      <c r="C44" s="12">
        <v>0.41666666666666669</v>
      </c>
      <c r="D44" s="13">
        <v>0.54166666666666663</v>
      </c>
      <c r="E44" s="11">
        <f t="shared" si="10"/>
        <v>2.9999999999999987</v>
      </c>
      <c r="F44" s="8"/>
      <c r="G44" s="8"/>
      <c r="H44" s="11">
        <f t="shared" si="11"/>
        <v>0</v>
      </c>
      <c r="I44" s="6" t="s">
        <v>26</v>
      </c>
      <c r="J44" s="11">
        <v>6</v>
      </c>
      <c r="K44" s="11">
        <v>3</v>
      </c>
      <c r="L44" s="4" t="str">
        <f t="shared" si="12"/>
        <v/>
      </c>
      <c r="M44" s="4" t="str">
        <f t="shared" si="13"/>
        <v/>
      </c>
      <c r="N44">
        <f t="shared" si="14"/>
        <v>1</v>
      </c>
      <c r="O44">
        <f t="shared" si="15"/>
        <v>2.9999999999999987</v>
      </c>
      <c r="P44">
        <f t="shared" si="7"/>
        <v>6</v>
      </c>
      <c r="Q44">
        <f t="shared" si="16"/>
        <v>0</v>
      </c>
      <c r="R44">
        <f t="shared" si="17"/>
        <v>0</v>
      </c>
      <c r="S44">
        <v>7</v>
      </c>
      <c r="T44" s="4">
        <f t="shared" si="18"/>
        <v>9</v>
      </c>
      <c r="U44">
        <f t="shared" si="19"/>
        <v>33.333333333333329</v>
      </c>
      <c r="AP44" s="12"/>
    </row>
    <row r="45" spans="2:43" x14ac:dyDescent="0.3">
      <c r="B45" s="2">
        <v>45024</v>
      </c>
      <c r="C45" s="12">
        <v>0.25</v>
      </c>
      <c r="D45" s="12">
        <v>0.38125000000000003</v>
      </c>
      <c r="E45" s="15">
        <f t="shared" si="10"/>
        <v>3.1500000000000008</v>
      </c>
      <c r="F45" s="9"/>
      <c r="G45" s="9"/>
      <c r="H45" s="15">
        <f t="shared" si="11"/>
        <v>0</v>
      </c>
      <c r="I45" s="3">
        <v>1300</v>
      </c>
      <c r="J45" s="15">
        <v>9</v>
      </c>
      <c r="K45" s="15">
        <v>3</v>
      </c>
      <c r="L45" s="4">
        <f t="shared" si="12"/>
        <v>3.1500000000000008</v>
      </c>
      <c r="M45" s="4" t="str">
        <f t="shared" si="13"/>
        <v/>
      </c>
      <c r="N45">
        <f t="shared" si="14"/>
        <v>1</v>
      </c>
      <c r="O45">
        <f t="shared" si="15"/>
        <v>3.1500000000000008</v>
      </c>
      <c r="P45">
        <f t="shared" si="7"/>
        <v>9</v>
      </c>
      <c r="Q45">
        <f t="shared" si="16"/>
        <v>0</v>
      </c>
      <c r="R45">
        <f t="shared" si="17"/>
        <v>0</v>
      </c>
      <c r="S45">
        <v>7</v>
      </c>
      <c r="T45" s="4">
        <f t="shared" si="18"/>
        <v>12</v>
      </c>
      <c r="U45">
        <f t="shared" si="19"/>
        <v>25</v>
      </c>
      <c r="AP45" s="12"/>
    </row>
    <row r="46" spans="2:43" x14ac:dyDescent="0.3">
      <c r="B46" s="2">
        <v>45054</v>
      </c>
      <c r="C46" s="12">
        <v>0.25</v>
      </c>
      <c r="D46" s="13">
        <v>0.33333333333333331</v>
      </c>
      <c r="E46" s="11">
        <f t="shared" si="10"/>
        <v>1.9999999999999996</v>
      </c>
      <c r="F46" s="8"/>
      <c r="G46" s="8"/>
      <c r="H46" s="11">
        <f t="shared" si="11"/>
        <v>0</v>
      </c>
      <c r="I46" s="6">
        <v>1300</v>
      </c>
      <c r="J46" s="11">
        <v>1</v>
      </c>
      <c r="K46" s="11">
        <v>3</v>
      </c>
      <c r="L46" s="4" t="str">
        <f t="shared" si="12"/>
        <v/>
      </c>
      <c r="M46" s="4" t="str">
        <f t="shared" si="13"/>
        <v/>
      </c>
      <c r="N46">
        <f t="shared" si="14"/>
        <v>1</v>
      </c>
      <c r="O46">
        <f t="shared" si="15"/>
        <v>1.9999999999999996</v>
      </c>
      <c r="P46">
        <f t="shared" si="7"/>
        <v>1</v>
      </c>
      <c r="Q46">
        <f t="shared" si="16"/>
        <v>0</v>
      </c>
      <c r="R46">
        <f t="shared" si="17"/>
        <v>0</v>
      </c>
      <c r="S46">
        <v>7</v>
      </c>
      <c r="T46" s="4">
        <f t="shared" si="18"/>
        <v>4</v>
      </c>
      <c r="U46">
        <f t="shared" si="19"/>
        <v>75</v>
      </c>
      <c r="AP46" s="12"/>
    </row>
    <row r="47" spans="2:43" x14ac:dyDescent="0.3">
      <c r="B47" s="2">
        <v>45085</v>
      </c>
      <c r="C47" s="12">
        <v>0.45833333333333331</v>
      </c>
      <c r="D47" s="12">
        <v>0.53611111111111109</v>
      </c>
      <c r="E47" s="15">
        <f t="shared" si="10"/>
        <v>1.8666666666666667</v>
      </c>
      <c r="F47" s="9"/>
      <c r="G47" s="9"/>
      <c r="H47" s="15">
        <f t="shared" si="11"/>
        <v>0</v>
      </c>
      <c r="I47" s="3">
        <v>1300</v>
      </c>
      <c r="J47" s="15">
        <v>5</v>
      </c>
      <c r="K47" s="15">
        <v>3</v>
      </c>
      <c r="L47" s="4" t="str">
        <f t="shared" si="12"/>
        <v/>
      </c>
      <c r="M47" s="4" t="str">
        <f t="shared" si="13"/>
        <v/>
      </c>
      <c r="N47">
        <f t="shared" si="14"/>
        <v>1</v>
      </c>
      <c r="O47">
        <f t="shared" si="15"/>
        <v>1.8666666666666667</v>
      </c>
      <c r="P47">
        <f t="shared" si="7"/>
        <v>5</v>
      </c>
      <c r="Q47">
        <f t="shared" si="16"/>
        <v>0</v>
      </c>
      <c r="R47">
        <f t="shared" si="17"/>
        <v>0</v>
      </c>
      <c r="S47">
        <v>7</v>
      </c>
      <c r="T47" s="4">
        <f t="shared" si="18"/>
        <v>8</v>
      </c>
      <c r="U47">
        <f t="shared" si="19"/>
        <v>37.5</v>
      </c>
      <c r="AP47" s="12"/>
    </row>
    <row r="48" spans="2:43" x14ac:dyDescent="0.3">
      <c r="B48" s="2">
        <v>45115</v>
      </c>
      <c r="C48" s="12">
        <v>0.45833333333333331</v>
      </c>
      <c r="D48" s="13">
        <v>0.79166666666666663</v>
      </c>
      <c r="E48" s="11">
        <f t="shared" si="10"/>
        <v>8</v>
      </c>
      <c r="F48" s="8"/>
      <c r="G48" s="8"/>
      <c r="H48" s="11">
        <f t="shared" si="11"/>
        <v>0</v>
      </c>
      <c r="I48" s="6">
        <v>1300</v>
      </c>
      <c r="J48" s="11">
        <v>9</v>
      </c>
      <c r="K48" s="11">
        <v>6</v>
      </c>
      <c r="L48" s="4">
        <f t="shared" si="12"/>
        <v>8</v>
      </c>
      <c r="M48" s="4" t="str">
        <f t="shared" si="13"/>
        <v/>
      </c>
      <c r="N48">
        <f t="shared" si="14"/>
        <v>1</v>
      </c>
      <c r="O48">
        <f t="shared" si="15"/>
        <v>8</v>
      </c>
      <c r="P48">
        <f t="shared" si="7"/>
        <v>9</v>
      </c>
      <c r="Q48">
        <f t="shared" si="16"/>
        <v>0</v>
      </c>
      <c r="R48">
        <f t="shared" si="17"/>
        <v>0</v>
      </c>
      <c r="S48">
        <v>7</v>
      </c>
      <c r="T48" s="4">
        <f t="shared" si="18"/>
        <v>15</v>
      </c>
      <c r="U48">
        <f t="shared" si="19"/>
        <v>40</v>
      </c>
      <c r="AP48" s="12"/>
    </row>
    <row r="49" spans="2:42" x14ac:dyDescent="0.3">
      <c r="B49" s="2">
        <v>45146</v>
      </c>
      <c r="C49" s="12">
        <v>0.25</v>
      </c>
      <c r="D49" s="12">
        <v>0.45833333333333331</v>
      </c>
      <c r="E49" s="15">
        <f t="shared" si="10"/>
        <v>5</v>
      </c>
      <c r="F49" s="9"/>
      <c r="G49" s="9"/>
      <c r="H49" s="15">
        <f t="shared" si="11"/>
        <v>0</v>
      </c>
      <c r="I49" s="3">
        <v>1300</v>
      </c>
      <c r="J49" s="15">
        <v>8</v>
      </c>
      <c r="K49" s="15">
        <v>4</v>
      </c>
      <c r="L49" s="4">
        <f t="shared" si="12"/>
        <v>5</v>
      </c>
      <c r="M49" s="4" t="str">
        <f t="shared" si="13"/>
        <v/>
      </c>
      <c r="N49">
        <f t="shared" si="14"/>
        <v>1</v>
      </c>
      <c r="O49">
        <f t="shared" si="15"/>
        <v>5</v>
      </c>
      <c r="P49">
        <f t="shared" si="7"/>
        <v>8</v>
      </c>
      <c r="Q49">
        <f t="shared" si="16"/>
        <v>0</v>
      </c>
      <c r="R49">
        <f t="shared" si="17"/>
        <v>0</v>
      </c>
      <c r="S49">
        <v>7</v>
      </c>
      <c r="T49" s="4">
        <f t="shared" si="18"/>
        <v>12</v>
      </c>
      <c r="U49">
        <f t="shared" si="19"/>
        <v>33.333333333333329</v>
      </c>
      <c r="AP49" s="12"/>
    </row>
    <row r="50" spans="2:42" x14ac:dyDescent="0.3">
      <c r="B50" s="2">
        <v>45177</v>
      </c>
      <c r="C50" s="12"/>
      <c r="D50" s="13"/>
      <c r="E50" s="11">
        <f t="shared" si="10"/>
        <v>0</v>
      </c>
      <c r="F50" s="8"/>
      <c r="G50" s="8"/>
      <c r="H50" s="11">
        <f t="shared" si="11"/>
        <v>0</v>
      </c>
      <c r="I50" s="6" t="s">
        <v>39</v>
      </c>
      <c r="J50" s="11">
        <v>0</v>
      </c>
      <c r="K50" s="11"/>
      <c r="L50" s="4" t="str">
        <f t="shared" si="12"/>
        <v/>
      </c>
      <c r="M50" s="4" t="str">
        <f t="shared" si="13"/>
        <v/>
      </c>
      <c r="N50">
        <f t="shared" si="14"/>
        <v>1</v>
      </c>
      <c r="O50">
        <f t="shared" si="15"/>
        <v>0</v>
      </c>
      <c r="P50">
        <f t="shared" si="7"/>
        <v>0</v>
      </c>
      <c r="Q50">
        <f t="shared" si="16"/>
        <v>0</v>
      </c>
      <c r="R50">
        <f t="shared" si="17"/>
        <v>0</v>
      </c>
      <c r="S50">
        <v>7</v>
      </c>
      <c r="T50" s="4">
        <f t="shared" si="18"/>
        <v>0</v>
      </c>
      <c r="U50">
        <v>0</v>
      </c>
      <c r="AP50" s="12"/>
    </row>
    <row r="51" spans="2:42" x14ac:dyDescent="0.3">
      <c r="B51" s="2">
        <v>45207</v>
      </c>
      <c r="C51" s="12"/>
      <c r="D51" s="12"/>
      <c r="E51" s="15">
        <f t="shared" si="10"/>
        <v>0</v>
      </c>
      <c r="F51" s="9"/>
      <c r="G51" s="9"/>
      <c r="H51" s="15">
        <f t="shared" si="11"/>
        <v>0</v>
      </c>
      <c r="I51" s="3" t="s">
        <v>39</v>
      </c>
      <c r="J51" s="15">
        <v>0</v>
      </c>
      <c r="K51" s="15"/>
      <c r="L51" s="4" t="str">
        <f t="shared" si="12"/>
        <v/>
      </c>
      <c r="M51" s="4" t="str">
        <f t="shared" si="13"/>
        <v/>
      </c>
      <c r="N51">
        <f t="shared" si="14"/>
        <v>1</v>
      </c>
      <c r="O51">
        <f t="shared" si="15"/>
        <v>0</v>
      </c>
      <c r="P51">
        <f t="shared" si="7"/>
        <v>0</v>
      </c>
      <c r="Q51">
        <f t="shared" si="16"/>
        <v>0</v>
      </c>
      <c r="R51">
        <f t="shared" si="17"/>
        <v>0</v>
      </c>
      <c r="S51">
        <v>7</v>
      </c>
      <c r="T51" s="4">
        <f t="shared" si="18"/>
        <v>0</v>
      </c>
      <c r="U51">
        <v>0</v>
      </c>
      <c r="AP51" s="12"/>
    </row>
    <row r="52" spans="2:42" x14ac:dyDescent="0.3">
      <c r="B52" s="2">
        <v>45238</v>
      </c>
      <c r="C52" s="12"/>
      <c r="D52" s="13"/>
      <c r="E52" s="11">
        <f t="shared" si="10"/>
        <v>0</v>
      </c>
      <c r="F52" s="8"/>
      <c r="G52" s="8"/>
      <c r="H52" s="11">
        <f t="shared" si="11"/>
        <v>0</v>
      </c>
      <c r="I52" s="6" t="s">
        <v>39</v>
      </c>
      <c r="J52" s="11">
        <v>0</v>
      </c>
      <c r="K52" s="11"/>
      <c r="L52" s="4" t="str">
        <f t="shared" si="12"/>
        <v/>
      </c>
      <c r="M52" s="4" t="str">
        <f t="shared" si="13"/>
        <v/>
      </c>
      <c r="N52">
        <f t="shared" si="14"/>
        <v>1</v>
      </c>
      <c r="O52">
        <f t="shared" si="15"/>
        <v>0</v>
      </c>
      <c r="P52">
        <f t="shared" si="7"/>
        <v>0</v>
      </c>
      <c r="Q52">
        <f t="shared" si="16"/>
        <v>0</v>
      </c>
      <c r="R52">
        <f t="shared" si="17"/>
        <v>0</v>
      </c>
      <c r="S52">
        <v>7</v>
      </c>
      <c r="T52" s="4">
        <f t="shared" si="18"/>
        <v>0</v>
      </c>
      <c r="U52">
        <v>0</v>
      </c>
      <c r="AP52" s="12"/>
    </row>
    <row r="53" spans="2:42" x14ac:dyDescent="0.3">
      <c r="B53" s="2">
        <v>45268</v>
      </c>
      <c r="C53" s="12"/>
      <c r="D53" s="12"/>
      <c r="E53" s="15">
        <f t="shared" si="10"/>
        <v>0</v>
      </c>
      <c r="F53" s="9"/>
      <c r="G53" s="9"/>
      <c r="H53" s="15">
        <f t="shared" si="11"/>
        <v>0</v>
      </c>
      <c r="I53" s="3" t="s">
        <v>39</v>
      </c>
      <c r="J53" s="15">
        <v>0</v>
      </c>
      <c r="K53" s="15"/>
      <c r="L53" s="4" t="str">
        <f t="shared" si="12"/>
        <v/>
      </c>
      <c r="M53" s="4" t="str">
        <f t="shared" si="13"/>
        <v/>
      </c>
      <c r="N53">
        <f t="shared" si="14"/>
        <v>1</v>
      </c>
      <c r="O53">
        <f t="shared" si="15"/>
        <v>0</v>
      </c>
      <c r="P53">
        <f t="shared" si="7"/>
        <v>0</v>
      </c>
      <c r="Q53">
        <f t="shared" si="16"/>
        <v>0</v>
      </c>
      <c r="R53">
        <f t="shared" si="17"/>
        <v>0</v>
      </c>
      <c r="S53">
        <v>7</v>
      </c>
      <c r="T53" s="4">
        <f t="shared" si="18"/>
        <v>0</v>
      </c>
      <c r="U53">
        <v>0</v>
      </c>
      <c r="AP53" s="12"/>
    </row>
    <row r="54" spans="2:42" x14ac:dyDescent="0.3">
      <c r="B54" s="1" t="s">
        <v>27</v>
      </c>
      <c r="C54" s="12">
        <v>0.625</v>
      </c>
      <c r="D54" s="14">
        <v>0.66666666666666663</v>
      </c>
      <c r="E54" s="16">
        <f t="shared" si="10"/>
        <v>0.99999999999999911</v>
      </c>
      <c r="F54" s="10"/>
      <c r="G54" s="10"/>
      <c r="H54" s="16">
        <f t="shared" si="11"/>
        <v>0</v>
      </c>
      <c r="I54" s="7">
        <v>1400</v>
      </c>
      <c r="J54" s="16">
        <v>1</v>
      </c>
      <c r="K54" s="16">
        <v>0</v>
      </c>
      <c r="L54" s="4" t="str">
        <f t="shared" si="12"/>
        <v/>
      </c>
      <c r="M54" s="4" t="str">
        <f t="shared" si="13"/>
        <v/>
      </c>
      <c r="N54">
        <f t="shared" si="14"/>
        <v>1</v>
      </c>
      <c r="O54">
        <f t="shared" si="15"/>
        <v>0.99999999999999911</v>
      </c>
      <c r="P54">
        <f t="shared" si="7"/>
        <v>1</v>
      </c>
      <c r="Q54">
        <f t="shared" si="16"/>
        <v>0</v>
      </c>
      <c r="R54">
        <f t="shared" si="17"/>
        <v>0</v>
      </c>
      <c r="S54">
        <v>7</v>
      </c>
      <c r="T54" s="4">
        <f t="shared" si="18"/>
        <v>1</v>
      </c>
      <c r="U54">
        <f t="shared" si="19"/>
        <v>0</v>
      </c>
      <c r="AP54" s="12"/>
    </row>
    <row r="55" spans="2:42" x14ac:dyDescent="0.3">
      <c r="B55" s="2"/>
      <c r="C55" s="12"/>
      <c r="D55" s="13"/>
      <c r="E55" s="11"/>
      <c r="F55" s="8"/>
      <c r="G55" s="8"/>
      <c r="H55" s="11"/>
      <c r="I55" s="6"/>
      <c r="J55" s="11"/>
      <c r="K55" s="11"/>
      <c r="L55" s="4">
        <f>AVERAGE(Table2[Hours token to solve more than 7 problems in one session])</f>
        <v>6.5250000000000012</v>
      </c>
      <c r="M55" s="4">
        <f>AVERAGE(Table2[Hours token to solve more than 7 problems in two sessions])</f>
        <v>6.0366666666666671</v>
      </c>
      <c r="N55">
        <f>SUM(Table2[Solved in one session])</f>
        <v>36</v>
      </c>
      <c r="AP55" s="12"/>
    </row>
    <row r="59" spans="2:42" x14ac:dyDescent="0.3">
      <c r="T59" t="s">
        <v>57</v>
      </c>
    </row>
  </sheetData>
  <sortState xmlns:xlrd2="http://schemas.microsoft.com/office/spreadsheetml/2017/richdata2" ref="AP2:AQ59">
    <sortCondition ref="AP2:AP59"/>
  </sortState>
  <phoneticPr fontId="2" type="noConversion"/>
  <pageMargins left="0.7" right="0.7" top="0.75" bottom="0.75" header="0.3" footer="0.3"/>
  <pageSetup orientation="portrait" horizontalDpi="0" verticalDpi="0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8C42513D77CD341A85E4AAE30B5A90A" ma:contentTypeVersion="14" ma:contentTypeDescription="Create a new document." ma:contentTypeScope="" ma:versionID="986b90ec632a304c647ddc4423a0b2d5">
  <xsd:schema xmlns:xsd="http://www.w3.org/2001/XMLSchema" xmlns:xs="http://www.w3.org/2001/XMLSchema" xmlns:p="http://schemas.microsoft.com/office/2006/metadata/properties" xmlns:ns3="511da8b7-cfc3-4336-901d-b6c4ae0eeafb" xmlns:ns4="ea1f52ea-ed6b-4296-8f8d-5124158a171b" targetNamespace="http://schemas.microsoft.com/office/2006/metadata/properties" ma:root="true" ma:fieldsID="5604da14005531211c39eaa454a9eeb9" ns3:_="" ns4:_="">
    <xsd:import namespace="511da8b7-cfc3-4336-901d-b6c4ae0eeafb"/>
    <xsd:import namespace="ea1f52ea-ed6b-4296-8f8d-5124158a171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_activity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11da8b7-cfc3-4336-901d-b6c4ae0eeaf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_activity" ma:index="20" nillable="true" ma:displayName="_activity" ma:hidden="true" ma:internalName="_activity">
      <xsd:simpleType>
        <xsd:restriction base="dms:Note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a1f52ea-ed6b-4296-8f8d-5124158a171b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��< ? x m l   v e r s i o n = " 1 . 0 "   e n c o d i n g = " u t f - 1 6 " ? > < D a t a M a s h u p   x m l n s = " h t t p : / / s c h e m a s . m i c r o s o f t . c o m / D a t a M a s h u p " > A A A A A B Q D A A B Q S w M E F A A C A A g A D o A O V 6 / a 7 D 2 k A A A A 9 g A A A B I A H A B D b 2 5 m a W c v U G F j a 2 F n Z S 5 4 b W w g o h g A K K A U A A A A A A A A A A A A A A A A A A A A A A A A A A A A h Y + 9 D o I w G E V f h X S n P 8 i g p J T B V R I T o n F t S o V G + D C 0 W N 7 N w U f y F c Q o 6 u Z 4 z z 3 D v f f r j W d j 2 w Q X 3 V v T Q Y o Y p i j Q o L r S Q J W i w R 3 D J c o E 3 0 p 1 k p U O J h l s M t o y R b V z 5 4 Q Q 7 z 3 2 C 9 z 1 F Y k o Z e S Q b w p V 6 1 a i j 2 z + y 6 E B 6 y Q o j Q T f v 8 a I C D O 2 w j G N M e V k h j w 3 8 B W i a e + z / Y F 8 P T R u 6 L X Q E O 4 K T u b I y f u D e A B Q S w M E F A A C A A g A D o A O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6 A D l c o i k e 4 D g A A A B E A A A A T A B w A R m 9 y b X V s Y X M v U 2 V j d G l v b j E u b S C i G A A o o B Q A A A A A A A A A A A A A A A A A A A A A A A A A A A A r T k 0 u y c z P U w i G 0 I b W A F B L A Q I t A B Q A A g A I A A 6 A D l e v 2 u w 9 p A A A A P Y A A A A S A A A A A A A A A A A A A A A A A A A A A A B D b 2 5 m a W c v U G F j a 2 F n Z S 5 4 b W x Q S w E C L Q A U A A I A C A A O g A 5 X D 8 r p q 6 Q A A A D p A A A A E w A A A A A A A A A A A A A A A A D w A A A A W 0 N v b n R l b n R f V H l w Z X N d L n h t b F B L A Q I t A B Q A A g A I A A 6 A D l c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A I U 8 P 1 M R d T Y x C J o i p V o Y B A A A A A A I A A A A A A B B m A A A A A Q A A I A A A A E d y 1 N 4 J e F j + R x Y M M H r B 9 U n 1 g e G G d B 7 a i f F s g h e g A S Y Y A A A A A A 6 A A A A A A g A A I A A A A A + Y b k L t n n H 5 C X t B Z 9 R W A i z W a J 8 p a y P w h M Q V i M H F 2 W G 6 U A A A A C 4 F 2 E j v q U V g R U I d F O D j E U x O p a s j e D S 8 l 1 O j 9 X V 2 C K I r 3 m b e x e T Z J Y Y 7 c f n g e s z Y O z 2 c 7 2 E E f D a 2 O r S B v C W H U P S u k D e z R Z 2 3 F 1 h Z a + V D V h n o Q A A A A E 5 F a + j V 1 4 F W q Z b a w N 4 w E x 9 e m z T C O M 2 o t Z 4 R v M 0 3 r + E y c O x Q F S W v e V p S p a S / m e j J e l F R y C 3 5 M N S J A / 8 z g u C S d Q k = < / D a t a M a s h u p > 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511da8b7-cfc3-4336-901d-b6c4ae0eeafb" xsi:nil="true"/>
  </documentManagement>
</p:properties>
</file>

<file path=customXml/itemProps1.xml><?xml version="1.0" encoding="utf-8"?>
<ds:datastoreItem xmlns:ds="http://schemas.openxmlformats.org/officeDocument/2006/customXml" ds:itemID="{A8E88020-76BF-435D-9328-D48A41B4EE2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5BA4660-33A3-4BEF-B2BA-8E4ED3E2F44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11da8b7-cfc3-4336-901d-b6c4ae0eeafb"/>
    <ds:schemaRef ds:uri="ea1f52ea-ed6b-4296-8f8d-5124158a171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746245C-AABC-418C-8801-B5F8F7ABF5CE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175D28F1-B919-45D2-BA7B-618CEA57D405}">
  <ds:schemaRefs>
    <ds:schemaRef ds:uri="http://schemas.openxmlformats.org/package/2006/metadata/core-properties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www.w3.org/XML/1998/namespace"/>
    <ds:schemaRef ds:uri="http://purl.org/dc/terms/"/>
    <ds:schemaRef ds:uri="ea1f52ea-ed6b-4296-8f8d-5124158a171b"/>
    <ds:schemaRef ds:uri="http://purl.org/dc/elements/1.1/"/>
    <ds:schemaRef ds:uri="511da8b7-cfc3-4336-901d-b6c4ae0eeafb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abdullah taman</cp:lastModifiedBy>
  <dcterms:created xsi:type="dcterms:W3CDTF">2023-08-14T12:58:29Z</dcterms:created>
  <dcterms:modified xsi:type="dcterms:W3CDTF">2023-08-19T06:39:44Z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0x01010028C42513D77CD341A85E4AAE30B5A90A</vt:lpwstr>
  </property>
</Properties>
</file>