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2.xml" ContentType="application/vnd.openxmlformats-officedocument.drawing+xml"/>
  <Override PartName="/xl/slicers/slicer1.xml" ContentType="application/vnd.ms-excel.slicer+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mc:AlternateContent xmlns:mc="http://schemas.openxmlformats.org/markup-compatibility/2006">
    <mc:Choice Requires="x15">
      <x15ac:absPath xmlns:x15ac="http://schemas.microsoft.com/office/spreadsheetml/2010/11/ac" url="D:\دورة تحليل البيانات\تدريب\"/>
    </mc:Choice>
  </mc:AlternateContent>
  <xr:revisionPtr revIDLastSave="0" documentId="13_ncr:1_{130EBA3D-BC40-4CD2-B682-367566651075}" xr6:coauthVersionLast="47" xr6:coauthVersionMax="47" xr10:uidLastSave="{00000000-0000-0000-0000-000000000000}"/>
  <bookViews>
    <workbookView xWindow="-108" yWindow="-108" windowWidth="23256" windowHeight="12576" activeTab="3" xr2:uid="{00000000-000D-0000-FFFF-FFFF00000000}"/>
  </bookViews>
  <sheets>
    <sheet name="dataset" sheetId="3" r:id="rId1"/>
    <sheet name="الهدى" sheetId="24" r:id="rId2"/>
    <sheet name="Q" sheetId="44" r:id="rId3"/>
    <sheet name="Dashboard" sheetId="48" r:id="rId4"/>
  </sheets>
  <definedNames>
    <definedName name="ExternalData_1" localSheetId="0" hidden="1">dataset!$A$1:$G$1001</definedName>
    <definedName name="ExternalData_1" localSheetId="1" hidden="1">الهدى!$A$1:$G$787</definedName>
    <definedName name="مقسم_طريقة_العرض_اسم_المنتج">#N/A</definedName>
    <definedName name="مقسم_طريقة_العرض_فئة_المنتج">#N/A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17" i="44" l="1"/>
  <c r="I6" i="24"/>
  <c r="F2" i="24"/>
  <c r="I2" i="24"/>
  <c r="I3" i="24"/>
  <c r="I4" i="24"/>
  <c r="I5" i="24"/>
  <c r="I7" i="24"/>
  <c r="I8" i="24"/>
  <c r="I9" i="24"/>
  <c r="I10" i="24"/>
  <c r="I11" i="24"/>
  <c r="I12" i="24"/>
  <c r="I13" i="24"/>
  <c r="I14" i="24"/>
  <c r="I15" i="24"/>
  <c r="I16" i="24"/>
  <c r="I17" i="24"/>
  <c r="I18" i="24"/>
  <c r="I19" i="24"/>
  <c r="I20" i="24"/>
  <c r="I21" i="24"/>
  <c r="I22" i="24"/>
  <c r="I23" i="24"/>
  <c r="I24" i="24"/>
  <c r="I25" i="24"/>
  <c r="I26" i="24"/>
  <c r="I27" i="24"/>
  <c r="I28" i="24"/>
  <c r="I29" i="24"/>
  <c r="I30" i="24"/>
  <c r="I31" i="24"/>
  <c r="I32" i="24"/>
  <c r="I33" i="24"/>
  <c r="I34" i="24"/>
  <c r="I35" i="24"/>
  <c r="I36" i="24"/>
  <c r="I38" i="24"/>
  <c r="I39" i="24"/>
  <c r="I40" i="24"/>
  <c r="I41" i="24"/>
  <c r="I42" i="24"/>
  <c r="I43" i="24"/>
  <c r="I44" i="24"/>
  <c r="I45" i="24"/>
  <c r="I46" i="24"/>
  <c r="I47" i="24"/>
  <c r="I48" i="24"/>
  <c r="I49" i="24"/>
  <c r="I50" i="24"/>
  <c r="I51" i="24"/>
  <c r="I52" i="24"/>
  <c r="I53" i="24"/>
  <c r="I54" i="24"/>
  <c r="I55" i="24"/>
  <c r="I56" i="24"/>
  <c r="I57" i="24"/>
  <c r="I58" i="24"/>
  <c r="I59" i="24"/>
  <c r="I60" i="24"/>
  <c r="I61" i="24"/>
  <c r="I62" i="24"/>
  <c r="I63" i="24"/>
  <c r="I64" i="24"/>
  <c r="I65" i="24"/>
  <c r="I66" i="24"/>
  <c r="I67" i="24"/>
  <c r="I68" i="24"/>
  <c r="I69" i="24"/>
  <c r="I70" i="24"/>
  <c r="I71" i="24"/>
  <c r="I72" i="24"/>
  <c r="I73" i="24"/>
  <c r="I74" i="24"/>
  <c r="I75" i="24"/>
  <c r="I76" i="24"/>
  <c r="I77" i="24"/>
  <c r="I78" i="24"/>
  <c r="I79" i="24"/>
  <c r="I80" i="24"/>
  <c r="I81" i="24"/>
  <c r="I82" i="24"/>
  <c r="I83" i="24"/>
  <c r="I84" i="24"/>
  <c r="I85" i="24"/>
  <c r="I86" i="24"/>
  <c r="I87" i="24"/>
  <c r="I88" i="24"/>
  <c r="I89" i="24"/>
  <c r="I90" i="24"/>
  <c r="I91" i="24"/>
  <c r="I92" i="24"/>
  <c r="I93" i="24"/>
  <c r="I94" i="24"/>
  <c r="I95" i="24"/>
  <c r="I96" i="24"/>
  <c r="I97" i="24"/>
  <c r="I98" i="24"/>
  <c r="I99" i="24"/>
  <c r="I100" i="24"/>
  <c r="I101" i="24"/>
  <c r="I102" i="24"/>
  <c r="I103" i="24"/>
  <c r="I104" i="24"/>
  <c r="I105" i="24"/>
  <c r="I106" i="24"/>
  <c r="I107" i="24"/>
  <c r="I108" i="24"/>
  <c r="I109" i="24"/>
  <c r="I110" i="24"/>
  <c r="I111" i="24"/>
  <c r="I112" i="24"/>
  <c r="I113" i="24"/>
  <c r="I114" i="24"/>
  <c r="I115" i="24"/>
  <c r="I116" i="24"/>
  <c r="I117" i="24"/>
  <c r="I118" i="24"/>
  <c r="I119" i="24"/>
  <c r="I120" i="24"/>
  <c r="I121" i="24"/>
  <c r="I122" i="24"/>
  <c r="I123" i="24"/>
  <c r="I124" i="24"/>
  <c r="I125" i="24"/>
  <c r="I126" i="24"/>
  <c r="I127" i="24"/>
  <c r="I128" i="24"/>
  <c r="I129" i="24"/>
  <c r="I130" i="24"/>
  <c r="I131" i="24"/>
  <c r="I132" i="24"/>
  <c r="I133" i="24"/>
  <c r="I134" i="24"/>
  <c r="I135" i="24"/>
  <c r="I136" i="24"/>
  <c r="I137" i="24"/>
  <c r="I138" i="24"/>
  <c r="I139" i="24"/>
  <c r="I140" i="24"/>
  <c r="I141" i="24"/>
  <c r="I142" i="24"/>
  <c r="I143" i="24"/>
  <c r="I144" i="24"/>
  <c r="I145" i="24"/>
  <c r="I146" i="24"/>
  <c r="I147" i="24"/>
  <c r="I148" i="24"/>
  <c r="I149" i="24"/>
  <c r="I150" i="24"/>
  <c r="I151" i="24"/>
  <c r="I152" i="24"/>
  <c r="I153" i="24"/>
  <c r="I154" i="24"/>
  <c r="I155" i="24"/>
  <c r="I156" i="24"/>
  <c r="I157" i="24"/>
  <c r="I158" i="24"/>
  <c r="I159" i="24"/>
  <c r="I160" i="24"/>
  <c r="I161" i="24"/>
  <c r="I162" i="24"/>
  <c r="I163" i="24"/>
  <c r="I164" i="24"/>
  <c r="I165" i="24"/>
  <c r="I166" i="24"/>
  <c r="I167" i="24"/>
  <c r="I168" i="24"/>
  <c r="I169" i="24"/>
  <c r="I170" i="24"/>
  <c r="I171" i="24"/>
  <c r="I172" i="24"/>
  <c r="I173" i="24"/>
  <c r="I174" i="24"/>
  <c r="I175" i="24"/>
  <c r="I176" i="24"/>
  <c r="I177" i="24"/>
  <c r="I178" i="24"/>
  <c r="I179" i="24"/>
  <c r="I180" i="24"/>
  <c r="I181" i="24"/>
  <c r="I182" i="24"/>
  <c r="I183" i="24"/>
  <c r="I184" i="24"/>
  <c r="I185" i="24"/>
  <c r="I186" i="24"/>
  <c r="I187" i="24"/>
  <c r="I188" i="24"/>
  <c r="I189" i="24"/>
  <c r="I190" i="24"/>
  <c r="I191" i="24"/>
  <c r="I192" i="24"/>
  <c r="I193" i="24"/>
  <c r="I194" i="24"/>
  <c r="I195" i="24"/>
  <c r="I196" i="24"/>
  <c r="I197" i="24"/>
  <c r="I198" i="24"/>
  <c r="I199" i="24"/>
  <c r="I200" i="24"/>
  <c r="I201" i="24"/>
  <c r="I202" i="24"/>
  <c r="I203" i="24"/>
  <c r="I204" i="24"/>
  <c r="I205" i="24"/>
  <c r="I206" i="24"/>
  <c r="I207" i="24"/>
  <c r="I208" i="24"/>
  <c r="I209" i="24"/>
  <c r="I210" i="24"/>
  <c r="I211" i="24"/>
  <c r="I212" i="24"/>
  <c r="I213" i="24"/>
  <c r="I214" i="24"/>
  <c r="I215" i="24"/>
  <c r="I216" i="24"/>
  <c r="I217" i="24"/>
  <c r="I218" i="24"/>
  <c r="I219" i="24"/>
  <c r="I220" i="24"/>
  <c r="I221" i="24"/>
  <c r="I222" i="24"/>
  <c r="I223" i="24"/>
  <c r="I224" i="24"/>
  <c r="I225" i="24"/>
  <c r="I226" i="24"/>
  <c r="I227" i="24"/>
  <c r="I228" i="24"/>
  <c r="I229" i="24"/>
  <c r="I230" i="24"/>
  <c r="I231" i="24"/>
  <c r="I232" i="24"/>
  <c r="I233" i="24"/>
  <c r="I234" i="24"/>
  <c r="I235" i="24"/>
  <c r="I236" i="24"/>
  <c r="I237" i="24"/>
  <c r="I238" i="24"/>
  <c r="I239" i="24"/>
  <c r="I240" i="24"/>
  <c r="I241" i="24"/>
  <c r="I242" i="24"/>
  <c r="I243" i="24"/>
  <c r="I244" i="24"/>
  <c r="I245" i="24"/>
  <c r="I246" i="24"/>
  <c r="I247" i="24"/>
  <c r="I248" i="24"/>
  <c r="I249" i="24"/>
  <c r="I250" i="24"/>
  <c r="I251" i="24"/>
  <c r="I252" i="24"/>
  <c r="I253" i="24"/>
  <c r="I254" i="24"/>
  <c r="I255" i="24"/>
  <c r="I256" i="24"/>
  <c r="I257" i="24"/>
  <c r="I258" i="24"/>
  <c r="I259" i="24"/>
  <c r="I260" i="24"/>
  <c r="I261" i="24"/>
  <c r="I262" i="24"/>
  <c r="I263" i="24"/>
  <c r="I264" i="24"/>
  <c r="I265" i="24"/>
  <c r="I266" i="24"/>
  <c r="I267" i="24"/>
  <c r="I268" i="24"/>
  <c r="I269" i="24"/>
  <c r="I270" i="24"/>
  <c r="I271" i="24"/>
  <c r="I272" i="24"/>
  <c r="I273" i="24"/>
  <c r="I274" i="24"/>
  <c r="I275" i="24"/>
  <c r="I276" i="24"/>
  <c r="I277" i="24"/>
  <c r="I278" i="24"/>
  <c r="I279" i="24"/>
  <c r="I280" i="24"/>
  <c r="I281" i="24"/>
  <c r="I282" i="24"/>
  <c r="I283" i="24"/>
  <c r="I284" i="24"/>
  <c r="I285" i="24"/>
  <c r="I286" i="24"/>
  <c r="I287" i="24"/>
  <c r="I288" i="24"/>
  <c r="I289" i="24"/>
  <c r="I290" i="24"/>
  <c r="I291" i="24"/>
  <c r="I292" i="24"/>
  <c r="I293" i="24"/>
  <c r="I294" i="24"/>
  <c r="I295" i="24"/>
  <c r="I296" i="24"/>
  <c r="I297" i="24"/>
  <c r="I298" i="24"/>
  <c r="I299" i="24"/>
  <c r="I300" i="24"/>
  <c r="I301" i="24"/>
  <c r="I302" i="24"/>
  <c r="I303" i="24"/>
  <c r="I304" i="24"/>
  <c r="I305" i="24"/>
  <c r="I306" i="24"/>
  <c r="I307" i="24"/>
  <c r="I308" i="24"/>
  <c r="I309" i="24"/>
  <c r="I310" i="24"/>
  <c r="I311" i="24"/>
  <c r="I312" i="24"/>
  <c r="I313" i="24"/>
  <c r="I314" i="24"/>
  <c r="I315" i="24"/>
  <c r="I316" i="24"/>
  <c r="I317" i="24"/>
  <c r="I318" i="24"/>
  <c r="I319" i="24"/>
  <c r="I320" i="24"/>
  <c r="I321" i="24"/>
  <c r="I322" i="24"/>
  <c r="I323" i="24"/>
  <c r="I324" i="24"/>
  <c r="I325" i="24"/>
  <c r="I326" i="24"/>
  <c r="I327" i="24"/>
  <c r="I328" i="24"/>
  <c r="I329" i="24"/>
  <c r="I330" i="24"/>
  <c r="I331" i="24"/>
  <c r="I332" i="24"/>
  <c r="I333" i="24"/>
  <c r="I334" i="24"/>
  <c r="I335" i="24"/>
  <c r="I336" i="24"/>
  <c r="I337" i="24"/>
  <c r="I338" i="24"/>
  <c r="I339" i="24"/>
  <c r="I340" i="24"/>
  <c r="I341" i="24"/>
  <c r="I342" i="24"/>
  <c r="I343" i="24"/>
  <c r="I344" i="24"/>
  <c r="I345" i="24"/>
  <c r="I346" i="24"/>
  <c r="I347" i="24"/>
  <c r="I348" i="24"/>
  <c r="I349" i="24"/>
  <c r="I350" i="24"/>
  <c r="I352" i="24"/>
  <c r="I353" i="24"/>
  <c r="I354" i="24"/>
  <c r="I355" i="24"/>
  <c r="I356" i="24"/>
  <c r="I357" i="24"/>
  <c r="I358" i="24"/>
  <c r="I359" i="24"/>
  <c r="I360" i="24"/>
  <c r="I361" i="24"/>
  <c r="I362" i="24"/>
  <c r="I363" i="24"/>
  <c r="I364" i="24"/>
  <c r="I365" i="24"/>
  <c r="I366" i="24"/>
  <c r="I367" i="24"/>
  <c r="I368" i="24"/>
  <c r="I369" i="24"/>
  <c r="I370" i="24"/>
  <c r="I371" i="24"/>
  <c r="I372" i="24"/>
  <c r="I373" i="24"/>
  <c r="I374" i="24"/>
  <c r="I375" i="24"/>
  <c r="I376" i="24"/>
  <c r="I377" i="24"/>
  <c r="I378" i="24"/>
  <c r="I379" i="24"/>
  <c r="I380" i="24"/>
  <c r="I381" i="24"/>
  <c r="I382" i="24"/>
  <c r="I383" i="24"/>
  <c r="I384" i="24"/>
  <c r="I385" i="24"/>
  <c r="I386" i="24"/>
  <c r="I387" i="24"/>
  <c r="I388" i="24"/>
  <c r="I389" i="24"/>
  <c r="I390" i="24"/>
  <c r="I391" i="24"/>
  <c r="I392" i="24"/>
  <c r="I393" i="24"/>
  <c r="I394" i="24"/>
  <c r="I395" i="24"/>
  <c r="I396" i="24"/>
  <c r="I397" i="24"/>
  <c r="I398" i="24"/>
  <c r="I399" i="24"/>
  <c r="I400" i="24"/>
  <c r="I401" i="24"/>
  <c r="I402" i="24"/>
  <c r="I403" i="24"/>
  <c r="I404" i="24"/>
  <c r="I405" i="24"/>
  <c r="I406" i="24"/>
  <c r="I407" i="24"/>
  <c r="I408" i="24"/>
  <c r="I409" i="24"/>
  <c r="I410" i="24"/>
  <c r="I411" i="24"/>
  <c r="I412" i="24"/>
  <c r="I413" i="24"/>
  <c r="I414" i="24"/>
  <c r="I415" i="24"/>
  <c r="I416" i="24"/>
  <c r="I417" i="24"/>
  <c r="I418" i="24"/>
  <c r="I419" i="24"/>
  <c r="I420" i="24"/>
  <c r="I421" i="24"/>
  <c r="I422" i="24"/>
  <c r="I423" i="24"/>
  <c r="I424" i="24"/>
  <c r="I425" i="24"/>
  <c r="I426" i="24"/>
  <c r="I427" i="24"/>
  <c r="I428" i="24"/>
  <c r="I429" i="24"/>
  <c r="I430" i="24"/>
  <c r="I431" i="24"/>
  <c r="I432" i="24"/>
  <c r="I433" i="24"/>
  <c r="I434" i="24"/>
  <c r="I435" i="24"/>
  <c r="I436" i="24"/>
  <c r="I437" i="24"/>
  <c r="I438" i="24"/>
  <c r="I439" i="24"/>
  <c r="I440" i="24"/>
  <c r="I441" i="24"/>
  <c r="I442" i="24"/>
  <c r="I443" i="24"/>
  <c r="I444" i="24"/>
  <c r="I445" i="24"/>
  <c r="I446" i="24"/>
  <c r="I447" i="24"/>
  <c r="I448" i="24"/>
  <c r="I449" i="24"/>
  <c r="I450" i="24"/>
  <c r="I451" i="24"/>
  <c r="I452" i="24"/>
  <c r="I453" i="24"/>
  <c r="I454" i="24"/>
  <c r="I455" i="24"/>
  <c r="I456" i="24"/>
  <c r="I457" i="24"/>
  <c r="I458" i="24"/>
  <c r="I459" i="24"/>
  <c r="I461" i="24"/>
  <c r="I462" i="24"/>
  <c r="I463" i="24"/>
  <c r="I464" i="24"/>
  <c r="I465" i="24"/>
  <c r="I466" i="24"/>
  <c r="I467" i="24"/>
  <c r="I468" i="24"/>
  <c r="I469" i="24"/>
  <c r="I470" i="24"/>
  <c r="I471" i="24"/>
  <c r="I472" i="24"/>
  <c r="I473" i="24"/>
  <c r="I474" i="24"/>
  <c r="I475" i="24"/>
  <c r="I476" i="24"/>
  <c r="I477" i="24"/>
  <c r="I478" i="24"/>
  <c r="I479" i="24"/>
  <c r="I480" i="24"/>
  <c r="I481" i="24"/>
  <c r="I482" i="24"/>
  <c r="I483" i="24"/>
  <c r="I484" i="24"/>
  <c r="I485" i="24"/>
  <c r="I486" i="24"/>
  <c r="I487" i="24"/>
  <c r="I488" i="24"/>
  <c r="I489" i="24"/>
  <c r="I490" i="24"/>
  <c r="I491" i="24"/>
  <c r="I492" i="24"/>
  <c r="I493" i="24"/>
  <c r="I494" i="24"/>
  <c r="I495" i="24"/>
  <c r="I496" i="24"/>
  <c r="I497" i="24"/>
  <c r="I498" i="24"/>
  <c r="I499" i="24"/>
  <c r="I500" i="24"/>
  <c r="I501" i="24"/>
  <c r="I502" i="24"/>
  <c r="I503" i="24"/>
  <c r="I504" i="24"/>
  <c r="I505" i="24"/>
  <c r="I506" i="24"/>
  <c r="I507" i="24"/>
  <c r="I508" i="24"/>
  <c r="I509" i="24"/>
  <c r="I510" i="24"/>
  <c r="I511" i="24"/>
  <c r="I512" i="24"/>
  <c r="I513" i="24"/>
  <c r="I514" i="24"/>
  <c r="I515" i="24"/>
  <c r="I516" i="24"/>
  <c r="I517" i="24"/>
  <c r="I518" i="24"/>
  <c r="I519" i="24"/>
  <c r="I520" i="24"/>
  <c r="I521" i="24"/>
  <c r="I522" i="24"/>
  <c r="I523" i="24"/>
  <c r="I524" i="24"/>
  <c r="I525" i="24"/>
  <c r="I526" i="24"/>
  <c r="I527" i="24"/>
  <c r="I528" i="24"/>
  <c r="I529" i="24"/>
  <c r="I530" i="24"/>
  <c r="I531" i="24"/>
  <c r="I532" i="24"/>
  <c r="I533" i="24"/>
  <c r="I534" i="24"/>
  <c r="I535" i="24"/>
  <c r="I536" i="24"/>
  <c r="I537" i="24"/>
  <c r="I538" i="24"/>
  <c r="I539" i="24"/>
  <c r="I540" i="24"/>
  <c r="I541" i="24"/>
  <c r="I542" i="24"/>
  <c r="I543" i="24"/>
  <c r="I544" i="24"/>
  <c r="I545" i="24"/>
  <c r="I546" i="24"/>
  <c r="I547" i="24"/>
  <c r="I548" i="24"/>
  <c r="I549" i="24"/>
  <c r="I550" i="24"/>
  <c r="I551" i="24"/>
  <c r="I552" i="24"/>
  <c r="I553" i="24"/>
  <c r="I554" i="24"/>
  <c r="I555" i="24"/>
  <c r="I556" i="24"/>
  <c r="I557" i="24"/>
  <c r="I558" i="24"/>
  <c r="I559" i="24"/>
  <c r="I560" i="24"/>
  <c r="I561" i="24"/>
  <c r="I562" i="24"/>
  <c r="I563" i="24"/>
  <c r="I564" i="24"/>
  <c r="I565" i="24"/>
  <c r="I566" i="24"/>
  <c r="I567" i="24"/>
  <c r="I568" i="24"/>
  <c r="I569" i="24"/>
  <c r="I570" i="24"/>
  <c r="I571" i="24"/>
  <c r="I572" i="24"/>
  <c r="I573" i="24"/>
  <c r="I574" i="24"/>
  <c r="I575" i="24"/>
  <c r="I576" i="24"/>
  <c r="I577" i="24"/>
  <c r="I578" i="24"/>
  <c r="I579" i="24"/>
  <c r="I580" i="24"/>
  <c r="I581" i="24"/>
  <c r="I582" i="24"/>
  <c r="I583" i="24"/>
  <c r="I584" i="24"/>
  <c r="I585" i="24"/>
  <c r="I586" i="24"/>
  <c r="I587" i="24"/>
  <c r="I588" i="24"/>
  <c r="I589" i="24"/>
  <c r="I590" i="24"/>
  <c r="I591" i="24"/>
  <c r="I592" i="24"/>
  <c r="I593" i="24"/>
  <c r="I594" i="24"/>
  <c r="I595" i="24"/>
  <c r="I596" i="24"/>
  <c r="I597" i="24"/>
  <c r="I598" i="24"/>
  <c r="I599" i="24"/>
  <c r="I600" i="24"/>
  <c r="I601" i="24"/>
  <c r="I602" i="24"/>
  <c r="I603" i="24"/>
  <c r="I604" i="24"/>
  <c r="I605" i="24"/>
  <c r="I606" i="24"/>
  <c r="I607" i="24"/>
  <c r="I608" i="24"/>
  <c r="I609" i="24"/>
  <c r="I610" i="24"/>
  <c r="I611" i="24"/>
  <c r="I612" i="24"/>
  <c r="I613" i="24"/>
  <c r="I614" i="24"/>
  <c r="I615" i="24"/>
  <c r="I616" i="24"/>
  <c r="I617" i="24"/>
  <c r="I618" i="24"/>
  <c r="I619" i="24"/>
  <c r="I620" i="24"/>
  <c r="I621" i="24"/>
  <c r="I622" i="24"/>
  <c r="I623" i="24"/>
  <c r="I624" i="24"/>
  <c r="I625" i="24"/>
  <c r="I626" i="24"/>
  <c r="I627" i="24"/>
  <c r="I628" i="24"/>
  <c r="I629" i="24"/>
  <c r="I630" i="24"/>
  <c r="I631" i="24"/>
  <c r="I632" i="24"/>
  <c r="I633" i="24"/>
  <c r="I634" i="24"/>
  <c r="I635" i="24"/>
  <c r="I636" i="24"/>
  <c r="I637" i="24"/>
  <c r="I638" i="24"/>
  <c r="I639" i="24"/>
  <c r="I640" i="24"/>
  <c r="I641" i="24"/>
  <c r="I642" i="24"/>
  <c r="I643" i="24"/>
  <c r="I644" i="24"/>
  <c r="I645" i="24"/>
  <c r="I646" i="24"/>
  <c r="I647" i="24"/>
  <c r="I648" i="24"/>
  <c r="I649" i="24"/>
  <c r="I650" i="24"/>
  <c r="I651" i="24"/>
  <c r="I652" i="24"/>
  <c r="I653" i="24"/>
  <c r="I654" i="24"/>
  <c r="I655" i="24"/>
  <c r="I656" i="24"/>
  <c r="I657" i="24"/>
  <c r="I658" i="24"/>
  <c r="I659" i="24"/>
  <c r="I660" i="24"/>
  <c r="I661" i="24"/>
  <c r="I662" i="24"/>
  <c r="I663" i="24"/>
  <c r="I664" i="24"/>
  <c r="I665" i="24"/>
  <c r="I666" i="24"/>
  <c r="I667" i="24"/>
  <c r="I668" i="24"/>
  <c r="I669" i="24"/>
  <c r="I670" i="24"/>
  <c r="I671" i="24"/>
  <c r="I672" i="24"/>
  <c r="I673" i="24"/>
  <c r="I674" i="24"/>
  <c r="I675" i="24"/>
  <c r="I676" i="24"/>
  <c r="I677" i="24"/>
  <c r="I678" i="24"/>
  <c r="I679" i="24"/>
  <c r="I680" i="24"/>
  <c r="I681" i="24"/>
  <c r="I682" i="24"/>
  <c r="I683" i="24"/>
  <c r="I684" i="24"/>
  <c r="I685" i="24"/>
  <c r="I686" i="24"/>
  <c r="I687" i="24"/>
  <c r="I688" i="24"/>
  <c r="I689" i="24"/>
  <c r="I690" i="24"/>
  <c r="I691" i="24"/>
  <c r="I692" i="24"/>
  <c r="I693" i="24"/>
  <c r="I694" i="24"/>
  <c r="I695" i="24"/>
  <c r="I696" i="24"/>
  <c r="I697" i="24"/>
  <c r="I698" i="24"/>
  <c r="I699" i="24"/>
  <c r="I700" i="24"/>
  <c r="I701" i="24"/>
  <c r="I702" i="24"/>
  <c r="I703" i="24"/>
  <c r="I704" i="24"/>
  <c r="I705" i="24"/>
  <c r="I706" i="24"/>
  <c r="I707" i="24"/>
  <c r="I708" i="24"/>
  <c r="I709" i="24"/>
  <c r="I710" i="24"/>
  <c r="I711" i="24"/>
  <c r="I712" i="24"/>
  <c r="I713" i="24"/>
  <c r="I714" i="24"/>
  <c r="I715" i="24"/>
  <c r="I716" i="24"/>
  <c r="I717" i="24"/>
  <c r="I718" i="24"/>
  <c r="I719" i="24"/>
  <c r="I720" i="24"/>
  <c r="I721" i="24"/>
  <c r="I722" i="24"/>
  <c r="I723" i="24"/>
  <c r="I724" i="24"/>
  <c r="I725" i="24"/>
  <c r="I726" i="24"/>
  <c r="I727" i="24"/>
  <c r="I728" i="24"/>
  <c r="I729" i="24"/>
  <c r="I730" i="24"/>
  <c r="I731" i="24"/>
  <c r="I732" i="24"/>
  <c r="I733" i="24"/>
  <c r="I734" i="24"/>
  <c r="I735" i="24"/>
  <c r="I736" i="24"/>
  <c r="I737" i="24"/>
  <c r="I738" i="24"/>
  <c r="I739" i="24"/>
  <c r="I740" i="24"/>
  <c r="I741" i="24"/>
  <c r="I742" i="24"/>
  <c r="I743" i="24"/>
  <c r="I744" i="24"/>
  <c r="I745" i="24"/>
  <c r="I746" i="24"/>
  <c r="I747" i="24"/>
  <c r="I748" i="24"/>
  <c r="I749" i="24"/>
  <c r="I750" i="24"/>
  <c r="I751" i="24"/>
  <c r="I752" i="24"/>
  <c r="I753" i="24"/>
  <c r="I754" i="24"/>
  <c r="I755" i="24"/>
  <c r="I756" i="24"/>
  <c r="I757" i="24"/>
  <c r="I758" i="24"/>
  <c r="I759" i="24"/>
  <c r="I760" i="24"/>
  <c r="I761" i="24"/>
  <c r="I762" i="24"/>
  <c r="I763" i="24"/>
  <c r="I764" i="24"/>
  <c r="I765" i="24"/>
  <c r="I766" i="24"/>
  <c r="I767" i="24"/>
  <c r="I768" i="24"/>
  <c r="I769" i="24"/>
  <c r="I770" i="24"/>
  <c r="I771" i="24"/>
  <c r="I772" i="24"/>
  <c r="I773" i="24"/>
  <c r="I774" i="24"/>
  <c r="I775" i="24"/>
  <c r="I776" i="24"/>
  <c r="I777" i="24"/>
  <c r="I778" i="24"/>
  <c r="I779" i="24"/>
  <c r="I780" i="24"/>
  <c r="I781" i="24"/>
  <c r="I782" i="24"/>
  <c r="I783" i="24"/>
  <c r="I784" i="24"/>
  <c r="I785" i="24"/>
  <c r="I786" i="24"/>
  <c r="I787" i="24"/>
  <c r="BB6" i="44"/>
  <c r="AK6" i="44"/>
  <c r="H460" i="24"/>
  <c r="I460" i="24" s="1"/>
  <c r="H37" i="24"/>
  <c r="I37" i="24" s="1"/>
  <c r="H351" i="24"/>
  <c r="I351" i="24" s="1"/>
  <c r="F3" i="24"/>
  <c r="F4" i="24"/>
  <c r="F5" i="24"/>
  <c r="F6" i="24"/>
  <c r="F7" i="24"/>
  <c r="F8" i="24"/>
  <c r="F9" i="24"/>
  <c r="F10" i="24"/>
  <c r="F11" i="24"/>
  <c r="F12" i="24"/>
  <c r="F13" i="24"/>
  <c r="F14" i="24"/>
  <c r="F15" i="24"/>
  <c r="F16" i="24"/>
  <c r="F17" i="24"/>
  <c r="F18" i="24"/>
  <c r="F19" i="24"/>
  <c r="F20" i="24"/>
  <c r="F21" i="24"/>
  <c r="F22" i="24"/>
  <c r="F23" i="24"/>
  <c r="F24" i="24"/>
  <c r="F25" i="24"/>
  <c r="F26" i="24"/>
  <c r="F27" i="24"/>
  <c r="F28" i="24"/>
  <c r="F29" i="24"/>
  <c r="F30" i="24"/>
  <c r="F31" i="24"/>
  <c r="F32" i="24"/>
  <c r="F33" i="24"/>
  <c r="F34" i="24"/>
  <c r="F35" i="24"/>
  <c r="F36" i="24"/>
  <c r="F37" i="24"/>
  <c r="F38" i="24"/>
  <c r="F39" i="24"/>
  <c r="F40" i="24"/>
  <c r="F41" i="24"/>
  <c r="F42" i="24"/>
  <c r="F43" i="24"/>
  <c r="F44" i="24"/>
  <c r="F45" i="24"/>
  <c r="F46" i="24"/>
  <c r="F47" i="24"/>
  <c r="F48" i="24"/>
  <c r="F49" i="24"/>
  <c r="F50" i="24"/>
  <c r="F51" i="24"/>
  <c r="F52" i="24"/>
  <c r="F53" i="24"/>
  <c r="F54" i="24"/>
  <c r="F55" i="24"/>
  <c r="F56" i="24"/>
  <c r="F57" i="24"/>
  <c r="F58" i="24"/>
  <c r="F59" i="24"/>
  <c r="F60" i="24"/>
  <c r="F61" i="24"/>
  <c r="F62" i="24"/>
  <c r="F63" i="24"/>
  <c r="F64" i="24"/>
  <c r="F65" i="24"/>
  <c r="F66" i="24"/>
  <c r="F67" i="24"/>
  <c r="F68" i="24"/>
  <c r="F69" i="24"/>
  <c r="F70" i="24"/>
  <c r="F71" i="24"/>
  <c r="F72" i="24"/>
  <c r="F73" i="24"/>
  <c r="F74" i="24"/>
  <c r="F75" i="24"/>
  <c r="F76" i="24"/>
  <c r="F77" i="24"/>
  <c r="F78" i="24"/>
  <c r="F79" i="24"/>
  <c r="F80" i="24"/>
  <c r="F81" i="24"/>
  <c r="F82" i="24"/>
  <c r="F83" i="24"/>
  <c r="F84" i="24"/>
  <c r="F85" i="24"/>
  <c r="F86" i="24"/>
  <c r="F87" i="24"/>
  <c r="F88" i="24"/>
  <c r="F89" i="24"/>
  <c r="F90" i="24"/>
  <c r="F91" i="24"/>
  <c r="F92" i="24"/>
  <c r="F93" i="24"/>
  <c r="F94" i="24"/>
  <c r="F95" i="24"/>
  <c r="F96" i="24"/>
  <c r="F97" i="24"/>
  <c r="F98" i="24"/>
  <c r="F99" i="24"/>
  <c r="F100" i="24"/>
  <c r="F101" i="24"/>
  <c r="F102" i="24"/>
  <c r="F103" i="24"/>
  <c r="F104" i="24"/>
  <c r="F105" i="24"/>
  <c r="F106" i="24"/>
  <c r="F107" i="24"/>
  <c r="F108" i="24"/>
  <c r="F109" i="24"/>
  <c r="F110" i="24"/>
  <c r="F111" i="24"/>
  <c r="F112" i="24"/>
  <c r="F113" i="24"/>
  <c r="F114" i="24"/>
  <c r="F115" i="24"/>
  <c r="F116" i="24"/>
  <c r="F117" i="24"/>
  <c r="F118" i="24"/>
  <c r="F119" i="24"/>
  <c r="F120" i="24"/>
  <c r="F121" i="24"/>
  <c r="F122" i="24"/>
  <c r="F123" i="24"/>
  <c r="F124" i="24"/>
  <c r="F125" i="24"/>
  <c r="F126" i="24"/>
  <c r="F127" i="24"/>
  <c r="F128" i="24"/>
  <c r="F129" i="24"/>
  <c r="F130" i="24"/>
  <c r="F131" i="24"/>
  <c r="F132" i="24"/>
  <c r="F133" i="24"/>
  <c r="F134" i="24"/>
  <c r="F135" i="24"/>
  <c r="F136" i="24"/>
  <c r="F137" i="24"/>
  <c r="F138" i="24"/>
  <c r="F139" i="24"/>
  <c r="F140" i="24"/>
  <c r="F141" i="24"/>
  <c r="F142" i="24"/>
  <c r="F143" i="24"/>
  <c r="F144" i="24"/>
  <c r="F145" i="24"/>
  <c r="F146" i="24"/>
  <c r="F147" i="24"/>
  <c r="F148" i="24"/>
  <c r="F149" i="24"/>
  <c r="F150" i="24"/>
  <c r="F151" i="24"/>
  <c r="F152" i="24"/>
  <c r="F153" i="24"/>
  <c r="F154" i="24"/>
  <c r="F155" i="24"/>
  <c r="F156" i="24"/>
  <c r="F157" i="24"/>
  <c r="F158" i="24"/>
  <c r="F159" i="24"/>
  <c r="F160" i="24"/>
  <c r="F161" i="24"/>
  <c r="F162" i="24"/>
  <c r="F163" i="24"/>
  <c r="F164" i="24"/>
  <c r="F165" i="24"/>
  <c r="F166" i="24"/>
  <c r="F167" i="24"/>
  <c r="F168" i="24"/>
  <c r="F169" i="24"/>
  <c r="F170" i="24"/>
  <c r="F171" i="24"/>
  <c r="F172" i="24"/>
  <c r="F173" i="24"/>
  <c r="F174" i="24"/>
  <c r="F175" i="24"/>
  <c r="F176" i="24"/>
  <c r="F177" i="24"/>
  <c r="F178" i="24"/>
  <c r="F179" i="24"/>
  <c r="F180" i="24"/>
  <c r="F181" i="24"/>
  <c r="F182" i="24"/>
  <c r="F183" i="24"/>
  <c r="F184" i="24"/>
  <c r="F185" i="24"/>
  <c r="F186" i="24"/>
  <c r="F187" i="24"/>
  <c r="F188" i="24"/>
  <c r="F189" i="24"/>
  <c r="F190" i="24"/>
  <c r="F191" i="24"/>
  <c r="F192" i="24"/>
  <c r="F193" i="24"/>
  <c r="F194" i="24"/>
  <c r="F195" i="24"/>
  <c r="F196" i="24"/>
  <c r="F197" i="24"/>
  <c r="F198" i="24"/>
  <c r="F199" i="24"/>
  <c r="F200" i="24"/>
  <c r="F201" i="24"/>
  <c r="F202" i="24"/>
  <c r="F203" i="24"/>
  <c r="F204" i="24"/>
  <c r="F205" i="24"/>
  <c r="F206" i="24"/>
  <c r="F207" i="24"/>
  <c r="F208" i="24"/>
  <c r="F209" i="24"/>
  <c r="F210" i="24"/>
  <c r="F211" i="24"/>
  <c r="F212" i="24"/>
  <c r="F213" i="24"/>
  <c r="F214" i="24"/>
  <c r="F215" i="24"/>
  <c r="F216" i="24"/>
  <c r="F217" i="24"/>
  <c r="F218" i="24"/>
  <c r="F219" i="24"/>
  <c r="F220" i="24"/>
  <c r="F221" i="24"/>
  <c r="F222" i="24"/>
  <c r="F223" i="24"/>
  <c r="F224" i="24"/>
  <c r="F225" i="24"/>
  <c r="F226" i="24"/>
  <c r="F227" i="24"/>
  <c r="F228" i="24"/>
  <c r="F229" i="24"/>
  <c r="F230" i="24"/>
  <c r="F231" i="24"/>
  <c r="F232" i="24"/>
  <c r="F233" i="24"/>
  <c r="F234" i="24"/>
  <c r="F235" i="24"/>
  <c r="F236" i="24"/>
  <c r="F237" i="24"/>
  <c r="F238" i="24"/>
  <c r="F239" i="24"/>
  <c r="F240" i="24"/>
  <c r="F241" i="24"/>
  <c r="F242" i="24"/>
  <c r="F243" i="24"/>
  <c r="F244" i="24"/>
  <c r="F245" i="24"/>
  <c r="F246" i="24"/>
  <c r="F247" i="24"/>
  <c r="F248" i="24"/>
  <c r="F249" i="24"/>
  <c r="F250" i="24"/>
  <c r="F251" i="24"/>
  <c r="F252" i="24"/>
  <c r="F253" i="24"/>
  <c r="F254" i="24"/>
  <c r="F255" i="24"/>
  <c r="F256" i="24"/>
  <c r="F257" i="24"/>
  <c r="F258" i="24"/>
  <c r="F259" i="24"/>
  <c r="F260" i="24"/>
  <c r="F261" i="24"/>
  <c r="F262" i="24"/>
  <c r="F263" i="24"/>
  <c r="F264" i="24"/>
  <c r="F265" i="24"/>
  <c r="F266" i="24"/>
  <c r="F267" i="24"/>
  <c r="F268" i="24"/>
  <c r="F269" i="24"/>
  <c r="F270" i="24"/>
  <c r="F271" i="24"/>
  <c r="F272" i="24"/>
  <c r="F273" i="24"/>
  <c r="F274" i="24"/>
  <c r="F275" i="24"/>
  <c r="F276" i="24"/>
  <c r="F277" i="24"/>
  <c r="F278" i="24"/>
  <c r="F279" i="24"/>
  <c r="F280" i="24"/>
  <c r="F281" i="24"/>
  <c r="F282" i="24"/>
  <c r="F283" i="24"/>
  <c r="F284" i="24"/>
  <c r="F285" i="24"/>
  <c r="F286" i="24"/>
  <c r="F287" i="24"/>
  <c r="F288" i="24"/>
  <c r="F289" i="24"/>
  <c r="F290" i="24"/>
  <c r="F291" i="24"/>
  <c r="F292" i="24"/>
  <c r="F293" i="24"/>
  <c r="F294" i="24"/>
  <c r="F295" i="24"/>
  <c r="F296" i="24"/>
  <c r="F297" i="24"/>
  <c r="F298" i="24"/>
  <c r="F299" i="24"/>
  <c r="F300" i="24"/>
  <c r="F301" i="24"/>
  <c r="F302" i="24"/>
  <c r="F303" i="24"/>
  <c r="F304" i="24"/>
  <c r="F305" i="24"/>
  <c r="F306" i="24"/>
  <c r="F307" i="24"/>
  <c r="F308" i="24"/>
  <c r="F309" i="24"/>
  <c r="F310" i="24"/>
  <c r="F311" i="24"/>
  <c r="F312" i="24"/>
  <c r="F313" i="24"/>
  <c r="F314" i="24"/>
  <c r="F315" i="24"/>
  <c r="F316" i="24"/>
  <c r="F317" i="24"/>
  <c r="F318" i="24"/>
  <c r="F319" i="24"/>
  <c r="F320" i="24"/>
  <c r="F321" i="24"/>
  <c r="F322" i="24"/>
  <c r="F323" i="24"/>
  <c r="F324" i="24"/>
  <c r="F325" i="24"/>
  <c r="F326" i="24"/>
  <c r="F327" i="24"/>
  <c r="F328" i="24"/>
  <c r="F329" i="24"/>
  <c r="F330" i="24"/>
  <c r="F331" i="24"/>
  <c r="F332" i="24"/>
  <c r="F333" i="24"/>
  <c r="F334" i="24"/>
  <c r="F335" i="24"/>
  <c r="F336" i="24"/>
  <c r="F337" i="24"/>
  <c r="F338" i="24"/>
  <c r="F339" i="24"/>
  <c r="F340" i="24"/>
  <c r="F341" i="24"/>
  <c r="F342" i="24"/>
  <c r="F343" i="24"/>
  <c r="F344" i="24"/>
  <c r="F345" i="24"/>
  <c r="F346" i="24"/>
  <c r="F347" i="24"/>
  <c r="F348" i="24"/>
  <c r="F349" i="24"/>
  <c r="F350" i="24"/>
  <c r="F351" i="24"/>
  <c r="F352" i="24"/>
  <c r="F353" i="24"/>
  <c r="F354" i="24"/>
  <c r="F355" i="24"/>
  <c r="F356" i="24"/>
  <c r="F357" i="24"/>
  <c r="F358" i="24"/>
  <c r="F359" i="24"/>
  <c r="F360" i="24"/>
  <c r="F361" i="24"/>
  <c r="F362" i="24"/>
  <c r="F363" i="24"/>
  <c r="F364" i="24"/>
  <c r="F365" i="24"/>
  <c r="F366" i="24"/>
  <c r="F367" i="24"/>
  <c r="F368" i="24"/>
  <c r="F369" i="24"/>
  <c r="F370" i="24"/>
  <c r="F371" i="24"/>
  <c r="F372" i="24"/>
  <c r="F373" i="24"/>
  <c r="F374" i="24"/>
  <c r="F375" i="24"/>
  <c r="F376" i="24"/>
  <c r="F377" i="24"/>
  <c r="F378" i="24"/>
  <c r="F379" i="24"/>
  <c r="F380" i="24"/>
  <c r="F381" i="24"/>
  <c r="F382" i="24"/>
  <c r="F383" i="24"/>
  <c r="F384" i="24"/>
  <c r="F385" i="24"/>
  <c r="F386" i="24"/>
  <c r="F387" i="24"/>
  <c r="F388" i="24"/>
  <c r="F389" i="24"/>
  <c r="F390" i="24"/>
  <c r="F391" i="24"/>
  <c r="F392" i="24"/>
  <c r="F393" i="24"/>
  <c r="F394" i="24"/>
  <c r="F395" i="24"/>
  <c r="F396" i="24"/>
  <c r="F397" i="24"/>
  <c r="F398" i="24"/>
  <c r="F399" i="24"/>
  <c r="F400" i="24"/>
  <c r="F401" i="24"/>
  <c r="F402" i="24"/>
  <c r="F403" i="24"/>
  <c r="F404" i="24"/>
  <c r="F405" i="24"/>
  <c r="F406" i="24"/>
  <c r="F407" i="24"/>
  <c r="F408" i="24"/>
  <c r="F409" i="24"/>
  <c r="F410" i="24"/>
  <c r="F411" i="24"/>
  <c r="F412" i="24"/>
  <c r="F413" i="24"/>
  <c r="F414" i="24"/>
  <c r="F415" i="24"/>
  <c r="F416" i="24"/>
  <c r="F417" i="24"/>
  <c r="F418" i="24"/>
  <c r="F419" i="24"/>
  <c r="F420" i="24"/>
  <c r="F421" i="24"/>
  <c r="F422" i="24"/>
  <c r="F423" i="24"/>
  <c r="F424" i="24"/>
  <c r="F425" i="24"/>
  <c r="F426" i="24"/>
  <c r="F427" i="24"/>
  <c r="F428" i="24"/>
  <c r="F429" i="24"/>
  <c r="F430" i="24"/>
  <c r="F431" i="24"/>
  <c r="F432" i="24"/>
  <c r="F433" i="24"/>
  <c r="F434" i="24"/>
  <c r="F435" i="24"/>
  <c r="F436" i="24"/>
  <c r="F437" i="24"/>
  <c r="F438" i="24"/>
  <c r="F439" i="24"/>
  <c r="F440" i="24"/>
  <c r="F441" i="24"/>
  <c r="F442" i="24"/>
  <c r="F443" i="24"/>
  <c r="F444" i="24"/>
  <c r="F445" i="24"/>
  <c r="F446" i="24"/>
  <c r="F447" i="24"/>
  <c r="F448" i="24"/>
  <c r="F449" i="24"/>
  <c r="F450" i="24"/>
  <c r="F451" i="24"/>
  <c r="F452" i="24"/>
  <c r="F453" i="24"/>
  <c r="F454" i="24"/>
  <c r="F455" i="24"/>
  <c r="F456" i="24"/>
  <c r="F457" i="24"/>
  <c r="F458" i="24"/>
  <c r="F459" i="24"/>
  <c r="F460" i="24"/>
  <c r="F461" i="24"/>
  <c r="F462" i="24"/>
  <c r="F463" i="24"/>
  <c r="F464" i="24"/>
  <c r="F465" i="24"/>
  <c r="F466" i="24"/>
  <c r="F467" i="24"/>
  <c r="F468" i="24"/>
  <c r="F469" i="24"/>
  <c r="F470" i="24"/>
  <c r="F471" i="24"/>
  <c r="F472" i="24"/>
  <c r="F473" i="24"/>
  <c r="F474" i="24"/>
  <c r="F475" i="24"/>
  <c r="F476" i="24"/>
  <c r="F477" i="24"/>
  <c r="F478" i="24"/>
  <c r="F479" i="24"/>
  <c r="F480" i="24"/>
  <c r="F481" i="24"/>
  <c r="F482" i="24"/>
  <c r="F483" i="24"/>
  <c r="F484" i="24"/>
  <c r="F485" i="24"/>
  <c r="F486" i="24"/>
  <c r="F487" i="24"/>
  <c r="F488" i="24"/>
  <c r="F489" i="24"/>
  <c r="F490" i="24"/>
  <c r="F491" i="24"/>
  <c r="F492" i="24"/>
  <c r="F493" i="24"/>
  <c r="F494" i="24"/>
  <c r="F495" i="24"/>
  <c r="F496" i="24"/>
  <c r="F497" i="24"/>
  <c r="F498" i="24"/>
  <c r="F499" i="24"/>
  <c r="F500" i="24"/>
  <c r="F501" i="24"/>
  <c r="F502" i="24"/>
  <c r="F503" i="24"/>
  <c r="F504" i="24"/>
  <c r="F505" i="24"/>
  <c r="F506" i="24"/>
  <c r="F507" i="24"/>
  <c r="F508" i="24"/>
  <c r="F509" i="24"/>
  <c r="F510" i="24"/>
  <c r="F511" i="24"/>
  <c r="F512" i="24"/>
  <c r="F513" i="24"/>
  <c r="F514" i="24"/>
  <c r="F515" i="24"/>
  <c r="F516" i="24"/>
  <c r="F517" i="24"/>
  <c r="F518" i="24"/>
  <c r="F519" i="24"/>
  <c r="F520" i="24"/>
  <c r="F521" i="24"/>
  <c r="F522" i="24"/>
  <c r="F523" i="24"/>
  <c r="F524" i="24"/>
  <c r="F525" i="24"/>
  <c r="F526" i="24"/>
  <c r="F527" i="24"/>
  <c r="F528" i="24"/>
  <c r="F529" i="24"/>
  <c r="F530" i="24"/>
  <c r="F531" i="24"/>
  <c r="F532" i="24"/>
  <c r="F533" i="24"/>
  <c r="F534" i="24"/>
  <c r="F535" i="24"/>
  <c r="F536" i="24"/>
  <c r="F537" i="24"/>
  <c r="F538" i="24"/>
  <c r="F539" i="24"/>
  <c r="F540" i="24"/>
  <c r="F541" i="24"/>
  <c r="F542" i="24"/>
  <c r="F543" i="24"/>
  <c r="F544" i="24"/>
  <c r="F545" i="24"/>
  <c r="F546" i="24"/>
  <c r="F547" i="24"/>
  <c r="F548" i="24"/>
  <c r="F549" i="24"/>
  <c r="F550" i="24"/>
  <c r="F551" i="24"/>
  <c r="F552" i="24"/>
  <c r="F553" i="24"/>
  <c r="F554" i="24"/>
  <c r="F555" i="24"/>
  <c r="F556" i="24"/>
  <c r="F557" i="24"/>
  <c r="F558" i="24"/>
  <c r="F559" i="24"/>
  <c r="F560" i="24"/>
  <c r="F561" i="24"/>
  <c r="F562" i="24"/>
  <c r="F563" i="24"/>
  <c r="F564" i="24"/>
  <c r="F565" i="24"/>
  <c r="F566" i="24"/>
  <c r="F567" i="24"/>
  <c r="F568" i="24"/>
  <c r="F569" i="24"/>
  <c r="F570" i="24"/>
  <c r="F571" i="24"/>
  <c r="F572" i="24"/>
  <c r="F573" i="24"/>
  <c r="F574" i="24"/>
  <c r="F575" i="24"/>
  <c r="F576" i="24"/>
  <c r="F577" i="24"/>
  <c r="F578" i="24"/>
  <c r="F579" i="24"/>
  <c r="F580" i="24"/>
  <c r="F581" i="24"/>
  <c r="F582" i="24"/>
  <c r="F583" i="24"/>
  <c r="F584" i="24"/>
  <c r="F585" i="24"/>
  <c r="F586" i="24"/>
  <c r="F587" i="24"/>
  <c r="F588" i="24"/>
  <c r="F589" i="24"/>
  <c r="F590" i="24"/>
  <c r="F591" i="24"/>
  <c r="F592" i="24"/>
  <c r="F593" i="24"/>
  <c r="F594" i="24"/>
  <c r="F595" i="24"/>
  <c r="F596" i="24"/>
  <c r="F597" i="24"/>
  <c r="F598" i="24"/>
  <c r="F599" i="24"/>
  <c r="F600" i="24"/>
  <c r="F601" i="24"/>
  <c r="F602" i="24"/>
  <c r="F603" i="24"/>
  <c r="F604" i="24"/>
  <c r="F605" i="24"/>
  <c r="F606" i="24"/>
  <c r="F607" i="24"/>
  <c r="F608" i="24"/>
  <c r="F609" i="24"/>
  <c r="F610" i="24"/>
  <c r="F611" i="24"/>
  <c r="F612" i="24"/>
  <c r="F613" i="24"/>
  <c r="F614" i="24"/>
  <c r="F615" i="24"/>
  <c r="F616" i="24"/>
  <c r="F617" i="24"/>
  <c r="F618" i="24"/>
  <c r="F619" i="24"/>
  <c r="F620" i="24"/>
  <c r="F621" i="24"/>
  <c r="F622" i="24"/>
  <c r="F623" i="24"/>
  <c r="F624" i="24"/>
  <c r="F625" i="24"/>
  <c r="F626" i="24"/>
  <c r="F627" i="24"/>
  <c r="F628" i="24"/>
  <c r="F629" i="24"/>
  <c r="F630" i="24"/>
  <c r="F631" i="24"/>
  <c r="F632" i="24"/>
  <c r="F633" i="24"/>
  <c r="F634" i="24"/>
  <c r="F635" i="24"/>
  <c r="F636" i="24"/>
  <c r="F637" i="24"/>
  <c r="F638" i="24"/>
  <c r="F639" i="24"/>
  <c r="F640" i="24"/>
  <c r="F641" i="24"/>
  <c r="F642" i="24"/>
  <c r="F643" i="24"/>
  <c r="F644" i="24"/>
  <c r="F645" i="24"/>
  <c r="F646" i="24"/>
  <c r="F647" i="24"/>
  <c r="F648" i="24"/>
  <c r="F649" i="24"/>
  <c r="F650" i="24"/>
  <c r="F651" i="24"/>
  <c r="F652" i="24"/>
  <c r="F653" i="24"/>
  <c r="F654" i="24"/>
  <c r="F655" i="24"/>
  <c r="F656" i="24"/>
  <c r="F657" i="24"/>
  <c r="F658" i="24"/>
  <c r="F659" i="24"/>
  <c r="F660" i="24"/>
  <c r="F661" i="24"/>
  <c r="F662" i="24"/>
  <c r="F663" i="24"/>
  <c r="F664" i="24"/>
  <c r="F665" i="24"/>
  <c r="F666" i="24"/>
  <c r="F667" i="24"/>
  <c r="F668" i="24"/>
  <c r="F669" i="24"/>
  <c r="F670" i="24"/>
  <c r="F671" i="24"/>
  <c r="F672" i="24"/>
  <c r="F673" i="24"/>
  <c r="F674" i="24"/>
  <c r="F675" i="24"/>
  <c r="F676" i="24"/>
  <c r="F677" i="24"/>
  <c r="F678" i="24"/>
  <c r="F679" i="24"/>
  <c r="F680" i="24"/>
  <c r="F681" i="24"/>
  <c r="F682" i="24"/>
  <c r="F683" i="24"/>
  <c r="F684" i="24"/>
  <c r="F685" i="24"/>
  <c r="F686" i="24"/>
  <c r="F687" i="24"/>
  <c r="F688" i="24"/>
  <c r="F689" i="24"/>
  <c r="F690" i="24"/>
  <c r="F691" i="24"/>
  <c r="F692" i="24"/>
  <c r="F693" i="24"/>
  <c r="F694" i="24"/>
  <c r="F695" i="24"/>
  <c r="F696" i="24"/>
  <c r="F697" i="24"/>
  <c r="F698" i="24"/>
  <c r="F699" i="24"/>
  <c r="F700" i="24"/>
  <c r="F701" i="24"/>
  <c r="F702" i="24"/>
  <c r="F703" i="24"/>
  <c r="F704" i="24"/>
  <c r="F705" i="24"/>
  <c r="F706" i="24"/>
  <c r="F707" i="24"/>
  <c r="F708" i="24"/>
  <c r="F709" i="24"/>
  <c r="F710" i="24"/>
  <c r="F711" i="24"/>
  <c r="F712" i="24"/>
  <c r="F713" i="24"/>
  <c r="F714" i="24"/>
  <c r="F715" i="24"/>
  <c r="F716" i="24"/>
  <c r="F717" i="24"/>
  <c r="F718" i="24"/>
  <c r="F719" i="24"/>
  <c r="F720" i="24"/>
  <c r="F721" i="24"/>
  <c r="F722" i="24"/>
  <c r="F723" i="24"/>
  <c r="F724" i="24"/>
  <c r="F725" i="24"/>
  <c r="F726" i="24"/>
  <c r="F727" i="24"/>
  <c r="F728" i="24"/>
  <c r="F729" i="24"/>
  <c r="F730" i="24"/>
  <c r="F731" i="24"/>
  <c r="F732" i="24"/>
  <c r="F733" i="24"/>
  <c r="F734" i="24"/>
  <c r="F735" i="24"/>
  <c r="F736" i="24"/>
  <c r="F737" i="24"/>
  <c r="F738" i="24"/>
  <c r="F739" i="24"/>
  <c r="F740" i="24"/>
  <c r="F741" i="24"/>
  <c r="F742" i="24"/>
  <c r="F743" i="24"/>
  <c r="F744" i="24"/>
  <c r="F745" i="24"/>
  <c r="F746" i="24"/>
  <c r="F747" i="24"/>
  <c r="F748" i="24"/>
  <c r="F749" i="24"/>
  <c r="F750" i="24"/>
  <c r="F751" i="24"/>
  <c r="F752" i="24"/>
  <c r="F753" i="24"/>
  <c r="F754" i="24"/>
  <c r="F755" i="24"/>
  <c r="F756" i="24"/>
  <c r="F757" i="24"/>
  <c r="F758" i="24"/>
  <c r="F759" i="24"/>
  <c r="F760" i="24"/>
  <c r="F761" i="24"/>
  <c r="F762" i="24"/>
  <c r="F763" i="24"/>
  <c r="F764" i="24"/>
  <c r="F765" i="24"/>
  <c r="F766" i="24"/>
  <c r="F767" i="24"/>
  <c r="F768" i="24"/>
  <c r="F769" i="24"/>
  <c r="F770" i="24"/>
  <c r="F771" i="24"/>
  <c r="F772" i="24"/>
  <c r="F773" i="24"/>
  <c r="F774" i="24"/>
  <c r="F775" i="24"/>
  <c r="F776" i="24"/>
  <c r="F777" i="24"/>
  <c r="F778" i="24"/>
  <c r="F779" i="24"/>
  <c r="F780" i="24"/>
  <c r="F781" i="24"/>
  <c r="F782" i="24"/>
  <c r="F783" i="24"/>
  <c r="F784" i="24"/>
  <c r="F785" i="24"/>
  <c r="F786" i="24"/>
  <c r="F787" i="24"/>
  <c r="B2" i="24"/>
  <c r="C36" i="44"/>
  <c r="C35" i="44"/>
  <c r="C34" i="44"/>
  <c r="AK25" i="44"/>
  <c r="B3" i="24" l="1"/>
  <c r="B4" i="24"/>
  <c r="B5" i="24"/>
  <c r="B6" i="24"/>
  <c r="B7" i="24"/>
  <c r="B8" i="24"/>
  <c r="B9" i="24"/>
  <c r="B10" i="24"/>
  <c r="B11" i="24"/>
  <c r="B12" i="24"/>
  <c r="B13" i="24"/>
  <c r="B14" i="24"/>
  <c r="B15" i="24"/>
  <c r="B16" i="24"/>
  <c r="B17" i="24"/>
  <c r="B18" i="24"/>
  <c r="B19" i="24"/>
  <c r="B20" i="24"/>
  <c r="B21" i="24"/>
  <c r="B22" i="24"/>
  <c r="B23" i="24"/>
  <c r="B24" i="24"/>
  <c r="B25" i="24"/>
  <c r="B26" i="24"/>
  <c r="B27" i="24"/>
  <c r="B28" i="24"/>
  <c r="B29" i="24"/>
  <c r="B30" i="24"/>
  <c r="B31" i="24"/>
  <c r="B32" i="24"/>
  <c r="B33" i="24"/>
  <c r="B34" i="24"/>
  <c r="B35" i="24"/>
  <c r="B36" i="24"/>
  <c r="B37" i="24"/>
  <c r="B38" i="24"/>
  <c r="B39" i="24"/>
  <c r="B40" i="24"/>
  <c r="B41" i="24"/>
  <c r="B42" i="24"/>
  <c r="B43" i="24"/>
  <c r="B44" i="24"/>
  <c r="B45" i="24"/>
  <c r="B46" i="24"/>
  <c r="B47" i="24"/>
  <c r="B48" i="24"/>
  <c r="B49" i="24"/>
  <c r="B50" i="24"/>
  <c r="B51" i="24"/>
  <c r="B52" i="24"/>
  <c r="B53" i="24"/>
  <c r="B54" i="24"/>
  <c r="B55" i="24"/>
  <c r="B56" i="24"/>
  <c r="B57" i="24"/>
  <c r="B58" i="24"/>
  <c r="B59" i="24"/>
  <c r="B60" i="24"/>
  <c r="B61" i="24"/>
  <c r="B62" i="24"/>
  <c r="B63" i="24"/>
  <c r="B64" i="24"/>
  <c r="B65" i="24"/>
  <c r="B66" i="24"/>
  <c r="B67" i="24"/>
  <c r="B68" i="24"/>
  <c r="B69" i="24"/>
  <c r="B70" i="24"/>
  <c r="B71" i="24"/>
  <c r="B72" i="24"/>
  <c r="B73" i="24"/>
  <c r="B74" i="24"/>
  <c r="B75" i="24"/>
  <c r="B76" i="24"/>
  <c r="B77" i="24"/>
  <c r="B78" i="24"/>
  <c r="B79" i="24"/>
  <c r="B80" i="24"/>
  <c r="B81" i="24"/>
  <c r="B82" i="24"/>
  <c r="B83" i="24"/>
  <c r="B84" i="24"/>
  <c r="B85" i="24"/>
  <c r="B86" i="24"/>
  <c r="B87" i="24"/>
  <c r="B88" i="24"/>
  <c r="B89" i="24"/>
  <c r="B90" i="24"/>
  <c r="B91" i="24"/>
  <c r="B92" i="24"/>
  <c r="B93" i="24"/>
  <c r="B94" i="24"/>
  <c r="B95" i="24"/>
  <c r="B96" i="24"/>
  <c r="B97" i="24"/>
  <c r="B98" i="24"/>
  <c r="B99" i="24"/>
  <c r="B100" i="24"/>
  <c r="B101" i="24"/>
  <c r="B102" i="24"/>
  <c r="B103" i="24"/>
  <c r="B104" i="24"/>
  <c r="B105" i="24"/>
  <c r="B106" i="24"/>
  <c r="B107" i="24"/>
  <c r="B108" i="24"/>
  <c r="B109" i="24"/>
  <c r="B110" i="24"/>
  <c r="B111" i="24"/>
  <c r="B112" i="24"/>
  <c r="B113" i="24"/>
  <c r="B114" i="24"/>
  <c r="B115" i="24"/>
  <c r="B116" i="24"/>
  <c r="B117" i="24"/>
  <c r="B118" i="24"/>
  <c r="B119" i="24"/>
  <c r="B120" i="24"/>
  <c r="B121" i="24"/>
  <c r="B122" i="24"/>
  <c r="B123" i="24"/>
  <c r="B124" i="24"/>
  <c r="B125" i="24"/>
  <c r="B126" i="24"/>
  <c r="B127" i="24"/>
  <c r="B128" i="24"/>
  <c r="B129" i="24"/>
  <c r="B130" i="24"/>
  <c r="B131" i="24"/>
  <c r="B132" i="24"/>
  <c r="B133" i="24"/>
  <c r="B134" i="24"/>
  <c r="B135" i="24"/>
  <c r="B136" i="24"/>
  <c r="B137" i="24"/>
  <c r="B138" i="24"/>
  <c r="B139" i="24"/>
  <c r="B140" i="24"/>
  <c r="B141" i="24"/>
  <c r="B142" i="24"/>
  <c r="B143" i="24"/>
  <c r="B144" i="24"/>
  <c r="B145" i="24"/>
  <c r="B146" i="24"/>
  <c r="B147" i="24"/>
  <c r="B148" i="24"/>
  <c r="B149" i="24"/>
  <c r="B150" i="24"/>
  <c r="B151" i="24"/>
  <c r="B152" i="24"/>
  <c r="B153" i="24"/>
  <c r="B154" i="24"/>
  <c r="B155" i="24"/>
  <c r="B156" i="24"/>
  <c r="B157" i="24"/>
  <c r="B158" i="24"/>
  <c r="B159" i="24"/>
  <c r="B160" i="24"/>
  <c r="B161" i="24"/>
  <c r="B162" i="24"/>
  <c r="B163" i="24"/>
  <c r="B164" i="24"/>
  <c r="B165" i="24"/>
  <c r="B166" i="24"/>
  <c r="B167" i="24"/>
  <c r="B168" i="24"/>
  <c r="B169" i="24"/>
  <c r="B170" i="24"/>
  <c r="B171" i="24"/>
  <c r="B172" i="24"/>
  <c r="B173" i="24"/>
  <c r="B174" i="24"/>
  <c r="B175" i="24"/>
  <c r="B176" i="24"/>
  <c r="B177" i="24"/>
  <c r="B178" i="24"/>
  <c r="B179" i="24"/>
  <c r="B180" i="24"/>
  <c r="B181" i="24"/>
  <c r="B182" i="24"/>
  <c r="B183" i="24"/>
  <c r="B184" i="24"/>
  <c r="B185" i="24"/>
  <c r="B186" i="24"/>
  <c r="B187" i="24"/>
  <c r="B188" i="24"/>
  <c r="B189" i="24"/>
  <c r="B190" i="24"/>
  <c r="B191" i="24"/>
  <c r="B192" i="24"/>
  <c r="B193" i="24"/>
  <c r="B194" i="24"/>
  <c r="B195" i="24"/>
  <c r="B196" i="24"/>
  <c r="B197" i="24"/>
  <c r="B198" i="24"/>
  <c r="B199" i="24"/>
  <c r="B200" i="24"/>
  <c r="B201" i="24"/>
  <c r="B202" i="24"/>
  <c r="B203" i="24"/>
  <c r="B204" i="24"/>
  <c r="B205" i="24"/>
  <c r="B206" i="24"/>
  <c r="B207" i="24"/>
  <c r="B208" i="24"/>
  <c r="B209" i="24"/>
  <c r="B210" i="24"/>
  <c r="B211" i="24"/>
  <c r="B212" i="24"/>
  <c r="B213" i="24"/>
  <c r="B214" i="24"/>
  <c r="B215" i="24"/>
  <c r="B216" i="24"/>
  <c r="B217" i="24"/>
  <c r="B218" i="24"/>
  <c r="B219" i="24"/>
  <c r="B220" i="24"/>
  <c r="B221" i="24"/>
  <c r="B222" i="24"/>
  <c r="B223" i="24"/>
  <c r="B224" i="24"/>
  <c r="B225" i="24"/>
  <c r="B226" i="24"/>
  <c r="B227" i="24"/>
  <c r="B228" i="24"/>
  <c r="B229" i="24"/>
  <c r="B230" i="24"/>
  <c r="B231" i="24"/>
  <c r="B232" i="24"/>
  <c r="B233" i="24"/>
  <c r="B234" i="24"/>
  <c r="B235" i="24"/>
  <c r="B236" i="24"/>
  <c r="B237" i="24"/>
  <c r="B238" i="24"/>
  <c r="B239" i="24"/>
  <c r="B240" i="24"/>
  <c r="B241" i="24"/>
  <c r="B242" i="24"/>
  <c r="B243" i="24"/>
  <c r="B244" i="24"/>
  <c r="B245" i="24"/>
  <c r="B246" i="24"/>
  <c r="B247" i="24"/>
  <c r="B248" i="24"/>
  <c r="B249" i="24"/>
  <c r="B250" i="24"/>
  <c r="B251" i="24"/>
  <c r="B252" i="24"/>
  <c r="B253" i="24"/>
  <c r="B254" i="24"/>
  <c r="B255" i="24"/>
  <c r="B256" i="24"/>
  <c r="B257" i="24"/>
  <c r="B258" i="24"/>
  <c r="B259" i="24"/>
  <c r="B260" i="24"/>
  <c r="B261" i="24"/>
  <c r="B262" i="24"/>
  <c r="B263" i="24"/>
  <c r="B264" i="24"/>
  <c r="B265" i="24"/>
  <c r="B266" i="24"/>
  <c r="B267" i="24"/>
  <c r="B268" i="24"/>
  <c r="B269" i="24"/>
  <c r="B270" i="24"/>
  <c r="B271" i="24"/>
  <c r="B272" i="24"/>
  <c r="B273" i="24"/>
  <c r="B274" i="24"/>
  <c r="B275" i="24"/>
  <c r="B276" i="24"/>
  <c r="B277" i="24"/>
  <c r="B278" i="24"/>
  <c r="B279" i="24"/>
  <c r="B280" i="24"/>
  <c r="B281" i="24"/>
  <c r="B282" i="24"/>
  <c r="B283" i="24"/>
  <c r="B284" i="24"/>
  <c r="B285" i="24"/>
  <c r="B286" i="24"/>
  <c r="B287" i="24"/>
  <c r="B288" i="24"/>
  <c r="B289" i="24"/>
  <c r="B290" i="24"/>
  <c r="B291" i="24"/>
  <c r="B292" i="24"/>
  <c r="B293" i="24"/>
  <c r="B294" i="24"/>
  <c r="B295" i="24"/>
  <c r="B296" i="24"/>
  <c r="B297" i="24"/>
  <c r="B298" i="24"/>
  <c r="B299" i="24"/>
  <c r="B300" i="24"/>
  <c r="B301" i="24"/>
  <c r="B302" i="24"/>
  <c r="B303" i="24"/>
  <c r="B304" i="24"/>
  <c r="B305" i="24"/>
  <c r="B306" i="24"/>
  <c r="B307" i="24"/>
  <c r="B308" i="24"/>
  <c r="B309" i="24"/>
  <c r="B310" i="24"/>
  <c r="B311" i="24"/>
  <c r="B312" i="24"/>
  <c r="B313" i="24"/>
  <c r="B314" i="24"/>
  <c r="B315" i="24"/>
  <c r="B316" i="24"/>
  <c r="B317" i="24"/>
  <c r="B318" i="24"/>
  <c r="B319" i="24"/>
  <c r="B320" i="24"/>
  <c r="B321" i="24"/>
  <c r="B322" i="24"/>
  <c r="B323" i="24"/>
  <c r="B324" i="24"/>
  <c r="B325" i="24"/>
  <c r="B326" i="24"/>
  <c r="B327" i="24"/>
  <c r="B328" i="24"/>
  <c r="B329" i="24"/>
  <c r="B330" i="24"/>
  <c r="B331" i="24"/>
  <c r="B332" i="24"/>
  <c r="B333" i="24"/>
  <c r="B334" i="24"/>
  <c r="B335" i="24"/>
  <c r="B336" i="24"/>
  <c r="B337" i="24"/>
  <c r="B338" i="24"/>
  <c r="B339" i="24"/>
  <c r="B340" i="24"/>
  <c r="B341" i="24"/>
  <c r="B342" i="24"/>
  <c r="B343" i="24"/>
  <c r="B344" i="24"/>
  <c r="B345" i="24"/>
  <c r="B346" i="24"/>
  <c r="B347" i="24"/>
  <c r="B348" i="24"/>
  <c r="B349" i="24"/>
  <c r="B350" i="24"/>
  <c r="B351" i="24"/>
  <c r="B352" i="24"/>
  <c r="B353" i="24"/>
  <c r="B354" i="24"/>
  <c r="B355" i="24"/>
  <c r="B356" i="24"/>
  <c r="B357" i="24"/>
  <c r="B358" i="24"/>
  <c r="B359" i="24"/>
  <c r="B360" i="24"/>
  <c r="B361" i="24"/>
  <c r="B362" i="24"/>
  <c r="B363" i="24"/>
  <c r="B364" i="24"/>
  <c r="B365" i="24"/>
  <c r="B366" i="24"/>
  <c r="B367" i="24"/>
  <c r="B368" i="24"/>
  <c r="B369" i="24"/>
  <c r="B370" i="24"/>
  <c r="B371" i="24"/>
  <c r="B372" i="24"/>
  <c r="B373" i="24"/>
  <c r="B374" i="24"/>
  <c r="B375" i="24"/>
  <c r="B376" i="24"/>
  <c r="B377" i="24"/>
  <c r="B378" i="24"/>
  <c r="B379" i="24"/>
  <c r="B380" i="24"/>
  <c r="B381" i="24"/>
  <c r="B382" i="24"/>
  <c r="B383" i="24"/>
  <c r="B384" i="24"/>
  <c r="B385" i="24"/>
  <c r="B386" i="24"/>
  <c r="B387" i="24"/>
  <c r="B388" i="24"/>
  <c r="B389" i="24"/>
  <c r="B390" i="24"/>
  <c r="B391" i="24"/>
  <c r="B392" i="24"/>
  <c r="B393" i="24"/>
  <c r="B394" i="24"/>
  <c r="B395" i="24"/>
  <c r="B396" i="24"/>
  <c r="B397" i="24"/>
  <c r="B398" i="24"/>
  <c r="B399" i="24"/>
  <c r="B400" i="24"/>
  <c r="B401" i="24"/>
  <c r="B402" i="24"/>
  <c r="B403" i="24"/>
  <c r="B404" i="24"/>
  <c r="B405" i="24"/>
  <c r="B406" i="24"/>
  <c r="B407" i="24"/>
  <c r="B408" i="24"/>
  <c r="B409" i="24"/>
  <c r="B410" i="24"/>
  <c r="B411" i="24"/>
  <c r="B412" i="24"/>
  <c r="B413" i="24"/>
  <c r="B414" i="24"/>
  <c r="B415" i="24"/>
  <c r="B416" i="24"/>
  <c r="B417" i="24"/>
  <c r="B418" i="24"/>
  <c r="B419" i="24"/>
  <c r="B420" i="24"/>
  <c r="B421" i="24"/>
  <c r="B422" i="24"/>
  <c r="B423" i="24"/>
  <c r="B424" i="24"/>
  <c r="B425" i="24"/>
  <c r="B426" i="24"/>
  <c r="B427" i="24"/>
  <c r="B428" i="24"/>
  <c r="B429" i="24"/>
  <c r="B430" i="24"/>
  <c r="B431" i="24"/>
  <c r="B432" i="24"/>
  <c r="B433" i="24"/>
  <c r="B434" i="24"/>
  <c r="B435" i="24"/>
  <c r="B436" i="24"/>
  <c r="B437" i="24"/>
  <c r="B438" i="24"/>
  <c r="B439" i="24"/>
  <c r="B440" i="24"/>
  <c r="B441" i="24"/>
  <c r="B442" i="24"/>
  <c r="B443" i="24"/>
  <c r="B444" i="24"/>
  <c r="B445" i="24"/>
  <c r="B446" i="24"/>
  <c r="B447" i="24"/>
  <c r="B448" i="24"/>
  <c r="B449" i="24"/>
  <c r="B450" i="24"/>
  <c r="B451" i="24"/>
  <c r="B452" i="24"/>
  <c r="B453" i="24"/>
  <c r="B454" i="24"/>
  <c r="B455" i="24"/>
  <c r="B456" i="24"/>
  <c r="B457" i="24"/>
  <c r="B458" i="24"/>
  <c r="B459" i="24"/>
  <c r="B460" i="24"/>
  <c r="B461" i="24"/>
  <c r="B462" i="24"/>
  <c r="B463" i="24"/>
  <c r="B464" i="24"/>
  <c r="B465" i="24"/>
  <c r="B466" i="24"/>
  <c r="B467" i="24"/>
  <c r="B468" i="24"/>
  <c r="B469" i="24"/>
  <c r="B470" i="24"/>
  <c r="B471" i="24"/>
  <c r="B472" i="24"/>
  <c r="B473" i="24"/>
  <c r="B474" i="24"/>
  <c r="B475" i="24"/>
  <c r="B476" i="24"/>
  <c r="B477" i="24"/>
  <c r="B478" i="24"/>
  <c r="B479" i="24"/>
  <c r="B480" i="24"/>
  <c r="B481" i="24"/>
  <c r="B482" i="24"/>
  <c r="B483" i="24"/>
  <c r="B484" i="24"/>
  <c r="B485" i="24"/>
  <c r="B486" i="24"/>
  <c r="B487" i="24"/>
  <c r="B488" i="24"/>
  <c r="B489" i="24"/>
  <c r="B490" i="24"/>
  <c r="B491" i="24"/>
  <c r="B492" i="24"/>
  <c r="B493" i="24"/>
  <c r="B494" i="24"/>
  <c r="B495" i="24"/>
  <c r="B496" i="24"/>
  <c r="B497" i="24"/>
  <c r="B498" i="24"/>
  <c r="B499" i="24"/>
  <c r="B500" i="24"/>
  <c r="B501" i="24"/>
  <c r="B502" i="24"/>
  <c r="B503" i="24"/>
  <c r="B504" i="24"/>
  <c r="B505" i="24"/>
  <c r="B506" i="24"/>
  <c r="B507" i="24"/>
  <c r="B508" i="24"/>
  <c r="B509" i="24"/>
  <c r="B510" i="24"/>
  <c r="B511" i="24"/>
  <c r="B512" i="24"/>
  <c r="B513" i="24"/>
  <c r="B514" i="24"/>
  <c r="B515" i="24"/>
  <c r="B516" i="24"/>
  <c r="B517" i="24"/>
  <c r="B518" i="24"/>
  <c r="B519" i="24"/>
  <c r="B520" i="24"/>
  <c r="B521" i="24"/>
  <c r="B522" i="24"/>
  <c r="B523" i="24"/>
  <c r="B524" i="24"/>
  <c r="B525" i="24"/>
  <c r="B526" i="24"/>
  <c r="B527" i="24"/>
  <c r="B528" i="24"/>
  <c r="B529" i="24"/>
  <c r="B530" i="24"/>
  <c r="B531" i="24"/>
  <c r="B532" i="24"/>
  <c r="B533" i="24"/>
  <c r="B534" i="24"/>
  <c r="B535" i="24"/>
  <c r="B536" i="24"/>
  <c r="B537" i="24"/>
  <c r="B538" i="24"/>
  <c r="B539" i="24"/>
  <c r="B540" i="24"/>
  <c r="B541" i="24"/>
  <c r="B542" i="24"/>
  <c r="B543" i="24"/>
  <c r="B544" i="24"/>
  <c r="B545" i="24"/>
  <c r="B546" i="24"/>
  <c r="B547" i="24"/>
  <c r="B548" i="24"/>
  <c r="B549" i="24"/>
  <c r="B550" i="24"/>
  <c r="B551" i="24"/>
  <c r="B552" i="24"/>
  <c r="B553" i="24"/>
  <c r="B554" i="24"/>
  <c r="B555" i="24"/>
  <c r="B556" i="24"/>
  <c r="B557" i="24"/>
  <c r="B558" i="24"/>
  <c r="B559" i="24"/>
  <c r="B560" i="24"/>
  <c r="B561" i="24"/>
  <c r="B562" i="24"/>
  <c r="B563" i="24"/>
  <c r="B564" i="24"/>
  <c r="B565" i="24"/>
  <c r="B566" i="24"/>
  <c r="B567" i="24"/>
  <c r="B568" i="24"/>
  <c r="B569" i="24"/>
  <c r="B570" i="24"/>
  <c r="B571" i="24"/>
  <c r="B572" i="24"/>
  <c r="B573" i="24"/>
  <c r="B574" i="24"/>
  <c r="B575" i="24"/>
  <c r="B576" i="24"/>
  <c r="B577" i="24"/>
  <c r="B578" i="24"/>
  <c r="B579" i="24"/>
  <c r="B580" i="24"/>
  <c r="B581" i="24"/>
  <c r="B582" i="24"/>
  <c r="B583" i="24"/>
  <c r="B584" i="24"/>
  <c r="B585" i="24"/>
  <c r="B586" i="24"/>
  <c r="B587" i="24"/>
  <c r="B588" i="24"/>
  <c r="B589" i="24"/>
  <c r="B590" i="24"/>
  <c r="B591" i="24"/>
  <c r="B592" i="24"/>
  <c r="B593" i="24"/>
  <c r="B594" i="24"/>
  <c r="B595" i="24"/>
  <c r="B596" i="24"/>
  <c r="B597" i="24"/>
  <c r="B598" i="24"/>
  <c r="B599" i="24"/>
  <c r="B600" i="24"/>
  <c r="B601" i="24"/>
  <c r="B602" i="24"/>
  <c r="B603" i="24"/>
  <c r="B604" i="24"/>
  <c r="B605" i="24"/>
  <c r="B606" i="24"/>
  <c r="B607" i="24"/>
  <c r="B608" i="24"/>
  <c r="B609" i="24"/>
  <c r="B610" i="24"/>
  <c r="B611" i="24"/>
  <c r="B612" i="24"/>
  <c r="B613" i="24"/>
  <c r="B614" i="24"/>
  <c r="B615" i="24"/>
  <c r="B616" i="24"/>
  <c r="B617" i="24"/>
  <c r="B618" i="24"/>
  <c r="B619" i="24"/>
  <c r="B620" i="24"/>
  <c r="B621" i="24"/>
  <c r="B622" i="24"/>
  <c r="B623" i="24"/>
  <c r="B624" i="24"/>
  <c r="B625" i="24"/>
  <c r="B626" i="24"/>
  <c r="B627" i="24"/>
  <c r="B628" i="24"/>
  <c r="B629" i="24"/>
  <c r="B630" i="24"/>
  <c r="B631" i="24"/>
  <c r="B632" i="24"/>
  <c r="B633" i="24"/>
  <c r="B634" i="24"/>
  <c r="B635" i="24"/>
  <c r="B636" i="24"/>
  <c r="B637" i="24"/>
  <c r="B638" i="24"/>
  <c r="B639" i="24"/>
  <c r="B640" i="24"/>
  <c r="B641" i="24"/>
  <c r="B642" i="24"/>
  <c r="B643" i="24"/>
  <c r="B644" i="24"/>
  <c r="B645" i="24"/>
  <c r="B646" i="24"/>
  <c r="B647" i="24"/>
  <c r="B648" i="24"/>
  <c r="B649" i="24"/>
  <c r="B650" i="24"/>
  <c r="B651" i="24"/>
  <c r="B652" i="24"/>
  <c r="B653" i="24"/>
  <c r="B654" i="24"/>
  <c r="B655" i="24"/>
  <c r="B656" i="24"/>
  <c r="B657" i="24"/>
  <c r="B658" i="24"/>
  <c r="B659" i="24"/>
  <c r="B660" i="24"/>
  <c r="B661" i="24"/>
  <c r="B662" i="24"/>
  <c r="B663" i="24"/>
  <c r="B664" i="24"/>
  <c r="B665" i="24"/>
  <c r="B666" i="24"/>
  <c r="B667" i="24"/>
  <c r="B668" i="24"/>
  <c r="B669" i="24"/>
  <c r="B670" i="24"/>
  <c r="B671" i="24"/>
  <c r="B672" i="24"/>
  <c r="B673" i="24"/>
  <c r="B674" i="24"/>
  <c r="B675" i="24"/>
  <c r="B676" i="24"/>
  <c r="B677" i="24"/>
  <c r="B678" i="24"/>
  <c r="B679" i="24"/>
  <c r="B680" i="24"/>
  <c r="B681" i="24"/>
  <c r="B682" i="24"/>
  <c r="B683" i="24"/>
  <c r="B684" i="24"/>
  <c r="B685" i="24"/>
  <c r="B686" i="24"/>
  <c r="B687" i="24"/>
  <c r="B688" i="24"/>
  <c r="B689" i="24"/>
  <c r="B690" i="24"/>
  <c r="B691" i="24"/>
  <c r="B692" i="24"/>
  <c r="B693" i="24"/>
  <c r="B694" i="24"/>
  <c r="B695" i="24"/>
  <c r="B696" i="24"/>
  <c r="B697" i="24"/>
  <c r="B698" i="24"/>
  <c r="B699" i="24"/>
  <c r="B700" i="24"/>
  <c r="B701" i="24"/>
  <c r="B702" i="24"/>
  <c r="B703" i="24"/>
  <c r="B704" i="24"/>
  <c r="B705" i="24"/>
  <c r="B706" i="24"/>
  <c r="B707" i="24"/>
  <c r="B708" i="24"/>
  <c r="B709" i="24"/>
  <c r="B710" i="24"/>
  <c r="B711" i="24"/>
  <c r="B712" i="24"/>
  <c r="B713" i="24"/>
  <c r="B714" i="24"/>
  <c r="B715" i="24"/>
  <c r="B716" i="24"/>
  <c r="B717" i="24"/>
  <c r="B718" i="24"/>
  <c r="B719" i="24"/>
  <c r="B720" i="24"/>
  <c r="B721" i="24"/>
  <c r="B722" i="24"/>
  <c r="B723" i="24"/>
  <c r="B724" i="24"/>
  <c r="B725" i="24"/>
  <c r="B726" i="24"/>
  <c r="B727" i="24"/>
  <c r="B728" i="24"/>
  <c r="B729" i="24"/>
  <c r="B730" i="24"/>
  <c r="B731" i="24"/>
  <c r="B732" i="24"/>
  <c r="B733" i="24"/>
  <c r="B734" i="24"/>
  <c r="B735" i="24"/>
  <c r="B736" i="24"/>
  <c r="B737" i="24"/>
  <c r="B738" i="24"/>
  <c r="B739" i="24"/>
  <c r="B740" i="24"/>
  <c r="B741" i="24"/>
  <c r="B742" i="24"/>
  <c r="B743" i="24"/>
  <c r="B744" i="24"/>
  <c r="B745" i="24"/>
  <c r="B746" i="24"/>
  <c r="B747" i="24"/>
  <c r="B748" i="24"/>
  <c r="B749" i="24"/>
  <c r="B750" i="24"/>
  <c r="B751" i="24"/>
  <c r="B752" i="24"/>
  <c r="B753" i="24"/>
  <c r="B754" i="24"/>
  <c r="B755" i="24"/>
  <c r="B756" i="24"/>
  <c r="B757" i="24"/>
  <c r="B758" i="24"/>
  <c r="B759" i="24"/>
  <c r="B760" i="24"/>
  <c r="B761" i="24"/>
  <c r="B762" i="24"/>
  <c r="B763" i="24"/>
  <c r="B764" i="24"/>
  <c r="B765" i="24"/>
  <c r="B766" i="24"/>
  <c r="B767" i="24"/>
  <c r="B768" i="24"/>
  <c r="B769" i="24"/>
  <c r="B770" i="24"/>
  <c r="B771" i="24"/>
  <c r="B772" i="24"/>
  <c r="B773" i="24"/>
  <c r="B774" i="24"/>
  <c r="B775" i="24"/>
  <c r="B776" i="24"/>
  <c r="B777" i="24"/>
  <c r="B778" i="24"/>
  <c r="B779" i="24"/>
  <c r="B780" i="24"/>
  <c r="B781" i="24"/>
  <c r="B782" i="24"/>
  <c r="B783" i="24"/>
  <c r="B784" i="24"/>
  <c r="B785" i="24"/>
  <c r="B786" i="24"/>
  <c r="B787" i="24"/>
</calcChain>
</file>

<file path=xl/sharedStrings.xml><?xml version="1.0" encoding="utf-8"?>
<sst xmlns="http://schemas.openxmlformats.org/spreadsheetml/2006/main" count="3020" uniqueCount="1073">
  <si>
    <t>رقم_المنتج</t>
  </si>
  <si>
    <t>اسم_المنتج</t>
  </si>
  <si>
    <t>الكمية_المباعة</t>
  </si>
  <si>
    <t>التقييم_العام</t>
  </si>
  <si>
    <t>عدد_التقييمات</t>
  </si>
  <si>
    <t>نسبة_المرتجعات_٪</t>
  </si>
  <si>
    <t>السعر_بالجنيه</t>
  </si>
  <si>
    <t>PRD0001</t>
  </si>
  <si>
    <t>هاتف ذكي</t>
  </si>
  <si>
    <t>PRD0002</t>
  </si>
  <si>
    <t>ميكروويف</t>
  </si>
  <si>
    <t>PRD0003</t>
  </si>
  <si>
    <t>PRD0004</t>
  </si>
  <si>
    <t>غسالة</t>
  </si>
  <si>
    <t>PRD0005</t>
  </si>
  <si>
    <t>PRD0006</t>
  </si>
  <si>
    <t>لوحة مفاتيح</t>
  </si>
  <si>
    <t>PRD0007</t>
  </si>
  <si>
    <t>ثلاجة</t>
  </si>
  <si>
    <t>PRD0008</t>
  </si>
  <si>
    <t>PRD0009</t>
  </si>
  <si>
    <t>طابعة ليزر</t>
  </si>
  <si>
    <t>PRD0010</t>
  </si>
  <si>
    <t>ساعة ذكية</t>
  </si>
  <si>
    <t>PRD0011</t>
  </si>
  <si>
    <t>تلفاز ذكي</t>
  </si>
  <si>
    <t>PRD0012</t>
  </si>
  <si>
    <t>PRD0013</t>
  </si>
  <si>
    <t>PRD0014</t>
  </si>
  <si>
    <t>PRD0015</t>
  </si>
  <si>
    <t>PRD0016</t>
  </si>
  <si>
    <t>سماعات بلوتوث</t>
  </si>
  <si>
    <t>PRD0017</t>
  </si>
  <si>
    <t>PRD0018</t>
  </si>
  <si>
    <t>PRD0019</t>
  </si>
  <si>
    <t>PRD0020</t>
  </si>
  <si>
    <t>PRD0021</t>
  </si>
  <si>
    <t>حاسوب محمول</t>
  </si>
  <si>
    <t>PRD0022</t>
  </si>
  <si>
    <t>PRD0023</t>
  </si>
  <si>
    <t>PRD0024</t>
  </si>
  <si>
    <t>PRD0025</t>
  </si>
  <si>
    <t>PRD0026</t>
  </si>
  <si>
    <t>PRD0027</t>
  </si>
  <si>
    <t>PRD0028</t>
  </si>
  <si>
    <t>PRD0029</t>
  </si>
  <si>
    <t>PRD0030</t>
  </si>
  <si>
    <t>PRD0031</t>
  </si>
  <si>
    <t>PRD0032</t>
  </si>
  <si>
    <t>PRD0033</t>
  </si>
  <si>
    <t>PRD0034</t>
  </si>
  <si>
    <t>PRD0035</t>
  </si>
  <si>
    <t>PRD0036</t>
  </si>
  <si>
    <t>PRD0037</t>
  </si>
  <si>
    <t>PRD0038</t>
  </si>
  <si>
    <t>PRD0039</t>
  </si>
  <si>
    <t>PRD0040</t>
  </si>
  <si>
    <t>PRD0041</t>
  </si>
  <si>
    <t>مكيف هواء</t>
  </si>
  <si>
    <t>PRD0042</t>
  </si>
  <si>
    <t>PRD0043</t>
  </si>
  <si>
    <t>PRD0044</t>
  </si>
  <si>
    <t>PRD0045</t>
  </si>
  <si>
    <t>PRD0046</t>
  </si>
  <si>
    <t>PRD0047</t>
  </si>
  <si>
    <t>PRD0048</t>
  </si>
  <si>
    <t>PRD0049</t>
  </si>
  <si>
    <t>PRD0050</t>
  </si>
  <si>
    <t>PRD0051</t>
  </si>
  <si>
    <t>PRD0052</t>
  </si>
  <si>
    <t>PRD0053</t>
  </si>
  <si>
    <t>PRD0054</t>
  </si>
  <si>
    <t>PRD0055</t>
  </si>
  <si>
    <t>PRD0056</t>
  </si>
  <si>
    <t>PRD0057</t>
  </si>
  <si>
    <t>PRD0058</t>
  </si>
  <si>
    <t>PRD0059</t>
  </si>
  <si>
    <t>PRD0060</t>
  </si>
  <si>
    <t>PRD0061</t>
  </si>
  <si>
    <t>PRD0062</t>
  </si>
  <si>
    <t>PRD0063</t>
  </si>
  <si>
    <t>PRD0064</t>
  </si>
  <si>
    <t>PRD0065</t>
  </si>
  <si>
    <t>PRD0066</t>
  </si>
  <si>
    <t>PRD0067</t>
  </si>
  <si>
    <t>PRD0068</t>
  </si>
  <si>
    <t>PRD0069</t>
  </si>
  <si>
    <t>PRD0070</t>
  </si>
  <si>
    <t>كاميرا رقمية</t>
  </si>
  <si>
    <t>PRD0071</t>
  </si>
  <si>
    <t>PRD0072</t>
  </si>
  <si>
    <t>PRD0073</t>
  </si>
  <si>
    <t>PRD0074</t>
  </si>
  <si>
    <t>PRD0075</t>
  </si>
  <si>
    <t>PRD0076</t>
  </si>
  <si>
    <t>PRD0077</t>
  </si>
  <si>
    <t>PRD0078</t>
  </si>
  <si>
    <t>PRD0079</t>
  </si>
  <si>
    <t>PRD0080</t>
  </si>
  <si>
    <t>PRD0081</t>
  </si>
  <si>
    <t>PRD0082</t>
  </si>
  <si>
    <t>PRD0083</t>
  </si>
  <si>
    <t>PRD0084</t>
  </si>
  <si>
    <t>PRD0085</t>
  </si>
  <si>
    <t>PRD0086</t>
  </si>
  <si>
    <t>PRD0087</t>
  </si>
  <si>
    <t>PRD0088</t>
  </si>
  <si>
    <t>PRD0089</t>
  </si>
  <si>
    <t>PRD0090</t>
  </si>
  <si>
    <t>PRD0091</t>
  </si>
  <si>
    <t>PRD0092</t>
  </si>
  <si>
    <t>PRD0093</t>
  </si>
  <si>
    <t>PRD0094</t>
  </si>
  <si>
    <t>PRD0095</t>
  </si>
  <si>
    <t>PRD0096</t>
  </si>
  <si>
    <t>PRD0097</t>
  </si>
  <si>
    <t>PRD0098</t>
  </si>
  <si>
    <t>PRD0099</t>
  </si>
  <si>
    <t>PRD0100</t>
  </si>
  <si>
    <t>PRD0101</t>
  </si>
  <si>
    <t>PRD0102</t>
  </si>
  <si>
    <t>PRD0103</t>
  </si>
  <si>
    <t>PRD0104</t>
  </si>
  <si>
    <t>PRD0105</t>
  </si>
  <si>
    <t>PRD0106</t>
  </si>
  <si>
    <t>PRD0107</t>
  </si>
  <si>
    <t>PRD0108</t>
  </si>
  <si>
    <t>PRD0109</t>
  </si>
  <si>
    <t>PRD0110</t>
  </si>
  <si>
    <t>PRD0111</t>
  </si>
  <si>
    <t>PRD0112</t>
  </si>
  <si>
    <t>PRD0113</t>
  </si>
  <si>
    <t>PRD0114</t>
  </si>
  <si>
    <t>PRD0115</t>
  </si>
  <si>
    <t>PRD0116</t>
  </si>
  <si>
    <t>PRD0117</t>
  </si>
  <si>
    <t>PRD0118</t>
  </si>
  <si>
    <t>PRD0119</t>
  </si>
  <si>
    <t>PRD0120</t>
  </si>
  <si>
    <t>PRD0121</t>
  </si>
  <si>
    <t>PRD0122</t>
  </si>
  <si>
    <t>PRD0123</t>
  </si>
  <si>
    <t>PRD0124</t>
  </si>
  <si>
    <t>PRD0125</t>
  </si>
  <si>
    <t>PRD0126</t>
  </si>
  <si>
    <t>PRD0127</t>
  </si>
  <si>
    <t>PRD0128</t>
  </si>
  <si>
    <t>PRD0129</t>
  </si>
  <si>
    <t>PRD0130</t>
  </si>
  <si>
    <t>PRD0131</t>
  </si>
  <si>
    <t>PRD0132</t>
  </si>
  <si>
    <t>PRD0133</t>
  </si>
  <si>
    <t>PRD0134</t>
  </si>
  <si>
    <t>PRD0135</t>
  </si>
  <si>
    <t>PRD0136</t>
  </si>
  <si>
    <t>PRD0137</t>
  </si>
  <si>
    <t>PRD0138</t>
  </si>
  <si>
    <t>PRD0139</t>
  </si>
  <si>
    <t>PRD0140</t>
  </si>
  <si>
    <t>PRD0141</t>
  </si>
  <si>
    <t>PRD0142</t>
  </si>
  <si>
    <t>PRD0143</t>
  </si>
  <si>
    <t>PRD0144</t>
  </si>
  <si>
    <t>PRD0145</t>
  </si>
  <si>
    <t>PRD0146</t>
  </si>
  <si>
    <t>PRD0147</t>
  </si>
  <si>
    <t>PRD0148</t>
  </si>
  <si>
    <t>PRD0149</t>
  </si>
  <si>
    <t>PRD0150</t>
  </si>
  <si>
    <t>PRD0151</t>
  </si>
  <si>
    <t>PRD0152</t>
  </si>
  <si>
    <t>PRD0153</t>
  </si>
  <si>
    <t>PRD0154</t>
  </si>
  <si>
    <t>PRD0155</t>
  </si>
  <si>
    <t>PRD0156</t>
  </si>
  <si>
    <t>PRD0157</t>
  </si>
  <si>
    <t>PRD0158</t>
  </si>
  <si>
    <t>PRD0159</t>
  </si>
  <si>
    <t>PRD0160</t>
  </si>
  <si>
    <t>PRD0161</t>
  </si>
  <si>
    <t>PRD0162</t>
  </si>
  <si>
    <t>PRD0163</t>
  </si>
  <si>
    <t>PRD0164</t>
  </si>
  <si>
    <t>PRD0165</t>
  </si>
  <si>
    <t>PRD0166</t>
  </si>
  <si>
    <t>PRD0167</t>
  </si>
  <si>
    <t>PRD0168</t>
  </si>
  <si>
    <t>PRD0169</t>
  </si>
  <si>
    <t>PRD0170</t>
  </si>
  <si>
    <t>PRD0171</t>
  </si>
  <si>
    <t>PRD0172</t>
  </si>
  <si>
    <t>PRD0173</t>
  </si>
  <si>
    <t>PRD0174</t>
  </si>
  <si>
    <t>PRD0175</t>
  </si>
  <si>
    <t>PRD0176</t>
  </si>
  <si>
    <t>PRD0177</t>
  </si>
  <si>
    <t>PRD0178</t>
  </si>
  <si>
    <t>PRD0179</t>
  </si>
  <si>
    <t>PRD0180</t>
  </si>
  <si>
    <t>PRD0181</t>
  </si>
  <si>
    <t>PRD0182</t>
  </si>
  <si>
    <t>PRD0183</t>
  </si>
  <si>
    <t>PRD0184</t>
  </si>
  <si>
    <t>PRD0185</t>
  </si>
  <si>
    <t>PRD0186</t>
  </si>
  <si>
    <t>PRD0187</t>
  </si>
  <si>
    <t>PRD0188</t>
  </si>
  <si>
    <t>PRD0189</t>
  </si>
  <si>
    <t>PRD0190</t>
  </si>
  <si>
    <t>PRD0191</t>
  </si>
  <si>
    <t>PRD0192</t>
  </si>
  <si>
    <t>PRD0193</t>
  </si>
  <si>
    <t>PRD0194</t>
  </si>
  <si>
    <t>PRD0195</t>
  </si>
  <si>
    <t>PRD0196</t>
  </si>
  <si>
    <t>PRD0197</t>
  </si>
  <si>
    <t>PRD0198</t>
  </si>
  <si>
    <t>PRD0199</t>
  </si>
  <si>
    <t>PRD0200</t>
  </si>
  <si>
    <t>PRD0201</t>
  </si>
  <si>
    <t>PRD0202</t>
  </si>
  <si>
    <t>PRD0203</t>
  </si>
  <si>
    <t>PRD0204</t>
  </si>
  <si>
    <t>PRD0205</t>
  </si>
  <si>
    <t>PRD0206</t>
  </si>
  <si>
    <t>PRD0207</t>
  </si>
  <si>
    <t>PRD0208</t>
  </si>
  <si>
    <t>PRD0209</t>
  </si>
  <si>
    <t>PRD0210</t>
  </si>
  <si>
    <t>PRD0211</t>
  </si>
  <si>
    <t>PRD0212</t>
  </si>
  <si>
    <t>PRD0213</t>
  </si>
  <si>
    <t>PRD0214</t>
  </si>
  <si>
    <t>PRD0215</t>
  </si>
  <si>
    <t>PRD0216</t>
  </si>
  <si>
    <t>PRD0217</t>
  </si>
  <si>
    <t>PRD0218</t>
  </si>
  <si>
    <t>PRD0219</t>
  </si>
  <si>
    <t>PRD0220</t>
  </si>
  <si>
    <t>PRD0221</t>
  </si>
  <si>
    <t>PRD0222</t>
  </si>
  <si>
    <t>PRD0223</t>
  </si>
  <si>
    <t>PRD0224</t>
  </si>
  <si>
    <t>PRD0225</t>
  </si>
  <si>
    <t>PRD0226</t>
  </si>
  <si>
    <t>PRD0227</t>
  </si>
  <si>
    <t>PRD0228</t>
  </si>
  <si>
    <t>PRD0229</t>
  </si>
  <si>
    <t>PRD0230</t>
  </si>
  <si>
    <t>PRD0231</t>
  </si>
  <si>
    <t>PRD0232</t>
  </si>
  <si>
    <t>PRD0233</t>
  </si>
  <si>
    <t>PRD0234</t>
  </si>
  <si>
    <t>PRD0235</t>
  </si>
  <si>
    <t>PRD0236</t>
  </si>
  <si>
    <t>PRD0237</t>
  </si>
  <si>
    <t>PRD0238</t>
  </si>
  <si>
    <t>PRD0239</t>
  </si>
  <si>
    <t>PRD0240</t>
  </si>
  <si>
    <t>PRD0241</t>
  </si>
  <si>
    <t>PRD0242</t>
  </si>
  <si>
    <t>PRD0243</t>
  </si>
  <si>
    <t>PRD0244</t>
  </si>
  <si>
    <t>PRD0245</t>
  </si>
  <si>
    <t>PRD0246</t>
  </si>
  <si>
    <t>PRD0247</t>
  </si>
  <si>
    <t>PRD0248</t>
  </si>
  <si>
    <t>PRD0249</t>
  </si>
  <si>
    <t>PRD0250</t>
  </si>
  <si>
    <t>PRD0251</t>
  </si>
  <si>
    <t>PRD0252</t>
  </si>
  <si>
    <t>PRD0253</t>
  </si>
  <si>
    <t>PRD0254</t>
  </si>
  <si>
    <t>PRD0255</t>
  </si>
  <si>
    <t>PRD0256</t>
  </si>
  <si>
    <t>PRD0257</t>
  </si>
  <si>
    <t>PRD0258</t>
  </si>
  <si>
    <t>PRD0259</t>
  </si>
  <si>
    <t>PRD0260</t>
  </si>
  <si>
    <t>PRD0261</t>
  </si>
  <si>
    <t>PRD0262</t>
  </si>
  <si>
    <t>PRD0263</t>
  </si>
  <si>
    <t>PRD0264</t>
  </si>
  <si>
    <t>PRD0265</t>
  </si>
  <si>
    <t>PRD0266</t>
  </si>
  <si>
    <t>PRD0267</t>
  </si>
  <si>
    <t>PRD0268</t>
  </si>
  <si>
    <t>PRD0269</t>
  </si>
  <si>
    <t>PRD0270</t>
  </si>
  <si>
    <t>PRD0271</t>
  </si>
  <si>
    <t>PRD0272</t>
  </si>
  <si>
    <t>PRD0273</t>
  </si>
  <si>
    <t>PRD0274</t>
  </si>
  <si>
    <t>PRD0275</t>
  </si>
  <si>
    <t>PRD0276</t>
  </si>
  <si>
    <t>PRD0277</t>
  </si>
  <si>
    <t>PRD0278</t>
  </si>
  <si>
    <t>PRD0279</t>
  </si>
  <si>
    <t>PRD0280</t>
  </si>
  <si>
    <t>PRD0281</t>
  </si>
  <si>
    <t>PRD0282</t>
  </si>
  <si>
    <t>PRD0283</t>
  </si>
  <si>
    <t>PRD0284</t>
  </si>
  <si>
    <t>PRD0285</t>
  </si>
  <si>
    <t>PRD0286</t>
  </si>
  <si>
    <t>PRD0287</t>
  </si>
  <si>
    <t>PRD0288</t>
  </si>
  <si>
    <t>PRD0289</t>
  </si>
  <si>
    <t>PRD0290</t>
  </si>
  <si>
    <t>PRD0291</t>
  </si>
  <si>
    <t>PRD0292</t>
  </si>
  <si>
    <t>PRD0293</t>
  </si>
  <si>
    <t>PRD0294</t>
  </si>
  <si>
    <t>PRD0295</t>
  </si>
  <si>
    <t>PRD0296</t>
  </si>
  <si>
    <t>PRD0297</t>
  </si>
  <si>
    <t>PRD0298</t>
  </si>
  <si>
    <t>PRD0299</t>
  </si>
  <si>
    <t>PRD0300</t>
  </si>
  <si>
    <t>PRD0301</t>
  </si>
  <si>
    <t>PRD0302</t>
  </si>
  <si>
    <t>PRD0303</t>
  </si>
  <si>
    <t>PRD0304</t>
  </si>
  <si>
    <t>PRD0305</t>
  </si>
  <si>
    <t>PRD0306</t>
  </si>
  <si>
    <t>PRD0307</t>
  </si>
  <si>
    <t>PRD0308</t>
  </si>
  <si>
    <t>PRD0309</t>
  </si>
  <si>
    <t>PRD0310</t>
  </si>
  <si>
    <t>PRD0311</t>
  </si>
  <si>
    <t>PRD0312</t>
  </si>
  <si>
    <t>PRD0313</t>
  </si>
  <si>
    <t>PRD0314</t>
  </si>
  <si>
    <t>PRD0315</t>
  </si>
  <si>
    <t>PRD0316</t>
  </si>
  <si>
    <t>PRD0317</t>
  </si>
  <si>
    <t>PRD0318</t>
  </si>
  <si>
    <t>PRD0319</t>
  </si>
  <si>
    <t>PRD0320</t>
  </si>
  <si>
    <t>PRD0321</t>
  </si>
  <si>
    <t>PRD0322</t>
  </si>
  <si>
    <t>PRD0323</t>
  </si>
  <si>
    <t>PRD0324</t>
  </si>
  <si>
    <t>PRD0325</t>
  </si>
  <si>
    <t>PRD0326</t>
  </si>
  <si>
    <t>PRD0327</t>
  </si>
  <si>
    <t>PRD0328</t>
  </si>
  <si>
    <t>PRD0329</t>
  </si>
  <si>
    <t>PRD0330</t>
  </si>
  <si>
    <t>PRD0331</t>
  </si>
  <si>
    <t>PRD0332</t>
  </si>
  <si>
    <t>PRD0333</t>
  </si>
  <si>
    <t>PRD0334</t>
  </si>
  <si>
    <t>PRD0335</t>
  </si>
  <si>
    <t>PRD0336</t>
  </si>
  <si>
    <t>PRD0337</t>
  </si>
  <si>
    <t>PRD0338</t>
  </si>
  <si>
    <t>PRD0339</t>
  </si>
  <si>
    <t>PRD0340</t>
  </si>
  <si>
    <t>PRD0341</t>
  </si>
  <si>
    <t>PRD0342</t>
  </si>
  <si>
    <t>PRD0343</t>
  </si>
  <si>
    <t>PRD0344</t>
  </si>
  <si>
    <t>PRD0345</t>
  </si>
  <si>
    <t>PRD0346</t>
  </si>
  <si>
    <t>PRD0347</t>
  </si>
  <si>
    <t>PRD0348</t>
  </si>
  <si>
    <t>PRD0349</t>
  </si>
  <si>
    <t>PRD0350</t>
  </si>
  <si>
    <t>PRD0351</t>
  </si>
  <si>
    <t>PRD0352</t>
  </si>
  <si>
    <t>PRD0353</t>
  </si>
  <si>
    <t>PRD0354</t>
  </si>
  <si>
    <t>PRD0355</t>
  </si>
  <si>
    <t>PRD0356</t>
  </si>
  <si>
    <t>PRD0357</t>
  </si>
  <si>
    <t>PRD0358</t>
  </si>
  <si>
    <t>PRD0359</t>
  </si>
  <si>
    <t>PRD0360</t>
  </si>
  <si>
    <t>PRD0361</t>
  </si>
  <si>
    <t>PRD0362</t>
  </si>
  <si>
    <t>PRD0363</t>
  </si>
  <si>
    <t>PRD0364</t>
  </si>
  <si>
    <t>PRD0365</t>
  </si>
  <si>
    <t>PRD0366</t>
  </si>
  <si>
    <t>PRD0367</t>
  </si>
  <si>
    <t>PRD0368</t>
  </si>
  <si>
    <t>PRD0369</t>
  </si>
  <si>
    <t>PRD0370</t>
  </si>
  <si>
    <t>PRD0371</t>
  </si>
  <si>
    <t>PRD0372</t>
  </si>
  <si>
    <t>PRD0373</t>
  </si>
  <si>
    <t>PRD0374</t>
  </si>
  <si>
    <t>PRD0375</t>
  </si>
  <si>
    <t>PRD0376</t>
  </si>
  <si>
    <t>PRD0377</t>
  </si>
  <si>
    <t>PRD0378</t>
  </si>
  <si>
    <t>PRD0379</t>
  </si>
  <si>
    <t>PRD0380</t>
  </si>
  <si>
    <t>PRD0381</t>
  </si>
  <si>
    <t>PRD0382</t>
  </si>
  <si>
    <t>PRD0383</t>
  </si>
  <si>
    <t>PRD0384</t>
  </si>
  <si>
    <t>PRD0385</t>
  </si>
  <si>
    <t>PRD0386</t>
  </si>
  <si>
    <t>PRD0387</t>
  </si>
  <si>
    <t>PRD0388</t>
  </si>
  <si>
    <t>PRD0389</t>
  </si>
  <si>
    <t>PRD0390</t>
  </si>
  <si>
    <t>PRD0391</t>
  </si>
  <si>
    <t>PRD0392</t>
  </si>
  <si>
    <t>PRD0393</t>
  </si>
  <si>
    <t>PRD0394</t>
  </si>
  <si>
    <t>PRD0395</t>
  </si>
  <si>
    <t>PRD0396</t>
  </si>
  <si>
    <t>PRD0397</t>
  </si>
  <si>
    <t>PRD0398</t>
  </si>
  <si>
    <t>PRD0399</t>
  </si>
  <si>
    <t>PRD0400</t>
  </si>
  <si>
    <t>PRD0401</t>
  </si>
  <si>
    <t>PRD0402</t>
  </si>
  <si>
    <t>PRD0403</t>
  </si>
  <si>
    <t>PRD0404</t>
  </si>
  <si>
    <t>PRD0405</t>
  </si>
  <si>
    <t>PRD0406</t>
  </si>
  <si>
    <t>PRD0407</t>
  </si>
  <si>
    <t>PRD0408</t>
  </si>
  <si>
    <t>PRD0409</t>
  </si>
  <si>
    <t>PRD0410</t>
  </si>
  <si>
    <t>PRD0411</t>
  </si>
  <si>
    <t>PRD0412</t>
  </si>
  <si>
    <t>PRD0413</t>
  </si>
  <si>
    <t>PRD0414</t>
  </si>
  <si>
    <t>PRD0415</t>
  </si>
  <si>
    <t>PRD0416</t>
  </si>
  <si>
    <t>PRD0417</t>
  </si>
  <si>
    <t>PRD0418</t>
  </si>
  <si>
    <t>PRD0419</t>
  </si>
  <si>
    <t>PRD0420</t>
  </si>
  <si>
    <t>PRD0421</t>
  </si>
  <si>
    <t>PRD0422</t>
  </si>
  <si>
    <t>PRD0423</t>
  </si>
  <si>
    <t>PRD0424</t>
  </si>
  <si>
    <t>PRD0425</t>
  </si>
  <si>
    <t>PRD0426</t>
  </si>
  <si>
    <t>PRD0427</t>
  </si>
  <si>
    <t>PRD0428</t>
  </si>
  <si>
    <t>PRD0429</t>
  </si>
  <si>
    <t>PRD0430</t>
  </si>
  <si>
    <t>PRD0431</t>
  </si>
  <si>
    <t>PRD0432</t>
  </si>
  <si>
    <t>PRD0433</t>
  </si>
  <si>
    <t>PRD0434</t>
  </si>
  <si>
    <t>PRD0435</t>
  </si>
  <si>
    <t>PRD0436</t>
  </si>
  <si>
    <t>PRD0437</t>
  </si>
  <si>
    <t>PRD0438</t>
  </si>
  <si>
    <t>PRD0439</t>
  </si>
  <si>
    <t>PRD0440</t>
  </si>
  <si>
    <t>PRD0441</t>
  </si>
  <si>
    <t>PRD0442</t>
  </si>
  <si>
    <t>PRD0443</t>
  </si>
  <si>
    <t>PRD0444</t>
  </si>
  <si>
    <t>PRD0445</t>
  </si>
  <si>
    <t>PRD0446</t>
  </si>
  <si>
    <t>PRD0447</t>
  </si>
  <si>
    <t>PRD0448</t>
  </si>
  <si>
    <t>PRD0449</t>
  </si>
  <si>
    <t>PRD0450</t>
  </si>
  <si>
    <t>PRD0451</t>
  </si>
  <si>
    <t>PRD0452</t>
  </si>
  <si>
    <t>PRD0453</t>
  </si>
  <si>
    <t>PRD0454</t>
  </si>
  <si>
    <t>PRD0455</t>
  </si>
  <si>
    <t>PRD0456</t>
  </si>
  <si>
    <t>PRD0457</t>
  </si>
  <si>
    <t>PRD0458</t>
  </si>
  <si>
    <t>PRD0459</t>
  </si>
  <si>
    <t>PRD0460</t>
  </si>
  <si>
    <t>PRD0461</t>
  </si>
  <si>
    <t>PRD0462</t>
  </si>
  <si>
    <t>PRD0463</t>
  </si>
  <si>
    <t>PRD0464</t>
  </si>
  <si>
    <t>PRD0465</t>
  </si>
  <si>
    <t>PRD0466</t>
  </si>
  <si>
    <t>PRD0467</t>
  </si>
  <si>
    <t>PRD0468</t>
  </si>
  <si>
    <t>PRD0469</t>
  </si>
  <si>
    <t>PRD0470</t>
  </si>
  <si>
    <t>PRD0471</t>
  </si>
  <si>
    <t>PRD0472</t>
  </si>
  <si>
    <t>PRD0473</t>
  </si>
  <si>
    <t>PRD0474</t>
  </si>
  <si>
    <t>PRD0475</t>
  </si>
  <si>
    <t>PRD0476</t>
  </si>
  <si>
    <t>PRD0477</t>
  </si>
  <si>
    <t>PRD0478</t>
  </si>
  <si>
    <t>PRD0479</t>
  </si>
  <si>
    <t>PRD0480</t>
  </si>
  <si>
    <t>PRD0481</t>
  </si>
  <si>
    <t>PRD0482</t>
  </si>
  <si>
    <t>PRD0483</t>
  </si>
  <si>
    <t>PRD0484</t>
  </si>
  <si>
    <t>PRD0485</t>
  </si>
  <si>
    <t>PRD0486</t>
  </si>
  <si>
    <t>PRD0487</t>
  </si>
  <si>
    <t>PRD0488</t>
  </si>
  <si>
    <t>PRD0489</t>
  </si>
  <si>
    <t>PRD0490</t>
  </si>
  <si>
    <t>PRD0491</t>
  </si>
  <si>
    <t>PRD0492</t>
  </si>
  <si>
    <t>PRD0493</t>
  </si>
  <si>
    <t>PRD0494</t>
  </si>
  <si>
    <t>PRD0495</t>
  </si>
  <si>
    <t>PRD0496</t>
  </si>
  <si>
    <t>PRD0497</t>
  </si>
  <si>
    <t>PRD0498</t>
  </si>
  <si>
    <t>PRD0499</t>
  </si>
  <si>
    <t>PRD0500</t>
  </si>
  <si>
    <t>PRD0501</t>
  </si>
  <si>
    <t>PRD0502</t>
  </si>
  <si>
    <t>PRD0503</t>
  </si>
  <si>
    <t>PRD0504</t>
  </si>
  <si>
    <t>PRD0505</t>
  </si>
  <si>
    <t>PRD0506</t>
  </si>
  <si>
    <t>PRD0507</t>
  </si>
  <si>
    <t>PRD0508</t>
  </si>
  <si>
    <t>PRD0509</t>
  </si>
  <si>
    <t>PRD0510</t>
  </si>
  <si>
    <t>PRD0511</t>
  </si>
  <si>
    <t>PRD0512</t>
  </si>
  <si>
    <t>PRD0513</t>
  </si>
  <si>
    <t>PRD0514</t>
  </si>
  <si>
    <t>PRD0515</t>
  </si>
  <si>
    <t>PRD0516</t>
  </si>
  <si>
    <t>PRD0517</t>
  </si>
  <si>
    <t>PRD0518</t>
  </si>
  <si>
    <t>PRD0519</t>
  </si>
  <si>
    <t>PRD0520</t>
  </si>
  <si>
    <t>PRD0521</t>
  </si>
  <si>
    <t>PRD0522</t>
  </si>
  <si>
    <t>PRD0523</t>
  </si>
  <si>
    <t>PRD0524</t>
  </si>
  <si>
    <t>PRD0525</t>
  </si>
  <si>
    <t>PRD0526</t>
  </si>
  <si>
    <t>PRD0527</t>
  </si>
  <si>
    <t>PRD0528</t>
  </si>
  <si>
    <t>PRD0529</t>
  </si>
  <si>
    <t>PRD0530</t>
  </si>
  <si>
    <t>PRD0531</t>
  </si>
  <si>
    <t>PRD0532</t>
  </si>
  <si>
    <t>PRD0533</t>
  </si>
  <si>
    <t>PRD0534</t>
  </si>
  <si>
    <t>PRD0535</t>
  </si>
  <si>
    <t>PRD0536</t>
  </si>
  <si>
    <t>PRD0537</t>
  </si>
  <si>
    <t>PRD0538</t>
  </si>
  <si>
    <t>PRD0539</t>
  </si>
  <si>
    <t>PRD0540</t>
  </si>
  <si>
    <t>PRD0541</t>
  </si>
  <si>
    <t>PRD0542</t>
  </si>
  <si>
    <t>PRD0543</t>
  </si>
  <si>
    <t>PRD0544</t>
  </si>
  <si>
    <t>PRD0545</t>
  </si>
  <si>
    <t>PRD0546</t>
  </si>
  <si>
    <t>PRD0547</t>
  </si>
  <si>
    <t>PRD0548</t>
  </si>
  <si>
    <t>PRD0549</t>
  </si>
  <si>
    <t>PRD0550</t>
  </si>
  <si>
    <t>PRD0551</t>
  </si>
  <si>
    <t>PRD0552</t>
  </si>
  <si>
    <t>PRD0553</t>
  </si>
  <si>
    <t>PRD0554</t>
  </si>
  <si>
    <t>PRD0555</t>
  </si>
  <si>
    <t>PRD0556</t>
  </si>
  <si>
    <t>PRD0557</t>
  </si>
  <si>
    <t>PRD0558</t>
  </si>
  <si>
    <t>PRD0559</t>
  </si>
  <si>
    <t>PRD0560</t>
  </si>
  <si>
    <t>PRD0561</t>
  </si>
  <si>
    <t>PRD0562</t>
  </si>
  <si>
    <t>PRD0563</t>
  </si>
  <si>
    <t>PRD0564</t>
  </si>
  <si>
    <t>PRD0565</t>
  </si>
  <si>
    <t>PRD0566</t>
  </si>
  <si>
    <t>PRD0567</t>
  </si>
  <si>
    <t>PRD0568</t>
  </si>
  <si>
    <t>PRD0569</t>
  </si>
  <si>
    <t>PRD0570</t>
  </si>
  <si>
    <t>PRD0571</t>
  </si>
  <si>
    <t>PRD0572</t>
  </si>
  <si>
    <t>PRD0573</t>
  </si>
  <si>
    <t>PRD0574</t>
  </si>
  <si>
    <t>PRD0575</t>
  </si>
  <si>
    <t>PRD0576</t>
  </si>
  <si>
    <t>PRD0577</t>
  </si>
  <si>
    <t>PRD0578</t>
  </si>
  <si>
    <t>PRD0579</t>
  </si>
  <si>
    <t>PRD0580</t>
  </si>
  <si>
    <t>PRD0581</t>
  </si>
  <si>
    <t>PRD0582</t>
  </si>
  <si>
    <t>PRD0583</t>
  </si>
  <si>
    <t>PRD0584</t>
  </si>
  <si>
    <t>PRD0585</t>
  </si>
  <si>
    <t>PRD0586</t>
  </si>
  <si>
    <t>PRD0587</t>
  </si>
  <si>
    <t>PRD0588</t>
  </si>
  <si>
    <t>PRD0589</t>
  </si>
  <si>
    <t>PRD0590</t>
  </si>
  <si>
    <t>PRD0591</t>
  </si>
  <si>
    <t>PRD0592</t>
  </si>
  <si>
    <t>PRD0593</t>
  </si>
  <si>
    <t>PRD0594</t>
  </si>
  <si>
    <t>PRD0595</t>
  </si>
  <si>
    <t>PRD0596</t>
  </si>
  <si>
    <t>PRD0597</t>
  </si>
  <si>
    <t>PRD0598</t>
  </si>
  <si>
    <t>PRD0599</t>
  </si>
  <si>
    <t>PRD0600</t>
  </si>
  <si>
    <t>PRD0601</t>
  </si>
  <si>
    <t>PRD0602</t>
  </si>
  <si>
    <t>PRD0603</t>
  </si>
  <si>
    <t>PRD0604</t>
  </si>
  <si>
    <t>PRD0605</t>
  </si>
  <si>
    <t>PRD0606</t>
  </si>
  <si>
    <t>PRD0607</t>
  </si>
  <si>
    <t>PRD0608</t>
  </si>
  <si>
    <t>PRD0609</t>
  </si>
  <si>
    <t>PRD0610</t>
  </si>
  <si>
    <t>PRD0611</t>
  </si>
  <si>
    <t>PRD0612</t>
  </si>
  <si>
    <t>PRD0613</t>
  </si>
  <si>
    <t>PRD0614</t>
  </si>
  <si>
    <t>PRD0615</t>
  </si>
  <si>
    <t>PRD0616</t>
  </si>
  <si>
    <t>PRD0617</t>
  </si>
  <si>
    <t>PRD0618</t>
  </si>
  <si>
    <t>PRD0619</t>
  </si>
  <si>
    <t>PRD0620</t>
  </si>
  <si>
    <t>PRD0621</t>
  </si>
  <si>
    <t>PRD0622</t>
  </si>
  <si>
    <t>PRD0623</t>
  </si>
  <si>
    <t>PRD0624</t>
  </si>
  <si>
    <t>PRD0625</t>
  </si>
  <si>
    <t>PRD0626</t>
  </si>
  <si>
    <t>PRD0627</t>
  </si>
  <si>
    <t>PRD0628</t>
  </si>
  <si>
    <t>PRD0629</t>
  </si>
  <si>
    <t>PRD0630</t>
  </si>
  <si>
    <t>PRD0631</t>
  </si>
  <si>
    <t>PRD0632</t>
  </si>
  <si>
    <t>PRD0633</t>
  </si>
  <si>
    <t>PRD0634</t>
  </si>
  <si>
    <t>PRD0635</t>
  </si>
  <si>
    <t>PRD0636</t>
  </si>
  <si>
    <t>PRD0637</t>
  </si>
  <si>
    <t>PRD0638</t>
  </si>
  <si>
    <t>PRD0639</t>
  </si>
  <si>
    <t>PRD0640</t>
  </si>
  <si>
    <t>PRD0641</t>
  </si>
  <si>
    <t>PRD0642</t>
  </si>
  <si>
    <t>PRD0643</t>
  </si>
  <si>
    <t>PRD0644</t>
  </si>
  <si>
    <t>PRD0645</t>
  </si>
  <si>
    <t>PRD0646</t>
  </si>
  <si>
    <t>PRD0647</t>
  </si>
  <si>
    <t>PRD0648</t>
  </si>
  <si>
    <t>PRD0649</t>
  </si>
  <si>
    <t>PRD0650</t>
  </si>
  <si>
    <t>PRD0651</t>
  </si>
  <si>
    <t>PRD0652</t>
  </si>
  <si>
    <t>PRD0653</t>
  </si>
  <si>
    <t>PRD0654</t>
  </si>
  <si>
    <t>PRD0655</t>
  </si>
  <si>
    <t>PRD0656</t>
  </si>
  <si>
    <t>PRD0657</t>
  </si>
  <si>
    <t>PRD0658</t>
  </si>
  <si>
    <t>PRD0659</t>
  </si>
  <si>
    <t>PRD0660</t>
  </si>
  <si>
    <t>PRD0661</t>
  </si>
  <si>
    <t>PRD0662</t>
  </si>
  <si>
    <t>PRD0663</t>
  </si>
  <si>
    <t>PRD0664</t>
  </si>
  <si>
    <t>PRD0665</t>
  </si>
  <si>
    <t>PRD0666</t>
  </si>
  <si>
    <t>PRD0667</t>
  </si>
  <si>
    <t>PRD0668</t>
  </si>
  <si>
    <t>PRD0669</t>
  </si>
  <si>
    <t>PRD0670</t>
  </si>
  <si>
    <t>PRD0671</t>
  </si>
  <si>
    <t>PRD0672</t>
  </si>
  <si>
    <t>PRD0673</t>
  </si>
  <si>
    <t>PRD0674</t>
  </si>
  <si>
    <t>PRD0675</t>
  </si>
  <si>
    <t>PRD0676</t>
  </si>
  <si>
    <t>PRD0677</t>
  </si>
  <si>
    <t>PRD0678</t>
  </si>
  <si>
    <t>PRD0679</t>
  </si>
  <si>
    <t>PRD0680</t>
  </si>
  <si>
    <t>PRD0681</t>
  </si>
  <si>
    <t>PRD0682</t>
  </si>
  <si>
    <t>PRD0683</t>
  </si>
  <si>
    <t>PRD0684</t>
  </si>
  <si>
    <t>PRD0685</t>
  </si>
  <si>
    <t>PRD0686</t>
  </si>
  <si>
    <t>PRD0687</t>
  </si>
  <si>
    <t>PRD0688</t>
  </si>
  <si>
    <t>PRD0689</t>
  </si>
  <si>
    <t>PRD0690</t>
  </si>
  <si>
    <t>PRD0691</t>
  </si>
  <si>
    <t>PRD0692</t>
  </si>
  <si>
    <t>PRD0693</t>
  </si>
  <si>
    <t>PRD0694</t>
  </si>
  <si>
    <t>PRD0695</t>
  </si>
  <si>
    <t>PRD0696</t>
  </si>
  <si>
    <t>PRD0697</t>
  </si>
  <si>
    <t>PRD0698</t>
  </si>
  <si>
    <t>PRD0699</t>
  </si>
  <si>
    <t>PRD0700</t>
  </si>
  <si>
    <t>PRD0701</t>
  </si>
  <si>
    <t>PRD0702</t>
  </si>
  <si>
    <t>PRD0703</t>
  </si>
  <si>
    <t>PRD0704</t>
  </si>
  <si>
    <t>PRD0705</t>
  </si>
  <si>
    <t>PRD0706</t>
  </si>
  <si>
    <t>PRD0707</t>
  </si>
  <si>
    <t>PRD0708</t>
  </si>
  <si>
    <t>PRD0709</t>
  </si>
  <si>
    <t>PRD0710</t>
  </si>
  <si>
    <t>PRD0711</t>
  </si>
  <si>
    <t>PRD0712</t>
  </si>
  <si>
    <t>PRD0713</t>
  </si>
  <si>
    <t>PRD0714</t>
  </si>
  <si>
    <t>PRD0715</t>
  </si>
  <si>
    <t>PRD0716</t>
  </si>
  <si>
    <t>PRD0717</t>
  </si>
  <si>
    <t>PRD0718</t>
  </si>
  <si>
    <t>PRD0719</t>
  </si>
  <si>
    <t>PRD0720</t>
  </si>
  <si>
    <t>PRD0721</t>
  </si>
  <si>
    <t>PRD0722</t>
  </si>
  <si>
    <t>PRD0723</t>
  </si>
  <si>
    <t>PRD0724</t>
  </si>
  <si>
    <t>PRD0725</t>
  </si>
  <si>
    <t>PRD0726</t>
  </si>
  <si>
    <t>PRD0727</t>
  </si>
  <si>
    <t>PRD0728</t>
  </si>
  <si>
    <t>PRD0729</t>
  </si>
  <si>
    <t>PRD0730</t>
  </si>
  <si>
    <t>PRD0731</t>
  </si>
  <si>
    <t>PRD0732</t>
  </si>
  <si>
    <t>PRD0733</t>
  </si>
  <si>
    <t>PRD0734</t>
  </si>
  <si>
    <t>PRD0735</t>
  </si>
  <si>
    <t>PRD0736</t>
  </si>
  <si>
    <t>PRD0737</t>
  </si>
  <si>
    <t>PRD0738</t>
  </si>
  <si>
    <t>PRD0739</t>
  </si>
  <si>
    <t>PRD0740</t>
  </si>
  <si>
    <t>PRD0741</t>
  </si>
  <si>
    <t>PRD0742</t>
  </si>
  <si>
    <t>PRD0743</t>
  </si>
  <si>
    <t>PRD0744</t>
  </si>
  <si>
    <t>PRD0745</t>
  </si>
  <si>
    <t>PRD0746</t>
  </si>
  <si>
    <t>PRD0747</t>
  </si>
  <si>
    <t>PRD0748</t>
  </si>
  <si>
    <t>PRD0749</t>
  </si>
  <si>
    <t>PRD0750</t>
  </si>
  <si>
    <t>PRD0751</t>
  </si>
  <si>
    <t>PRD0752</t>
  </si>
  <si>
    <t>PRD0753</t>
  </si>
  <si>
    <t>PRD0754</t>
  </si>
  <si>
    <t>PRD0755</t>
  </si>
  <si>
    <t>PRD0756</t>
  </si>
  <si>
    <t>PRD0757</t>
  </si>
  <si>
    <t>PRD0758</t>
  </si>
  <si>
    <t>PRD0759</t>
  </si>
  <si>
    <t>PRD0760</t>
  </si>
  <si>
    <t>PRD0761</t>
  </si>
  <si>
    <t>PRD0762</t>
  </si>
  <si>
    <t>PRD0763</t>
  </si>
  <si>
    <t>PRD0764</t>
  </si>
  <si>
    <t>PRD0765</t>
  </si>
  <si>
    <t>PRD0766</t>
  </si>
  <si>
    <t>PRD0767</t>
  </si>
  <si>
    <t>PRD0768</t>
  </si>
  <si>
    <t>PRD0769</t>
  </si>
  <si>
    <t>PRD0770</t>
  </si>
  <si>
    <t>PRD0771</t>
  </si>
  <si>
    <t>PRD0772</t>
  </si>
  <si>
    <t>PRD0773</t>
  </si>
  <si>
    <t>PRD0774</t>
  </si>
  <si>
    <t>PRD0775</t>
  </si>
  <si>
    <t>PRD0776</t>
  </si>
  <si>
    <t>PRD0777</t>
  </si>
  <si>
    <t>PRD0778</t>
  </si>
  <si>
    <t>PRD0779</t>
  </si>
  <si>
    <t>PRD0780</t>
  </si>
  <si>
    <t>PRD0781</t>
  </si>
  <si>
    <t>PRD0782</t>
  </si>
  <si>
    <t>PRD0783</t>
  </si>
  <si>
    <t>PRD0784</t>
  </si>
  <si>
    <t>PRD0785</t>
  </si>
  <si>
    <t>PRD0786</t>
  </si>
  <si>
    <t>PRD0787</t>
  </si>
  <si>
    <t>PRD0788</t>
  </si>
  <si>
    <t>PRD0789</t>
  </si>
  <si>
    <t>PRD0790</t>
  </si>
  <si>
    <t>PRD0791</t>
  </si>
  <si>
    <t>PRD0792</t>
  </si>
  <si>
    <t>PRD0793</t>
  </si>
  <si>
    <t>PRD0794</t>
  </si>
  <si>
    <t>PRD0795</t>
  </si>
  <si>
    <t>PRD0796</t>
  </si>
  <si>
    <t>PRD0797</t>
  </si>
  <si>
    <t>PRD0798</t>
  </si>
  <si>
    <t>PRD0799</t>
  </si>
  <si>
    <t>PRD0800</t>
  </si>
  <si>
    <t>PRD0801</t>
  </si>
  <si>
    <t>PRD0802</t>
  </si>
  <si>
    <t>PRD0803</t>
  </si>
  <si>
    <t>PRD0804</t>
  </si>
  <si>
    <t>PRD0805</t>
  </si>
  <si>
    <t>PRD0806</t>
  </si>
  <si>
    <t>PRD0807</t>
  </si>
  <si>
    <t>PRD0808</t>
  </si>
  <si>
    <t>PRD0809</t>
  </si>
  <si>
    <t>PRD0810</t>
  </si>
  <si>
    <t>PRD0811</t>
  </si>
  <si>
    <t>PRD0812</t>
  </si>
  <si>
    <t>PRD0813</t>
  </si>
  <si>
    <t>PRD0814</t>
  </si>
  <si>
    <t>PRD0815</t>
  </si>
  <si>
    <t>PRD0816</t>
  </si>
  <si>
    <t>PRD0817</t>
  </si>
  <si>
    <t>PRD0818</t>
  </si>
  <si>
    <t>PRD0819</t>
  </si>
  <si>
    <t>PRD0820</t>
  </si>
  <si>
    <t>PRD0821</t>
  </si>
  <si>
    <t>PRD0822</t>
  </si>
  <si>
    <t>PRD0823</t>
  </si>
  <si>
    <t>PRD0824</t>
  </si>
  <si>
    <t>PRD0825</t>
  </si>
  <si>
    <t>PRD0826</t>
  </si>
  <si>
    <t>PRD0827</t>
  </si>
  <si>
    <t>PRD0828</t>
  </si>
  <si>
    <t>PRD0829</t>
  </si>
  <si>
    <t>PRD0830</t>
  </si>
  <si>
    <t>PRD0831</t>
  </si>
  <si>
    <t>PRD0832</t>
  </si>
  <si>
    <t>PRD0833</t>
  </si>
  <si>
    <t>PRD0834</t>
  </si>
  <si>
    <t>PRD0835</t>
  </si>
  <si>
    <t>PRD0836</t>
  </si>
  <si>
    <t>PRD0837</t>
  </si>
  <si>
    <t>PRD0838</t>
  </si>
  <si>
    <t>PRD0839</t>
  </si>
  <si>
    <t>PRD0840</t>
  </si>
  <si>
    <t>PRD0841</t>
  </si>
  <si>
    <t>PRD0842</t>
  </si>
  <si>
    <t>PRD0843</t>
  </si>
  <si>
    <t>PRD0844</t>
  </si>
  <si>
    <t>PRD0845</t>
  </si>
  <si>
    <t>PRD0846</t>
  </si>
  <si>
    <t>PRD0847</t>
  </si>
  <si>
    <t>PRD0848</t>
  </si>
  <si>
    <t>PRD0849</t>
  </si>
  <si>
    <t>PRD0850</t>
  </si>
  <si>
    <t>PRD0851</t>
  </si>
  <si>
    <t>PRD0852</t>
  </si>
  <si>
    <t>PRD0853</t>
  </si>
  <si>
    <t>PRD0854</t>
  </si>
  <si>
    <t>PRD0855</t>
  </si>
  <si>
    <t>PRD0856</t>
  </si>
  <si>
    <t>PRD0857</t>
  </si>
  <si>
    <t>PRD0858</t>
  </si>
  <si>
    <t>PRD0859</t>
  </si>
  <si>
    <t>PRD0860</t>
  </si>
  <si>
    <t>PRD0861</t>
  </si>
  <si>
    <t>PRD0862</t>
  </si>
  <si>
    <t>PRD0863</t>
  </si>
  <si>
    <t>PRD0864</t>
  </si>
  <si>
    <t>PRD0865</t>
  </si>
  <si>
    <t>PRD0866</t>
  </si>
  <si>
    <t>PRD0867</t>
  </si>
  <si>
    <t>PRD0868</t>
  </si>
  <si>
    <t>PRD0869</t>
  </si>
  <si>
    <t>PRD0870</t>
  </si>
  <si>
    <t>PRD0871</t>
  </si>
  <si>
    <t>PRD0872</t>
  </si>
  <si>
    <t>PRD0873</t>
  </si>
  <si>
    <t>PRD0874</t>
  </si>
  <si>
    <t>PRD0875</t>
  </si>
  <si>
    <t>PRD0876</t>
  </si>
  <si>
    <t>PRD0877</t>
  </si>
  <si>
    <t>PRD0878</t>
  </si>
  <si>
    <t>PRD0879</t>
  </si>
  <si>
    <t>PRD0880</t>
  </si>
  <si>
    <t>PRD0881</t>
  </si>
  <si>
    <t>PRD0882</t>
  </si>
  <si>
    <t>PRD0883</t>
  </si>
  <si>
    <t>PRD0884</t>
  </si>
  <si>
    <t>PRD0885</t>
  </si>
  <si>
    <t>PRD0886</t>
  </si>
  <si>
    <t>PRD0887</t>
  </si>
  <si>
    <t>PRD0888</t>
  </si>
  <si>
    <t>PRD0889</t>
  </si>
  <si>
    <t>PRD0890</t>
  </si>
  <si>
    <t>PRD0891</t>
  </si>
  <si>
    <t>PRD0892</t>
  </si>
  <si>
    <t>PRD0893</t>
  </si>
  <si>
    <t>PRD0894</t>
  </si>
  <si>
    <t>PRD0895</t>
  </si>
  <si>
    <t>PRD0896</t>
  </si>
  <si>
    <t>PRD0897</t>
  </si>
  <si>
    <t>PRD0898</t>
  </si>
  <si>
    <t>PRD0899</t>
  </si>
  <si>
    <t>PRD0900</t>
  </si>
  <si>
    <t>PRD0901</t>
  </si>
  <si>
    <t>PRD0902</t>
  </si>
  <si>
    <t>PRD0903</t>
  </si>
  <si>
    <t>PRD0904</t>
  </si>
  <si>
    <t>PRD0905</t>
  </si>
  <si>
    <t>PRD0906</t>
  </si>
  <si>
    <t>PRD0907</t>
  </si>
  <si>
    <t>PRD0908</t>
  </si>
  <si>
    <t>PRD0909</t>
  </si>
  <si>
    <t>PRD0910</t>
  </si>
  <si>
    <t>PRD0911</t>
  </si>
  <si>
    <t>PRD0912</t>
  </si>
  <si>
    <t>PRD0913</t>
  </si>
  <si>
    <t>PRD0914</t>
  </si>
  <si>
    <t>PRD0915</t>
  </si>
  <si>
    <t>PRD0916</t>
  </si>
  <si>
    <t>PRD0917</t>
  </si>
  <si>
    <t>PRD0918</t>
  </si>
  <si>
    <t>PRD0919</t>
  </si>
  <si>
    <t>PRD0920</t>
  </si>
  <si>
    <t>PRD0921</t>
  </si>
  <si>
    <t>PRD0922</t>
  </si>
  <si>
    <t>PRD0923</t>
  </si>
  <si>
    <t>PRD0924</t>
  </si>
  <si>
    <t>PRD0925</t>
  </si>
  <si>
    <t>PRD0926</t>
  </si>
  <si>
    <t>PRD0927</t>
  </si>
  <si>
    <t>PRD0928</t>
  </si>
  <si>
    <t>PRD0929</t>
  </si>
  <si>
    <t>PRD0930</t>
  </si>
  <si>
    <t>PRD0931</t>
  </si>
  <si>
    <t>PRD0932</t>
  </si>
  <si>
    <t>PRD0933</t>
  </si>
  <si>
    <t>PRD0934</t>
  </si>
  <si>
    <t>PRD0935</t>
  </si>
  <si>
    <t>PRD0936</t>
  </si>
  <si>
    <t>PRD0937</t>
  </si>
  <si>
    <t>PRD0938</t>
  </si>
  <si>
    <t>PRD0939</t>
  </si>
  <si>
    <t>PRD0940</t>
  </si>
  <si>
    <t>PRD0941</t>
  </si>
  <si>
    <t>PRD0942</t>
  </si>
  <si>
    <t>PRD0943</t>
  </si>
  <si>
    <t>PRD0944</t>
  </si>
  <si>
    <t>PRD0945</t>
  </si>
  <si>
    <t>PRD0946</t>
  </si>
  <si>
    <t>PRD0947</t>
  </si>
  <si>
    <t>PRD0948</t>
  </si>
  <si>
    <t>PRD0949</t>
  </si>
  <si>
    <t>PRD0950</t>
  </si>
  <si>
    <t>PRD0951</t>
  </si>
  <si>
    <t>PRD0952</t>
  </si>
  <si>
    <t>PRD0953</t>
  </si>
  <si>
    <t>PRD0954</t>
  </si>
  <si>
    <t>PRD0955</t>
  </si>
  <si>
    <t>PRD0956</t>
  </si>
  <si>
    <t>PRD0957</t>
  </si>
  <si>
    <t>PRD0958</t>
  </si>
  <si>
    <t>PRD0959</t>
  </si>
  <si>
    <t>PRD0960</t>
  </si>
  <si>
    <t>PRD0961</t>
  </si>
  <si>
    <t>PRD0962</t>
  </si>
  <si>
    <t>PRD0963</t>
  </si>
  <si>
    <t>PRD0964</t>
  </si>
  <si>
    <t>PRD0965</t>
  </si>
  <si>
    <t>PRD0966</t>
  </si>
  <si>
    <t>PRD0967</t>
  </si>
  <si>
    <t>PRD0968</t>
  </si>
  <si>
    <t>PRD0969</t>
  </si>
  <si>
    <t>PRD0970</t>
  </si>
  <si>
    <t>PRD0971</t>
  </si>
  <si>
    <t>PRD0972</t>
  </si>
  <si>
    <t>PRD0973</t>
  </si>
  <si>
    <t>PRD0974</t>
  </si>
  <si>
    <t>PRD0975</t>
  </si>
  <si>
    <t>PRD0976</t>
  </si>
  <si>
    <t>PRD0977</t>
  </si>
  <si>
    <t>PRD0978</t>
  </si>
  <si>
    <t>PRD0979</t>
  </si>
  <si>
    <t>PRD0980</t>
  </si>
  <si>
    <t>PRD0981</t>
  </si>
  <si>
    <t>PRD0982</t>
  </si>
  <si>
    <t>PRD0983</t>
  </si>
  <si>
    <t>PRD0984</t>
  </si>
  <si>
    <t>PRD0985</t>
  </si>
  <si>
    <t>PRD0986</t>
  </si>
  <si>
    <t>PRD0987</t>
  </si>
  <si>
    <t>PRD0988</t>
  </si>
  <si>
    <t>PRD0989</t>
  </si>
  <si>
    <t>PRD0990</t>
  </si>
  <si>
    <t>PRD0991</t>
  </si>
  <si>
    <t>PRD0992</t>
  </si>
  <si>
    <t>PRD0993</t>
  </si>
  <si>
    <t>PRD0994</t>
  </si>
  <si>
    <t>PRD0995</t>
  </si>
  <si>
    <t>PRD0996</t>
  </si>
  <si>
    <t>PRD0997</t>
  </si>
  <si>
    <t>PRD0998</t>
  </si>
  <si>
    <t>PRD0999</t>
  </si>
  <si>
    <t>PRD1000</t>
  </si>
  <si>
    <t>تسميات الصفوف</t>
  </si>
  <si>
    <t>الإجمالي الكلي</t>
  </si>
  <si>
    <t>مجموع من السعر_بالجنيه</t>
  </si>
  <si>
    <t>مجموع من الكمية_المباعة</t>
  </si>
  <si>
    <t>الكمية المسترجعة</t>
  </si>
  <si>
    <t xml:space="preserve"> الحاسوب ومستلزماته</t>
  </si>
  <si>
    <t>أجهزة التصوير</t>
  </si>
  <si>
    <t>الأجهزة  الشخصية</t>
  </si>
  <si>
    <t>الأجهزة  المنزلية</t>
  </si>
  <si>
    <t>مجموع من التقييم_العام</t>
  </si>
  <si>
    <t>مجموع من الكمية المسترجعة</t>
  </si>
  <si>
    <t>فئة المنتج</t>
  </si>
  <si>
    <t>ما هي المنتجات الأعلى مبيعًا؟</t>
  </si>
  <si>
    <t>أي الفئات تحقق أعلى المبيعات؟</t>
  </si>
  <si>
    <t>ما هو متوسط التقييم العام لكل منتج؟</t>
  </si>
  <si>
    <t>ما العلاقة بين السعر وعدد التقييمات؟</t>
  </si>
  <si>
    <t>ما هي المنتجات التي تحقق أعلى نسبة مرتجعات؟</t>
  </si>
  <si>
    <t>ما هو تأثير نسبة المرتجعات على تقييمات المنتجات؟</t>
  </si>
  <si>
    <t>ما هو معدل الربحية لكل فئة من المنتجات؟</t>
  </si>
  <si>
    <t>هل المنتجات ذات التقييمات العالية لديها مبيعات أعلى؟</t>
  </si>
  <si>
    <t>هل هناك منتجات منخفضة المبيعات تحتاج إلى خصومات أو عروض خاصة؟</t>
  </si>
  <si>
    <t>كيف يتوزع عدد التقييمات حسب الفئة أو السعر؟</t>
  </si>
  <si>
    <t>مجموع من عدد_التقييمات</t>
  </si>
  <si>
    <t>مجموع من نسبة_المرتجعات_٪</t>
  </si>
  <si>
    <t xml:space="preserve">يوجد علاقة بينهم  علاقة طردية  قوية </t>
  </si>
  <si>
    <t>عدد التقيمات</t>
  </si>
  <si>
    <t xml:space="preserve">مجموع السعر </t>
  </si>
  <si>
    <t>المنتج</t>
  </si>
  <si>
    <t xml:space="preserve">علاقة عكسية ضعيفة </t>
  </si>
  <si>
    <t>نسبة المرتجعات</t>
  </si>
  <si>
    <t>التقيم العام</t>
  </si>
  <si>
    <t>المرتجعات</t>
  </si>
  <si>
    <t>تحليل التقييمات حسب الفئة</t>
  </si>
  <si>
    <t>تحليل التقييمات حسب السعر</t>
  </si>
  <si>
    <t xml:space="preserve">الفئة  السعرية </t>
  </si>
  <si>
    <t xml:space="preserve">متوسطة </t>
  </si>
  <si>
    <t xml:space="preserve">مرتفعة </t>
  </si>
  <si>
    <t xml:space="preserve">منخفضة </t>
  </si>
  <si>
    <t>عدد من عدد_التقييمات</t>
  </si>
  <si>
    <t>تسميات الأعمدة</t>
  </si>
  <si>
    <t>1- ما هي المنتجات الأعلى مبيعًا؟</t>
  </si>
  <si>
    <t>2- أي الفئات تحقق أعلى المبيعات؟</t>
  </si>
  <si>
    <t>3- ما هو متوسط التقييم العام لكل منتج؟</t>
  </si>
  <si>
    <t>4- ما العلاقة بين السعر وعدد التقييمات؟</t>
  </si>
  <si>
    <t xml:space="preserve">5- ما هي المنتجات التي تحقق أعلى نسبة مرتجعات؟ </t>
  </si>
  <si>
    <t xml:space="preserve"> 6- ما هو تأثير نسبة المرتجعات على تقييمات المنتجات؟ </t>
  </si>
  <si>
    <t xml:space="preserve">7- ما هو معدل الربحية لكل فئة من المنتجات؟ </t>
  </si>
  <si>
    <t xml:space="preserve">8- هل المنتجات ذات التقييمات العالية لديها مبيعات أعلى؟ </t>
  </si>
  <si>
    <t xml:space="preserve">9- هل هناك منتجات منخفضة المبيعات تحتاج إلى خصومات أو عروض خاصة؟ </t>
  </si>
  <si>
    <t xml:space="preserve"> 10- كيف يتوزع عدد التقييمات حسب الفئة أو السعر؟</t>
  </si>
  <si>
    <t>التقيم</t>
  </si>
  <si>
    <t>نسبة مرتجعات</t>
  </si>
  <si>
    <t>مجموع من نسبة_المرتجعات</t>
  </si>
  <si>
    <t>المبيعات</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</si>
</sst>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
    <numFmt numFmtId="168" formatCode="#,##0.0"/>
  </numFmts>
  <fonts count="10" x14ac:knownFonts="1">
    <font>
      <sz val="11"/>
      <color theme="1"/>
      <name val="Arial"/>
      <family val="2"/>
      <scheme val="minor"/>
    </font>
    <font>
      <sz val="11"/>
      <color theme="1"/>
      <name val="Arial"/>
      <family val="2"/>
      <scheme val="minor"/>
    </font>
    <font>
      <b/>
      <sz val="11"/>
      <color theme="1"/>
      <name val="Arial"/>
      <family val="2"/>
      <scheme val="minor"/>
    </font>
    <font>
      <b/>
      <sz val="13.5"/>
      <color theme="1"/>
      <name val="Arial"/>
      <family val="2"/>
      <scheme val="minor"/>
    </font>
    <font>
      <sz val="8"/>
      <name val="Arial"/>
      <family val="2"/>
      <scheme val="minor"/>
    </font>
    <font>
      <b/>
      <sz val="14"/>
      <color theme="1"/>
      <name val="Arial"/>
      <family val="2"/>
      <scheme val="minor"/>
    </font>
    <font>
      <b/>
      <sz val="18"/>
      <color theme="1"/>
      <name val="Arial"/>
      <family val="2"/>
      <scheme val="minor"/>
    </font>
    <font>
      <b/>
      <sz val="12"/>
      <color theme="1"/>
      <name val="Arial"/>
      <family val="2"/>
      <scheme val="minor"/>
    </font>
    <font>
      <b/>
      <sz val="12"/>
      <color rgb="FF000000"/>
      <name val="Arial"/>
      <family val="2"/>
      <scheme val="minor"/>
    </font>
    <font>
      <b/>
      <sz val="28"/>
      <color theme="0"/>
      <name val="Arial"/>
      <family val="2"/>
      <scheme val="minor"/>
    </font>
  </fonts>
  <fills count="7">
    <fill>
      <patternFill patternType="none"/>
    </fill>
    <fill>
      <patternFill patternType="gray125"/>
    </fill>
    <fill>
      <patternFill patternType="solid">
        <fgColor theme="2" tint="-9.9978637043366805E-2"/>
        <bgColor indexed="64"/>
      </patternFill>
    </fill>
    <fill>
      <patternFill patternType="solid">
        <fgColor theme="5" tint="0.79998168889431442"/>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rgb="FF2CB265"/>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
    <xf numFmtId="0" fontId="0" fillId="0" borderId="0"/>
    <xf numFmtId="9" fontId="1" fillId="0" borderId="0" applyFont="0" applyFill="0" applyBorder="0" applyAlignment="0" applyProtection="0"/>
  </cellStyleXfs>
  <cellXfs count="53">
    <xf numFmtId="0" fontId="0" fillId="0" borderId="0" xfId="0"/>
    <xf numFmtId="3" fontId="0" fillId="0" borderId="0" xfId="0" applyNumberFormat="1"/>
    <xf numFmtId="3" fontId="0" fillId="0" borderId="0" xfId="0" applyNumberFormat="1" applyAlignment="1">
      <alignment horizontal="right"/>
    </xf>
    <xf numFmtId="9" fontId="0" fillId="0" borderId="0" xfId="1" applyFont="1"/>
    <xf numFmtId="164" fontId="0" fillId="0" borderId="0" xfId="1" applyNumberFormat="1" applyFont="1"/>
    <xf numFmtId="0" fontId="0" fillId="0" borderId="0" xfId="0" applyAlignment="1">
      <alignment horizontal="center" vertical="center"/>
    </xf>
    <xf numFmtId="0" fontId="3" fillId="0" borderId="0" xfId="0" applyFont="1" applyAlignment="1">
      <alignment vertical="top"/>
    </xf>
    <xf numFmtId="0" fontId="0" fillId="0" borderId="0" xfId="0" applyAlignment="1">
      <alignment vertical="top"/>
    </xf>
    <xf numFmtId="0" fontId="2" fillId="0" borderId="0" xfId="0" applyFont="1" applyAlignment="1">
      <alignment vertical="top"/>
    </xf>
    <xf numFmtId="2" fontId="0" fillId="0" borderId="0" xfId="0" applyNumberFormat="1"/>
    <xf numFmtId="1" fontId="0" fillId="0" borderId="0" xfId="0" applyNumberFormat="1"/>
    <xf numFmtId="1" fontId="0" fillId="0" borderId="0" xfId="1" applyNumberFormat="1" applyFont="1"/>
    <xf numFmtId="165" fontId="0" fillId="0" borderId="0" xfId="1" applyNumberFormat="1" applyFont="1"/>
    <xf numFmtId="0" fontId="0" fillId="0" borderId="0" xfId="0" pivotButton="1"/>
    <xf numFmtId="0" fontId="0" fillId="0" borderId="0" xfId="0" applyAlignment="1">
      <alignment horizontal="right"/>
    </xf>
    <xf numFmtId="0" fontId="0" fillId="0" borderId="0" xfId="0" applyAlignment="1">
      <alignment horizontal="right" indent="1"/>
    </xf>
    <xf numFmtId="0" fontId="0" fillId="2" borderId="0" xfId="0" applyFill="1"/>
    <xf numFmtId="0" fontId="8" fillId="0" borderId="0" xfId="0" applyFont="1" applyAlignment="1">
      <alignment readingOrder="2"/>
    </xf>
    <xf numFmtId="0" fontId="8" fillId="0" borderId="0" xfId="0" applyFont="1" applyAlignment="1">
      <alignment readingOrder="1"/>
    </xf>
    <xf numFmtId="10" fontId="0" fillId="0" borderId="0" xfId="0" pivotButton="1" applyNumberFormat="1"/>
    <xf numFmtId="10" fontId="0" fillId="0" borderId="0" xfId="0" applyNumberFormat="1"/>
    <xf numFmtId="10" fontId="0" fillId="0" borderId="0" xfId="0" applyNumberFormat="1" applyAlignment="1">
      <alignment horizontal="right"/>
    </xf>
    <xf numFmtId="0" fontId="2" fillId="4" borderId="1" xfId="0" applyFont="1" applyFill="1" applyBorder="1"/>
    <xf numFmtId="0" fontId="2" fillId="4" borderId="1" xfId="0" applyFont="1" applyFill="1" applyBorder="1" applyAlignment="1">
      <alignment horizontal="center" vertical="center"/>
    </xf>
    <xf numFmtId="0" fontId="0" fillId="0" borderId="1" xfId="0" applyBorder="1" applyAlignment="1">
      <alignment horizontal="right"/>
    </xf>
    <xf numFmtId="0" fontId="0" fillId="0" borderId="1" xfId="0" applyBorder="1"/>
    <xf numFmtId="3" fontId="0" fillId="0" borderId="1" xfId="0" applyNumberFormat="1" applyBorder="1"/>
    <xf numFmtId="0" fontId="0" fillId="0" borderId="1" xfId="0" applyBorder="1" applyAlignment="1">
      <alignment horizontal="center" vertical="center"/>
    </xf>
    <xf numFmtId="0" fontId="2" fillId="5" borderId="1" xfId="0" applyFont="1" applyFill="1" applyBorder="1" applyAlignment="1">
      <alignment horizontal="center" vertical="center"/>
    </xf>
    <xf numFmtId="2" fontId="0" fillId="0" borderId="1" xfId="0" applyNumberFormat="1" applyBorder="1"/>
    <xf numFmtId="4" fontId="0" fillId="0" borderId="1" xfId="0" applyNumberFormat="1" applyBorder="1"/>
    <xf numFmtId="0" fontId="2" fillId="0" borderId="0" xfId="0" applyFont="1" applyAlignment="1">
      <alignment horizontal="center" vertical="center"/>
    </xf>
    <xf numFmtId="0" fontId="0" fillId="6" borderId="0" xfId="0" applyFill="1"/>
    <xf numFmtId="0" fontId="9" fillId="6" borderId="0" xfId="0" applyFont="1" applyFill="1"/>
    <xf numFmtId="0" fontId="0" fillId="0" borderId="0" xfId="1" applyNumberFormat="1" applyFont="1"/>
    <xf numFmtId="165" fontId="0" fillId="0" borderId="0" xfId="0" applyNumberFormat="1"/>
    <xf numFmtId="0" fontId="6" fillId="3" borderId="1" xfId="0" applyFont="1" applyFill="1" applyBorder="1" applyAlignment="1">
      <alignment horizontal="center" vertical="center" readingOrder="2"/>
    </xf>
    <xf numFmtId="0" fontId="7" fillId="5" borderId="1" xfId="0" applyFont="1" applyFill="1" applyBorder="1" applyAlignment="1">
      <alignment horizontal="center"/>
    </xf>
    <xf numFmtId="0" fontId="2" fillId="5" borderId="1" xfId="0" applyFont="1" applyFill="1" applyBorder="1" applyAlignment="1">
      <alignment horizontal="center"/>
    </xf>
    <xf numFmtId="0" fontId="2" fillId="3" borderId="2" xfId="0" applyFont="1" applyFill="1" applyBorder="1" applyAlignment="1">
      <alignment horizontal="center" vertical="center" readingOrder="2"/>
    </xf>
    <xf numFmtId="0" fontId="2" fillId="3" borderId="3" xfId="0" applyFont="1" applyFill="1" applyBorder="1" applyAlignment="1">
      <alignment horizontal="center" vertical="center" readingOrder="2"/>
    </xf>
    <xf numFmtId="0" fontId="2" fillId="3" borderId="4" xfId="0" applyFont="1" applyFill="1" applyBorder="1" applyAlignment="1">
      <alignment horizontal="center" vertical="center" readingOrder="2"/>
    </xf>
    <xf numFmtId="0" fontId="2" fillId="3" borderId="5" xfId="0" applyFont="1" applyFill="1" applyBorder="1" applyAlignment="1">
      <alignment horizontal="center" vertical="center" readingOrder="2"/>
    </xf>
    <xf numFmtId="0" fontId="2" fillId="3" borderId="6" xfId="0" applyFont="1" applyFill="1" applyBorder="1" applyAlignment="1">
      <alignment horizontal="center" vertical="center" readingOrder="2"/>
    </xf>
    <xf numFmtId="0" fontId="2" fillId="3" borderId="7" xfId="0" applyFont="1" applyFill="1" applyBorder="1" applyAlignment="1">
      <alignment horizontal="center" vertical="center" readingOrder="2"/>
    </xf>
    <xf numFmtId="0" fontId="5" fillId="3" borderId="2" xfId="0" applyFont="1" applyFill="1" applyBorder="1" applyAlignment="1">
      <alignment horizontal="center" vertical="center" readingOrder="2"/>
    </xf>
    <xf numFmtId="0" fontId="5" fillId="3" borderId="3" xfId="0" applyFont="1" applyFill="1" applyBorder="1" applyAlignment="1">
      <alignment horizontal="center" vertical="center" readingOrder="2"/>
    </xf>
    <xf numFmtId="0" fontId="5" fillId="3" borderId="4" xfId="0" applyFont="1" applyFill="1" applyBorder="1" applyAlignment="1">
      <alignment horizontal="center" vertical="center" readingOrder="2"/>
    </xf>
    <xf numFmtId="0" fontId="5" fillId="3" borderId="5" xfId="0" applyFont="1" applyFill="1" applyBorder="1" applyAlignment="1">
      <alignment horizontal="center" vertical="center" readingOrder="2"/>
    </xf>
    <xf numFmtId="0" fontId="5" fillId="3" borderId="6" xfId="0" applyFont="1" applyFill="1" applyBorder="1" applyAlignment="1">
      <alignment horizontal="center" vertical="center" readingOrder="2"/>
    </xf>
    <xf numFmtId="0" fontId="5" fillId="3" borderId="7" xfId="0" applyFont="1" applyFill="1" applyBorder="1" applyAlignment="1">
      <alignment horizontal="center" vertical="center" readingOrder="2"/>
    </xf>
    <xf numFmtId="0" fontId="0" fillId="0" borderId="0" xfId="0" applyNumberFormat="1"/>
    <xf numFmtId="168" fontId="0" fillId="0" borderId="1" xfId="0" applyNumberFormat="1" applyBorder="1"/>
  </cellXfs>
  <cellStyles count="2">
    <cellStyle name="Percent" xfId="1" builtinId="5"/>
    <cellStyle name="عادي" xfId="0" builtinId="0"/>
  </cellStyles>
  <dxfs count="604">
    <dxf>
      <numFmt numFmtId="2" formatCode="0.00"/>
    </dxf>
    <dxf>
      <numFmt numFmtId="2" formatCode="0.00"/>
    </dxf>
    <dxf>
      <numFmt numFmtId="2" formatCode="0.00"/>
    </dxf>
    <dxf>
      <numFmt numFmtId="2" formatCode="0.00"/>
    </dxf>
    <dxf>
      <numFmt numFmtId="14" formatCode="0.00%"/>
    </dxf>
    <dxf>
      <numFmt numFmtId="14" formatCode="0.00%"/>
    </dxf>
    <dxf>
      <numFmt numFmtId="14" formatCode="0.00%"/>
    </dxf>
    <dxf>
      <numFmt numFmtId="14" formatCode="0.00%"/>
    </dxf>
    <dxf>
      <numFmt numFmtId="14" formatCode="0.0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14" formatCode="0.00%"/>
    </dxf>
    <dxf>
      <numFmt numFmtId="14" formatCode="0.00%"/>
    </dxf>
    <dxf>
      <numFmt numFmtId="14" formatCode="0.00%"/>
    </dxf>
    <dxf>
      <numFmt numFmtId="14" formatCode="0.00%"/>
    </dxf>
    <dxf>
      <numFmt numFmtId="14" formatCode="0.0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14" formatCode="0.00%"/>
    </dxf>
    <dxf>
      <numFmt numFmtId="14" formatCode="0.00%"/>
    </dxf>
    <dxf>
      <numFmt numFmtId="14" formatCode="0.00%"/>
    </dxf>
    <dxf>
      <numFmt numFmtId="14" formatCode="0.00%"/>
    </dxf>
    <dxf>
      <numFmt numFmtId="14" formatCode="0.0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14" formatCode="0.00%"/>
    </dxf>
    <dxf>
      <numFmt numFmtId="14" formatCode="0.00%"/>
    </dxf>
    <dxf>
      <numFmt numFmtId="14" formatCode="0.00%"/>
    </dxf>
    <dxf>
      <numFmt numFmtId="14" formatCode="0.00%"/>
    </dxf>
    <dxf>
      <numFmt numFmtId="14" formatCode="0.0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14" formatCode="0.00%"/>
    </dxf>
    <dxf>
      <numFmt numFmtId="14" formatCode="0.00%"/>
    </dxf>
    <dxf>
      <numFmt numFmtId="14" formatCode="0.00%"/>
    </dxf>
    <dxf>
      <numFmt numFmtId="14" formatCode="0.00%"/>
    </dxf>
    <dxf>
      <numFmt numFmtId="14" formatCode="0.0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14" formatCode="0.00%"/>
    </dxf>
    <dxf>
      <numFmt numFmtId="14" formatCode="0.00%"/>
    </dxf>
    <dxf>
      <numFmt numFmtId="14" formatCode="0.00%"/>
    </dxf>
    <dxf>
      <numFmt numFmtId="14" formatCode="0.00%"/>
    </dxf>
    <dxf>
      <numFmt numFmtId="14" formatCode="0.0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14" formatCode="0.00%"/>
    </dxf>
    <dxf>
      <numFmt numFmtId="14" formatCode="0.00%"/>
    </dxf>
    <dxf>
      <numFmt numFmtId="14" formatCode="0.00%"/>
    </dxf>
    <dxf>
      <numFmt numFmtId="14" formatCode="0.00%"/>
    </dxf>
    <dxf>
      <numFmt numFmtId="14" formatCode="0.0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14" formatCode="0.00%"/>
    </dxf>
    <dxf>
      <numFmt numFmtId="14" formatCode="0.00%"/>
    </dxf>
    <dxf>
      <numFmt numFmtId="14" formatCode="0.00%"/>
    </dxf>
    <dxf>
      <numFmt numFmtId="14" formatCode="0.00%"/>
    </dxf>
    <dxf>
      <numFmt numFmtId="14" formatCode="0.0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14" formatCode="0.00%"/>
    </dxf>
    <dxf>
      <numFmt numFmtId="14" formatCode="0.00%"/>
    </dxf>
    <dxf>
      <numFmt numFmtId="14" formatCode="0.00%"/>
    </dxf>
    <dxf>
      <numFmt numFmtId="14" formatCode="0.00%"/>
    </dxf>
    <dxf>
      <numFmt numFmtId="14" formatCode="0.0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14" formatCode="0.00%"/>
    </dxf>
    <dxf>
      <numFmt numFmtId="14" formatCode="0.00%"/>
    </dxf>
    <dxf>
      <numFmt numFmtId="14" formatCode="0.00%"/>
    </dxf>
    <dxf>
      <numFmt numFmtId="14" formatCode="0.00%"/>
    </dxf>
    <dxf>
      <numFmt numFmtId="14" formatCode="0.0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14" formatCode="0.00%"/>
    </dxf>
    <dxf>
      <numFmt numFmtId="14" formatCode="0.00%"/>
    </dxf>
    <dxf>
      <numFmt numFmtId="14" formatCode="0.00%"/>
    </dxf>
    <dxf>
      <numFmt numFmtId="14" formatCode="0.00%"/>
    </dxf>
    <dxf>
      <numFmt numFmtId="14" formatCode="0.0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14" formatCode="0.00%"/>
    </dxf>
    <dxf>
      <numFmt numFmtId="14" formatCode="0.00%"/>
    </dxf>
    <dxf>
      <numFmt numFmtId="14" formatCode="0.00%"/>
    </dxf>
    <dxf>
      <numFmt numFmtId="14" formatCode="0.00%"/>
    </dxf>
    <dxf>
      <numFmt numFmtId="14" formatCode="0.0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14" formatCode="0.00%"/>
    </dxf>
    <dxf>
      <numFmt numFmtId="14" formatCode="0.00%"/>
    </dxf>
    <dxf>
      <numFmt numFmtId="14" formatCode="0.00%"/>
    </dxf>
    <dxf>
      <numFmt numFmtId="14" formatCode="0.00%"/>
    </dxf>
    <dxf>
      <numFmt numFmtId="14" formatCode="0.0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14" formatCode="0.00%"/>
    </dxf>
    <dxf>
      <numFmt numFmtId="14" formatCode="0.00%"/>
    </dxf>
    <dxf>
      <numFmt numFmtId="14" formatCode="0.00%"/>
    </dxf>
    <dxf>
      <numFmt numFmtId="14" formatCode="0.00%"/>
    </dxf>
    <dxf>
      <numFmt numFmtId="14" formatCode="0.0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14" formatCode="0.00%"/>
    </dxf>
    <dxf>
      <numFmt numFmtId="14" formatCode="0.00%"/>
    </dxf>
    <dxf>
      <numFmt numFmtId="14" formatCode="0.00%"/>
    </dxf>
    <dxf>
      <numFmt numFmtId="14" formatCode="0.00%"/>
    </dxf>
    <dxf>
      <numFmt numFmtId="14" formatCode="0.0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14" formatCode="0.00%"/>
    </dxf>
    <dxf>
      <numFmt numFmtId="14" formatCode="0.00%"/>
    </dxf>
    <dxf>
      <numFmt numFmtId="14" formatCode="0.00%"/>
    </dxf>
    <dxf>
      <numFmt numFmtId="14" formatCode="0.00%"/>
    </dxf>
    <dxf>
      <numFmt numFmtId="14" formatCode="0.0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14" formatCode="0.00%"/>
    </dxf>
    <dxf>
      <numFmt numFmtId="14" formatCode="0.00%"/>
    </dxf>
    <dxf>
      <numFmt numFmtId="14" formatCode="0.00%"/>
    </dxf>
    <dxf>
      <numFmt numFmtId="14" formatCode="0.00%"/>
    </dxf>
    <dxf>
      <numFmt numFmtId="14" formatCode="0.0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14" formatCode="0.00%"/>
    </dxf>
    <dxf>
      <numFmt numFmtId="14" formatCode="0.00%"/>
    </dxf>
    <dxf>
      <numFmt numFmtId="14" formatCode="0.00%"/>
    </dxf>
    <dxf>
      <numFmt numFmtId="14" formatCode="0.00%"/>
    </dxf>
    <dxf>
      <numFmt numFmtId="14" formatCode="0.0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14" formatCode="0.00%"/>
    </dxf>
    <dxf>
      <numFmt numFmtId="14" formatCode="0.00%"/>
    </dxf>
    <dxf>
      <numFmt numFmtId="14" formatCode="0.00%"/>
    </dxf>
    <dxf>
      <numFmt numFmtId="14" formatCode="0.00%"/>
    </dxf>
    <dxf>
      <numFmt numFmtId="14" formatCode="0.0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14" formatCode="0.00%"/>
    </dxf>
    <dxf>
      <numFmt numFmtId="14" formatCode="0.00%"/>
    </dxf>
    <dxf>
      <numFmt numFmtId="14" formatCode="0.00%"/>
    </dxf>
    <dxf>
      <numFmt numFmtId="14" formatCode="0.00%"/>
    </dxf>
    <dxf>
      <numFmt numFmtId="14" formatCode="0.0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14" formatCode="0.00%"/>
    </dxf>
    <dxf>
      <numFmt numFmtId="14" formatCode="0.00%"/>
    </dxf>
    <dxf>
      <numFmt numFmtId="14" formatCode="0.00%"/>
    </dxf>
    <dxf>
      <numFmt numFmtId="14" formatCode="0.00%"/>
    </dxf>
    <dxf>
      <numFmt numFmtId="14" formatCode="0.0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14" formatCode="0.00%"/>
    </dxf>
    <dxf>
      <numFmt numFmtId="14" formatCode="0.00%"/>
    </dxf>
    <dxf>
      <numFmt numFmtId="14" formatCode="0.00%"/>
    </dxf>
    <dxf>
      <numFmt numFmtId="14" formatCode="0.00%"/>
    </dxf>
    <dxf>
      <numFmt numFmtId="14" formatCode="0.0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14" formatCode="0.00%"/>
    </dxf>
    <dxf>
      <numFmt numFmtId="14" formatCode="0.00%"/>
    </dxf>
    <dxf>
      <numFmt numFmtId="14" formatCode="0.00%"/>
    </dxf>
    <dxf>
      <numFmt numFmtId="14" formatCode="0.00%"/>
    </dxf>
    <dxf>
      <numFmt numFmtId="14" formatCode="0.0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14" formatCode="0.00%"/>
    </dxf>
    <dxf>
      <numFmt numFmtId="14" formatCode="0.00%"/>
    </dxf>
    <dxf>
      <numFmt numFmtId="14" formatCode="0.00%"/>
    </dxf>
    <dxf>
      <numFmt numFmtId="14" formatCode="0.00%"/>
    </dxf>
    <dxf>
      <numFmt numFmtId="14" formatCode="0.0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14" formatCode="0.00%"/>
    </dxf>
    <dxf>
      <numFmt numFmtId="14" formatCode="0.00%"/>
    </dxf>
    <dxf>
      <numFmt numFmtId="14" formatCode="0.00%"/>
    </dxf>
    <dxf>
      <numFmt numFmtId="14" formatCode="0.00%"/>
    </dxf>
    <dxf>
      <numFmt numFmtId="14" formatCode="0.0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14" formatCode="0.00%"/>
    </dxf>
    <dxf>
      <numFmt numFmtId="14" formatCode="0.00%"/>
    </dxf>
    <dxf>
      <numFmt numFmtId="14" formatCode="0.00%"/>
    </dxf>
    <dxf>
      <numFmt numFmtId="14" formatCode="0.00%"/>
    </dxf>
    <dxf>
      <numFmt numFmtId="14" formatCode="0.0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14" formatCode="0.00%"/>
    </dxf>
    <dxf>
      <numFmt numFmtId="14" formatCode="0.00%"/>
    </dxf>
    <dxf>
      <numFmt numFmtId="14" formatCode="0.00%"/>
    </dxf>
    <dxf>
      <numFmt numFmtId="14" formatCode="0.00%"/>
    </dxf>
    <dxf>
      <numFmt numFmtId="14" formatCode="0.0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14" formatCode="0.00%"/>
    </dxf>
    <dxf>
      <numFmt numFmtId="14" formatCode="0.00%"/>
    </dxf>
    <dxf>
      <numFmt numFmtId="14" formatCode="0.00%"/>
    </dxf>
    <dxf>
      <numFmt numFmtId="14" formatCode="0.00%"/>
    </dxf>
    <dxf>
      <numFmt numFmtId="14" formatCode="0.0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14" formatCode="0.00%"/>
    </dxf>
    <dxf>
      <numFmt numFmtId="14" formatCode="0.00%"/>
    </dxf>
    <dxf>
      <numFmt numFmtId="14" formatCode="0.00%"/>
    </dxf>
    <dxf>
      <numFmt numFmtId="14" formatCode="0.00%"/>
    </dxf>
    <dxf>
      <numFmt numFmtId="14" formatCode="0.0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14" formatCode="0.00%"/>
    </dxf>
    <dxf>
      <numFmt numFmtId="14" formatCode="0.00%"/>
    </dxf>
    <dxf>
      <numFmt numFmtId="14" formatCode="0.00%"/>
    </dxf>
    <dxf>
      <numFmt numFmtId="14" formatCode="0.00%"/>
    </dxf>
    <dxf>
      <numFmt numFmtId="14" formatCode="0.0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14" formatCode="0.00%"/>
    </dxf>
    <dxf>
      <numFmt numFmtId="14" formatCode="0.00%"/>
    </dxf>
    <dxf>
      <numFmt numFmtId="14" formatCode="0.00%"/>
    </dxf>
    <dxf>
      <numFmt numFmtId="14" formatCode="0.00%"/>
    </dxf>
    <dxf>
      <numFmt numFmtId="14" formatCode="0.0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14" formatCode="0.00%"/>
    </dxf>
    <dxf>
      <numFmt numFmtId="14" formatCode="0.00%"/>
    </dxf>
    <dxf>
      <numFmt numFmtId="14" formatCode="0.00%"/>
    </dxf>
    <dxf>
      <numFmt numFmtId="14" formatCode="0.00%"/>
    </dxf>
    <dxf>
      <numFmt numFmtId="14" formatCode="0.0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14" formatCode="0.00%"/>
    </dxf>
    <dxf>
      <numFmt numFmtId="14" formatCode="0.00%"/>
    </dxf>
    <dxf>
      <numFmt numFmtId="14" formatCode="0.00%"/>
    </dxf>
    <dxf>
      <numFmt numFmtId="14" formatCode="0.00%"/>
    </dxf>
    <dxf>
      <numFmt numFmtId="14" formatCode="0.0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14" formatCode="0.00%"/>
    </dxf>
    <dxf>
      <numFmt numFmtId="14" formatCode="0.00%"/>
    </dxf>
    <dxf>
      <numFmt numFmtId="14" formatCode="0.00%"/>
    </dxf>
    <dxf>
      <numFmt numFmtId="14" formatCode="0.00%"/>
    </dxf>
    <dxf>
      <numFmt numFmtId="14" formatCode="0.0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14" formatCode="0.00%"/>
    </dxf>
    <dxf>
      <numFmt numFmtId="14" formatCode="0.00%"/>
    </dxf>
    <dxf>
      <numFmt numFmtId="14" formatCode="0.00%"/>
    </dxf>
    <dxf>
      <numFmt numFmtId="14" formatCode="0.00%"/>
    </dxf>
    <dxf>
      <numFmt numFmtId="14" formatCode="0.0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14" formatCode="0.00%"/>
    </dxf>
    <dxf>
      <numFmt numFmtId="14" formatCode="0.00%"/>
    </dxf>
    <dxf>
      <numFmt numFmtId="14" formatCode="0.00%"/>
    </dxf>
    <dxf>
      <numFmt numFmtId="14" formatCode="0.00%"/>
    </dxf>
    <dxf>
      <numFmt numFmtId="14" formatCode="0.0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14" formatCode="0.00%"/>
    </dxf>
    <dxf>
      <numFmt numFmtId="14" formatCode="0.00%"/>
    </dxf>
    <dxf>
      <numFmt numFmtId="14" formatCode="0.00%"/>
    </dxf>
    <dxf>
      <numFmt numFmtId="14" formatCode="0.00%"/>
    </dxf>
    <dxf>
      <numFmt numFmtId="14" formatCode="0.0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14" formatCode="0.00%"/>
    </dxf>
    <dxf>
      <numFmt numFmtId="14" formatCode="0.00%"/>
    </dxf>
    <dxf>
      <numFmt numFmtId="14" formatCode="0.00%"/>
    </dxf>
    <dxf>
      <numFmt numFmtId="14" formatCode="0.00%"/>
    </dxf>
    <dxf>
      <numFmt numFmtId="14" formatCode="0.0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14" formatCode="0.00%"/>
    </dxf>
    <dxf>
      <numFmt numFmtId="14" formatCode="0.00%"/>
    </dxf>
    <dxf>
      <numFmt numFmtId="14" formatCode="0.00%"/>
    </dxf>
    <dxf>
      <numFmt numFmtId="14" formatCode="0.00%"/>
    </dxf>
    <dxf>
      <numFmt numFmtId="14" formatCode="0.0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14" formatCode="0.00%"/>
    </dxf>
    <dxf>
      <numFmt numFmtId="14" formatCode="0.00%"/>
    </dxf>
    <dxf>
      <numFmt numFmtId="14" formatCode="0.00%"/>
    </dxf>
    <dxf>
      <numFmt numFmtId="14" formatCode="0.00%"/>
    </dxf>
    <dxf>
      <numFmt numFmtId="14" formatCode="0.0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14" formatCode="0.00%"/>
    </dxf>
    <dxf>
      <numFmt numFmtId="14" formatCode="0.00%"/>
    </dxf>
    <dxf>
      <numFmt numFmtId="14" formatCode="0.00%"/>
    </dxf>
    <dxf>
      <numFmt numFmtId="14" formatCode="0.00%"/>
    </dxf>
    <dxf>
      <numFmt numFmtId="14" formatCode="0.0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14" formatCode="0.00%"/>
    </dxf>
    <dxf>
      <numFmt numFmtId="14" formatCode="0.00%"/>
    </dxf>
    <dxf>
      <numFmt numFmtId="14" formatCode="0.00%"/>
    </dxf>
    <dxf>
      <numFmt numFmtId="14" formatCode="0.00%"/>
    </dxf>
    <dxf>
      <numFmt numFmtId="14" formatCode="0.0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14" formatCode="0.00%"/>
    </dxf>
    <dxf>
      <numFmt numFmtId="14" formatCode="0.00%"/>
    </dxf>
    <dxf>
      <numFmt numFmtId="14" formatCode="0.00%"/>
    </dxf>
    <dxf>
      <numFmt numFmtId="14" formatCode="0.00%"/>
    </dxf>
    <dxf>
      <numFmt numFmtId="14" formatCode="0.0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14" formatCode="0.00%"/>
    </dxf>
    <dxf>
      <numFmt numFmtId="14" formatCode="0.00%"/>
    </dxf>
    <dxf>
      <numFmt numFmtId="14" formatCode="0.00%"/>
    </dxf>
    <dxf>
      <numFmt numFmtId="14" formatCode="0.00%"/>
    </dxf>
    <dxf>
      <numFmt numFmtId="14" formatCode="0.0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14" formatCode="0.00%"/>
    </dxf>
    <dxf>
      <numFmt numFmtId="14" formatCode="0.00%"/>
    </dxf>
    <dxf>
      <numFmt numFmtId="14" formatCode="0.00%"/>
    </dxf>
    <dxf>
      <numFmt numFmtId="14" formatCode="0.00%"/>
    </dxf>
    <dxf>
      <numFmt numFmtId="14" formatCode="0.0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14" formatCode="0.00%"/>
    </dxf>
    <dxf>
      <numFmt numFmtId="14" formatCode="0.00%"/>
    </dxf>
    <dxf>
      <numFmt numFmtId="14" formatCode="0.00%"/>
    </dxf>
    <dxf>
      <numFmt numFmtId="14" formatCode="0.00%"/>
    </dxf>
    <dxf>
      <numFmt numFmtId="14" formatCode="0.0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14" formatCode="0.00%"/>
    </dxf>
    <dxf>
      <numFmt numFmtId="14" formatCode="0.00%"/>
    </dxf>
    <dxf>
      <numFmt numFmtId="14" formatCode="0.00%"/>
    </dxf>
    <dxf>
      <numFmt numFmtId="14" formatCode="0.00%"/>
    </dxf>
    <dxf>
      <numFmt numFmtId="14" formatCode="0.0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14" formatCode="0.00%"/>
    </dxf>
    <dxf>
      <numFmt numFmtId="14" formatCode="0.00%"/>
    </dxf>
    <dxf>
      <numFmt numFmtId="14" formatCode="0.00%"/>
    </dxf>
    <dxf>
      <numFmt numFmtId="14" formatCode="0.00%"/>
    </dxf>
    <dxf>
      <numFmt numFmtId="14" formatCode="0.0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14" formatCode="0.00%"/>
    </dxf>
    <dxf>
      <numFmt numFmtId="14" formatCode="0.00%"/>
    </dxf>
    <dxf>
      <numFmt numFmtId="14" formatCode="0.00%"/>
    </dxf>
    <dxf>
      <numFmt numFmtId="14" formatCode="0.00%"/>
    </dxf>
    <dxf>
      <numFmt numFmtId="14" formatCode="0.00%"/>
    </dxf>
    <dxf>
      <numFmt numFmtId="14" formatCode="0.00%"/>
    </dxf>
    <dxf>
      <numFmt numFmtId="2" formatCode="0.00"/>
    </dxf>
    <dxf>
      <numFmt numFmtId="2" formatCode="0.00"/>
    </dxf>
    <dxf>
      <font>
        <color rgb="FF9C0006"/>
      </font>
      <fill>
        <patternFill>
          <bgColor rgb="FFFFC7CE"/>
        </patternFill>
      </fill>
    </dxf>
    <dxf>
      <fill>
        <patternFill>
          <bgColor rgb="FFFF7C80"/>
        </patternFill>
      </fill>
    </dxf>
    <dxf>
      <numFmt numFmtId="3" formatCode="#,##0"/>
    </dxf>
    <dxf>
      <numFmt numFmtId="3" formatCode="#,##0"/>
    </dxf>
    <dxf>
      <numFmt numFmtId="3" formatCode="#,##0"/>
    </dxf>
    <dxf>
      <numFmt numFmtId="2" formatCode="0.00"/>
    </dxf>
    <dxf>
      <numFmt numFmtId="1" formatCode="0"/>
    </dxf>
    <dxf>
      <font>
        <b val="0"/>
        <i val="0"/>
        <strike val="0"/>
        <condense val="0"/>
        <extend val="0"/>
        <outline val="0"/>
        <shadow val="0"/>
        <u val="none"/>
        <vertAlign val="baseline"/>
        <sz val="11"/>
        <color theme="1"/>
        <name val="Arial"/>
        <family val="2"/>
        <scheme val="minor"/>
      </font>
      <numFmt numFmtId="165" formatCode="0.0%"/>
    </dxf>
    <dxf>
      <numFmt numFmtId="3" formatCode="#,##0"/>
    </dxf>
    <dxf>
      <numFmt numFmtId="165" formatCode="0.0%"/>
    </dxf>
    <dxf>
      <numFmt numFmtId="1" formatCode="0"/>
    </dxf>
    <dxf>
      <font>
        <b val="0"/>
        <i val="0"/>
        <strike val="0"/>
        <condense val="0"/>
        <extend val="0"/>
        <outline val="0"/>
        <shadow val="0"/>
        <u val="none"/>
        <vertAlign val="baseline"/>
        <sz val="11"/>
        <color theme="1"/>
        <name val="Arial"/>
        <family val="2"/>
        <scheme val="minor"/>
      </font>
      <numFmt numFmtId="165" formatCode="0.0%"/>
    </dxf>
    <dxf>
      <numFmt numFmtId="0" formatCode="General"/>
    </dxf>
    <dxf>
      <numFmt numFmtId="0" formatCode="General"/>
    </dxf>
    <dxf>
      <numFmt numFmtId="0" formatCode="General"/>
    </dxf>
    <dxf>
      <numFmt numFmtId="0" formatCode="General"/>
    </dxf>
  </dxfs>
  <tableStyles count="0" defaultTableStyle="TableStyleMedium2" defaultPivotStyle="PivotStyleLight16"/>
  <colors>
    <mruColors>
      <color rgb="FF2CB265"/>
      <color rgb="FF4D72B2"/>
      <color rgb="FF44C48C"/>
      <color rgb="FFCC0066"/>
      <color rgb="FFFF7C80"/>
      <color rgb="FF00A249"/>
      <color rgb="FFE1E4E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ar-SA"/>
  <c:roundedCorners val="0"/>
  <mc:AlternateContent xmlns:mc="http://schemas.openxmlformats.org/markup-compatibility/2006">
    <mc:Choice xmlns:c14="http://schemas.microsoft.com/office/drawing/2007/8/2/chart" Requires="c14">
      <c14:style val="102"/>
    </mc:Choice>
    <mc:Fallback>
      <c:style val="2"/>
    </mc:Fallback>
  </mc:AlternateContent>
  <c:pivotSource>
    <c:name>[Hda(عبدالرحمن).xlsx]Q!المنتجات الأعلى مبيعًا</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ar-SA"/>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Q!$L$6</c:f>
              <c:strCache>
                <c:ptCount val="1"/>
                <c:pt idx="0">
                  <c:v>الإجمالي</c:v>
                </c:pt>
              </c:strCache>
            </c:strRef>
          </c:tx>
          <c:spPr>
            <a:solidFill>
              <a:schemeClr val="accent1"/>
            </a:solidFill>
            <a:ln>
              <a:noFill/>
            </a:ln>
            <a:effectLst/>
          </c:spPr>
          <c:invertIfNegative val="0"/>
          <c:cat>
            <c:strRef>
              <c:f>Q!$K$7:$K$19</c:f>
              <c:strCache>
                <c:ptCount val="12"/>
                <c:pt idx="0">
                  <c:v>تلفاز ذكي</c:v>
                </c:pt>
                <c:pt idx="1">
                  <c:v>مكيف هواء</c:v>
                </c:pt>
                <c:pt idx="2">
                  <c:v>حاسوب محمول</c:v>
                </c:pt>
                <c:pt idx="3">
                  <c:v>هاتف ذكي</c:v>
                </c:pt>
                <c:pt idx="4">
                  <c:v>ثلاجة</c:v>
                </c:pt>
                <c:pt idx="5">
                  <c:v>غسالة</c:v>
                </c:pt>
                <c:pt idx="6">
                  <c:v>كاميرا رقمية</c:v>
                </c:pt>
                <c:pt idx="7">
                  <c:v>ساعة ذكية</c:v>
                </c:pt>
                <c:pt idx="8">
                  <c:v>طابعة ليزر</c:v>
                </c:pt>
                <c:pt idx="9">
                  <c:v>ميكروويف</c:v>
                </c:pt>
                <c:pt idx="10">
                  <c:v>سماعات بلوتوث</c:v>
                </c:pt>
                <c:pt idx="11">
                  <c:v>لوحة مفاتيح</c:v>
                </c:pt>
              </c:strCache>
            </c:strRef>
          </c:cat>
          <c:val>
            <c:numRef>
              <c:f>Q!$L$7:$L$19</c:f>
              <c:numCache>
                <c:formatCode>#,##0</c:formatCode>
                <c:ptCount val="12"/>
                <c:pt idx="0">
                  <c:v>1705938.5213253016</c:v>
                </c:pt>
                <c:pt idx="1">
                  <c:v>1234932.5961333334</c:v>
                </c:pt>
                <c:pt idx="2">
                  <c:v>1140903.2462595417</c:v>
                </c:pt>
                <c:pt idx="3">
                  <c:v>732166.58515624993</c:v>
                </c:pt>
                <c:pt idx="4">
                  <c:v>624775.57999999973</c:v>
                </c:pt>
                <c:pt idx="5">
                  <c:v>518110.84585714288</c:v>
                </c:pt>
                <c:pt idx="6">
                  <c:v>452328.0357142858</c:v>
                </c:pt>
                <c:pt idx="7">
                  <c:v>210611.13090909095</c:v>
                </c:pt>
                <c:pt idx="8">
                  <c:v>194824.18364705882</c:v>
                </c:pt>
                <c:pt idx="9">
                  <c:v>161376.64246753248</c:v>
                </c:pt>
                <c:pt idx="10">
                  <c:v>60299.99000000002</c:v>
                </c:pt>
                <c:pt idx="11">
                  <c:v>30847.407702702712</c:v>
                </c:pt>
              </c:numCache>
            </c:numRef>
          </c:val>
          <c:extLst>
            <c:ext xmlns:c16="http://schemas.microsoft.com/office/drawing/2014/chart" uri="{C3380CC4-5D6E-409C-BE32-E72D297353CC}">
              <c16:uniqueId val="{00000000-DB7B-46D2-B959-B1EC8BCE5B68}"/>
            </c:ext>
          </c:extLst>
        </c:ser>
        <c:dLbls>
          <c:showLegendKey val="0"/>
          <c:showVal val="0"/>
          <c:showCatName val="0"/>
          <c:showSerName val="0"/>
          <c:showPercent val="0"/>
          <c:showBubbleSize val="0"/>
        </c:dLbls>
        <c:gapWidth val="219"/>
        <c:overlap val="-27"/>
        <c:axId val="574800832"/>
        <c:axId val="574780672"/>
      </c:barChart>
      <c:catAx>
        <c:axId val="574800832"/>
        <c:scaling>
          <c:orientation val="maxMin"/>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crossAx val="574780672"/>
        <c:crosses val="autoZero"/>
        <c:auto val="1"/>
        <c:lblAlgn val="ctr"/>
        <c:lblOffset val="100"/>
        <c:noMultiLvlLbl val="0"/>
      </c:catAx>
      <c:valAx>
        <c:axId val="574780672"/>
        <c:scaling>
          <c:orientation val="minMax"/>
        </c:scaling>
        <c:delete val="0"/>
        <c:axPos val="r"/>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crossAx val="574800832"/>
        <c:crosses val="autoZero"/>
        <c:crossBetween val="between"/>
      </c:valAx>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r-SA"/>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ar-SA"/>
  <c:roundedCorners val="0"/>
  <mc:AlternateContent xmlns:mc="http://schemas.openxmlformats.org/markup-compatibility/2006">
    <mc:Choice xmlns:c14="http://schemas.microsoft.com/office/drawing/2007/8/2/chart" Requires="c14">
      <c14:style val="102"/>
    </mc:Choice>
    <mc:Fallback>
      <c:style val="2"/>
    </mc:Fallback>
  </mc:AlternateContent>
  <c:pivotSource>
    <c:name>[Hda(عبدالرحمن).xlsx]Q!PivotTable18</c:name>
    <c:fmtId val="4"/>
  </c:pivotSource>
  <c:chart>
    <c:autoTitleDeleted val="1"/>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ar-SA"/>
            </a:p>
          </c:txPr>
          <c:dLblPos val="in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s>
    <c:plotArea>
      <c:layout/>
      <c:pieChart>
        <c:varyColors val="1"/>
        <c:ser>
          <c:idx val="0"/>
          <c:order val="0"/>
          <c:tx>
            <c:strRef>
              <c:f>Q!$CJ$9</c:f>
              <c:strCache>
                <c:ptCount val="1"/>
                <c:pt idx="0">
                  <c:v>الإجمالي</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836-4238-8500-53944B5ACFF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836-4238-8500-53944B5ACFF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836-4238-8500-53944B5ACFF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F836-4238-8500-53944B5ACFF5}"/>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ar-SA"/>
              </a:p>
            </c:txPr>
            <c:dLblPos val="in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Q!$CI$10:$CI$14</c:f>
              <c:strCache>
                <c:ptCount val="4"/>
                <c:pt idx="0">
                  <c:v>الأجهزة  المنزلية</c:v>
                </c:pt>
                <c:pt idx="1">
                  <c:v>الأجهزة  الشخصية</c:v>
                </c:pt>
                <c:pt idx="2">
                  <c:v> الحاسوب ومستلزماته</c:v>
                </c:pt>
                <c:pt idx="3">
                  <c:v>أجهزة التصوير</c:v>
                </c:pt>
              </c:strCache>
            </c:strRef>
          </c:cat>
          <c:val>
            <c:numRef>
              <c:f>Q!$CJ$10:$CJ$14</c:f>
              <c:numCache>
                <c:formatCode>General</c:formatCode>
                <c:ptCount val="4"/>
                <c:pt idx="0">
                  <c:v>325</c:v>
                </c:pt>
                <c:pt idx="1">
                  <c:v>207</c:v>
                </c:pt>
                <c:pt idx="2">
                  <c:v>199</c:v>
                </c:pt>
                <c:pt idx="3">
                  <c:v>55</c:v>
                </c:pt>
              </c:numCache>
            </c:numRef>
          </c:val>
          <c:extLst>
            <c:ext xmlns:c16="http://schemas.microsoft.com/office/drawing/2014/chart" uri="{C3380CC4-5D6E-409C-BE32-E72D297353CC}">
              <c16:uniqueId val="{00000000-32BA-419A-967C-1A71091C0602}"/>
            </c:ext>
          </c:extLst>
        </c:ser>
        <c:dLbls>
          <c:dLblPos val="inEnd"/>
          <c:showLegendKey val="0"/>
          <c:showVal val="0"/>
          <c:showCatName val="0"/>
          <c:showSerName val="0"/>
          <c:showPercent val="0"/>
          <c:showBubbleSize val="0"/>
          <c:showLeaderLines val="0"/>
        </c:dLbls>
        <c:firstSliceAng val="36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r-SA"/>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ar-SA"/>
  <c:roundedCorners val="0"/>
  <mc:AlternateContent xmlns:mc="http://schemas.openxmlformats.org/markup-compatibility/2006">
    <mc:Choice xmlns:c14="http://schemas.microsoft.com/office/drawing/2007/8/2/chart" Requires="c14">
      <c14:style val="102"/>
    </mc:Choice>
    <mc:Fallback>
      <c:style val="2"/>
    </mc:Fallback>
  </mc:AlternateContent>
  <c:pivotSource>
    <c:name>[Hda(عبدالرحمن).xlsx]Q!PivotTable20</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Q!$CJ$32:$CJ$33</c:f>
              <c:strCache>
                <c:ptCount val="1"/>
                <c:pt idx="0">
                  <c:v>متوسطة </c:v>
                </c:pt>
              </c:strCache>
            </c:strRef>
          </c:tx>
          <c:spPr>
            <a:solidFill>
              <a:schemeClr val="accent1"/>
            </a:solidFill>
            <a:ln>
              <a:noFill/>
            </a:ln>
            <a:effectLst/>
          </c:spPr>
          <c:invertIfNegative val="0"/>
          <c:cat>
            <c:strRef>
              <c:f>Q!$CI$34:$CI$38</c:f>
              <c:strCache>
                <c:ptCount val="4"/>
                <c:pt idx="0">
                  <c:v> الحاسوب ومستلزماته</c:v>
                </c:pt>
                <c:pt idx="1">
                  <c:v>أجهزة التصوير</c:v>
                </c:pt>
                <c:pt idx="2">
                  <c:v>الأجهزة  الشخصية</c:v>
                </c:pt>
                <c:pt idx="3">
                  <c:v>الأجهزة  المنزلية</c:v>
                </c:pt>
              </c:strCache>
            </c:strRef>
          </c:cat>
          <c:val>
            <c:numRef>
              <c:f>Q!$CJ$34:$CJ$38</c:f>
              <c:numCache>
                <c:formatCode>#,##0</c:formatCode>
                <c:ptCount val="4"/>
                <c:pt idx="0">
                  <c:v>23</c:v>
                </c:pt>
                <c:pt idx="1">
                  <c:v>46</c:v>
                </c:pt>
                <c:pt idx="2">
                  <c:v>39</c:v>
                </c:pt>
                <c:pt idx="3">
                  <c:v>123</c:v>
                </c:pt>
              </c:numCache>
            </c:numRef>
          </c:val>
          <c:extLst>
            <c:ext xmlns:c16="http://schemas.microsoft.com/office/drawing/2014/chart" uri="{C3380CC4-5D6E-409C-BE32-E72D297353CC}">
              <c16:uniqueId val="{00000000-29F7-4F01-A1A3-BEB8F535BE6C}"/>
            </c:ext>
          </c:extLst>
        </c:ser>
        <c:ser>
          <c:idx val="1"/>
          <c:order val="1"/>
          <c:tx>
            <c:strRef>
              <c:f>Q!$CK$32:$CK$33</c:f>
              <c:strCache>
                <c:ptCount val="1"/>
                <c:pt idx="0">
                  <c:v>مرتفعة </c:v>
                </c:pt>
              </c:strCache>
            </c:strRef>
          </c:tx>
          <c:spPr>
            <a:solidFill>
              <a:schemeClr val="accent2"/>
            </a:solidFill>
            <a:ln>
              <a:noFill/>
            </a:ln>
            <a:effectLst/>
          </c:spPr>
          <c:invertIfNegative val="0"/>
          <c:cat>
            <c:strRef>
              <c:f>Q!$CI$34:$CI$38</c:f>
              <c:strCache>
                <c:ptCount val="4"/>
                <c:pt idx="0">
                  <c:v> الحاسوب ومستلزماته</c:v>
                </c:pt>
                <c:pt idx="1">
                  <c:v>أجهزة التصوير</c:v>
                </c:pt>
                <c:pt idx="2">
                  <c:v>الأجهزة  الشخصية</c:v>
                </c:pt>
                <c:pt idx="3">
                  <c:v>الأجهزة  المنزلية</c:v>
                </c:pt>
              </c:strCache>
            </c:strRef>
          </c:cat>
          <c:val>
            <c:numRef>
              <c:f>Q!$CK$34:$CK$38</c:f>
              <c:numCache>
                <c:formatCode>#,##0</c:formatCode>
                <c:ptCount val="4"/>
                <c:pt idx="0">
                  <c:v>38</c:v>
                </c:pt>
                <c:pt idx="2">
                  <c:v>16</c:v>
                </c:pt>
                <c:pt idx="3">
                  <c:v>113</c:v>
                </c:pt>
              </c:numCache>
            </c:numRef>
          </c:val>
          <c:extLst>
            <c:ext xmlns:c16="http://schemas.microsoft.com/office/drawing/2014/chart" uri="{C3380CC4-5D6E-409C-BE32-E72D297353CC}">
              <c16:uniqueId val="{00000001-29F7-4F01-A1A3-BEB8F535BE6C}"/>
            </c:ext>
          </c:extLst>
        </c:ser>
        <c:ser>
          <c:idx val="2"/>
          <c:order val="2"/>
          <c:tx>
            <c:strRef>
              <c:f>Q!$CL$32:$CL$33</c:f>
              <c:strCache>
                <c:ptCount val="1"/>
                <c:pt idx="0">
                  <c:v>منخفضة </c:v>
                </c:pt>
              </c:strCache>
            </c:strRef>
          </c:tx>
          <c:spPr>
            <a:solidFill>
              <a:schemeClr val="accent3"/>
            </a:solidFill>
            <a:ln>
              <a:noFill/>
            </a:ln>
            <a:effectLst/>
          </c:spPr>
          <c:invertIfNegative val="0"/>
          <c:cat>
            <c:strRef>
              <c:f>Q!$CI$34:$CI$38</c:f>
              <c:strCache>
                <c:ptCount val="4"/>
                <c:pt idx="0">
                  <c:v> الحاسوب ومستلزماته</c:v>
                </c:pt>
                <c:pt idx="1">
                  <c:v>أجهزة التصوير</c:v>
                </c:pt>
                <c:pt idx="2">
                  <c:v>الأجهزة  الشخصية</c:v>
                </c:pt>
                <c:pt idx="3">
                  <c:v>الأجهزة  المنزلية</c:v>
                </c:pt>
              </c:strCache>
            </c:strRef>
          </c:cat>
          <c:val>
            <c:numRef>
              <c:f>Q!$CL$34:$CL$38</c:f>
              <c:numCache>
                <c:formatCode>#,##0</c:formatCode>
                <c:ptCount val="4"/>
                <c:pt idx="0">
                  <c:v>138</c:v>
                </c:pt>
                <c:pt idx="1">
                  <c:v>9</c:v>
                </c:pt>
                <c:pt idx="2">
                  <c:v>152</c:v>
                </c:pt>
                <c:pt idx="3">
                  <c:v>89</c:v>
                </c:pt>
              </c:numCache>
            </c:numRef>
          </c:val>
          <c:extLst>
            <c:ext xmlns:c16="http://schemas.microsoft.com/office/drawing/2014/chart" uri="{C3380CC4-5D6E-409C-BE32-E72D297353CC}">
              <c16:uniqueId val="{00000002-29F7-4F01-A1A3-BEB8F535BE6C}"/>
            </c:ext>
          </c:extLst>
        </c:ser>
        <c:dLbls>
          <c:showLegendKey val="0"/>
          <c:showVal val="0"/>
          <c:showCatName val="0"/>
          <c:showSerName val="0"/>
          <c:showPercent val="0"/>
          <c:showBubbleSize val="0"/>
        </c:dLbls>
        <c:gapWidth val="150"/>
        <c:overlap val="100"/>
        <c:axId val="816136480"/>
        <c:axId val="816138400"/>
      </c:barChart>
      <c:catAx>
        <c:axId val="816136480"/>
        <c:scaling>
          <c:orientation val="maxMin"/>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crossAx val="816138400"/>
        <c:crosses val="autoZero"/>
        <c:auto val="1"/>
        <c:lblAlgn val="ctr"/>
        <c:lblOffset val="100"/>
        <c:noMultiLvlLbl val="0"/>
      </c:catAx>
      <c:valAx>
        <c:axId val="816138400"/>
        <c:scaling>
          <c:orientation val="minMax"/>
        </c:scaling>
        <c:delete val="0"/>
        <c:axPos val="r"/>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crossAx val="8161364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ar-SA"/>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ar-SA"/>
  <c:roundedCorners val="0"/>
  <mc:AlternateContent xmlns:mc="http://schemas.openxmlformats.org/markup-compatibility/2006">
    <mc:Choice xmlns:c14="http://schemas.microsoft.com/office/drawing/2007/8/2/chart" Requires="c14">
      <c14:style val="102"/>
    </mc:Choice>
    <mc:Fallback>
      <c:style val="2"/>
    </mc:Fallback>
  </mc:AlternateContent>
  <c:pivotSource>
    <c:name>[Hda(عبدالرحمن).xlsx]Q!PivotTable19</c:name>
    <c:fmtId val="2"/>
  </c:pivotSource>
  <c:chart>
    <c:autoTitleDeleted val="1"/>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ar-SA"/>
            </a:p>
          </c:txPr>
          <c:dLblPos val="ct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s>
    <c:plotArea>
      <c:layout/>
      <c:pieChart>
        <c:varyColors val="1"/>
        <c:ser>
          <c:idx val="0"/>
          <c:order val="0"/>
          <c:tx>
            <c:strRef>
              <c:f>Q!$CJ$19</c:f>
              <c:strCache>
                <c:ptCount val="1"/>
                <c:pt idx="0">
                  <c:v>الإجمالي</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D7A-4592-A90E-4472BDE14C5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D7A-4592-A90E-4472BDE14C5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D7A-4592-A90E-4472BDE14C5C}"/>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ar-SA"/>
              </a:p>
            </c:txPr>
            <c:dLblPos val="ct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Q!$CI$20:$CI$23</c:f>
              <c:strCache>
                <c:ptCount val="3"/>
                <c:pt idx="0">
                  <c:v>منخفضة </c:v>
                </c:pt>
                <c:pt idx="1">
                  <c:v>متوسطة </c:v>
                </c:pt>
                <c:pt idx="2">
                  <c:v>مرتفعة </c:v>
                </c:pt>
              </c:strCache>
            </c:strRef>
          </c:cat>
          <c:val>
            <c:numRef>
              <c:f>Q!$CJ$20:$CJ$23</c:f>
              <c:numCache>
                <c:formatCode>General</c:formatCode>
                <c:ptCount val="3"/>
                <c:pt idx="0">
                  <c:v>388</c:v>
                </c:pt>
                <c:pt idx="1">
                  <c:v>231</c:v>
                </c:pt>
                <c:pt idx="2">
                  <c:v>167</c:v>
                </c:pt>
              </c:numCache>
            </c:numRef>
          </c:val>
          <c:extLst>
            <c:ext xmlns:c16="http://schemas.microsoft.com/office/drawing/2014/chart" uri="{C3380CC4-5D6E-409C-BE32-E72D297353CC}">
              <c16:uniqueId val="{00000000-2F9A-406A-B37D-60EA87AB1A5C}"/>
            </c:ext>
          </c:extLst>
        </c:ser>
        <c:dLbls>
          <c:dLblPos val="ctr"/>
          <c:showLegendKey val="0"/>
          <c:showVal val="0"/>
          <c:showCatName val="0"/>
          <c:showSerName val="0"/>
          <c:showPercent val="0"/>
          <c:showBubbleSize val="0"/>
          <c:showLeaderLines val="0"/>
        </c:dLbls>
        <c:firstSliceAng val="36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r-SA"/>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ar-SA"/>
  <c:roundedCorners val="0"/>
  <mc:AlternateContent xmlns:mc="http://schemas.openxmlformats.org/markup-compatibility/2006">
    <mc:Choice xmlns:c14="http://schemas.microsoft.com/office/drawing/2007/8/2/chart" Requires="c14">
      <c14:style val="102"/>
    </mc:Choice>
    <mc:Fallback>
      <c:style val="2"/>
    </mc:Fallback>
  </mc:AlternateContent>
  <c:pivotSource>
    <c:name>[Hda(عبدالرحمن).xlsx]Q!المنتجات الأعلى مبيعًا</c:name>
    <c:fmtId val="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Q!$L$6</c:f>
              <c:strCache>
                <c:ptCount val="1"/>
                <c:pt idx="0">
                  <c:v>الإجمالي</c:v>
                </c:pt>
              </c:strCache>
            </c:strRef>
          </c:tx>
          <c:spPr>
            <a:solidFill>
              <a:srgbClr val="00B050"/>
            </a:solidFill>
            <a:ln>
              <a:noFill/>
            </a:ln>
            <a:effectLst/>
          </c:spPr>
          <c:invertIfNegative val="0"/>
          <c:cat>
            <c:strRef>
              <c:f>Q!$K$7:$K$19</c:f>
              <c:strCache>
                <c:ptCount val="12"/>
                <c:pt idx="0">
                  <c:v>تلفاز ذكي</c:v>
                </c:pt>
                <c:pt idx="1">
                  <c:v>مكيف هواء</c:v>
                </c:pt>
                <c:pt idx="2">
                  <c:v>حاسوب محمول</c:v>
                </c:pt>
                <c:pt idx="3">
                  <c:v>هاتف ذكي</c:v>
                </c:pt>
                <c:pt idx="4">
                  <c:v>ثلاجة</c:v>
                </c:pt>
                <c:pt idx="5">
                  <c:v>غسالة</c:v>
                </c:pt>
                <c:pt idx="6">
                  <c:v>كاميرا رقمية</c:v>
                </c:pt>
                <c:pt idx="7">
                  <c:v>ساعة ذكية</c:v>
                </c:pt>
                <c:pt idx="8">
                  <c:v>طابعة ليزر</c:v>
                </c:pt>
                <c:pt idx="9">
                  <c:v>ميكروويف</c:v>
                </c:pt>
                <c:pt idx="10">
                  <c:v>سماعات بلوتوث</c:v>
                </c:pt>
                <c:pt idx="11">
                  <c:v>لوحة مفاتيح</c:v>
                </c:pt>
              </c:strCache>
            </c:strRef>
          </c:cat>
          <c:val>
            <c:numRef>
              <c:f>Q!$L$7:$L$19</c:f>
              <c:numCache>
                <c:formatCode>#,##0</c:formatCode>
                <c:ptCount val="12"/>
                <c:pt idx="0">
                  <c:v>1705938.5213253016</c:v>
                </c:pt>
                <c:pt idx="1">
                  <c:v>1234932.5961333334</c:v>
                </c:pt>
                <c:pt idx="2">
                  <c:v>1140903.2462595417</c:v>
                </c:pt>
                <c:pt idx="3">
                  <c:v>732166.58515624993</c:v>
                </c:pt>
                <c:pt idx="4">
                  <c:v>624775.57999999973</c:v>
                </c:pt>
                <c:pt idx="5">
                  <c:v>518110.84585714288</c:v>
                </c:pt>
                <c:pt idx="6">
                  <c:v>452328.0357142858</c:v>
                </c:pt>
                <c:pt idx="7">
                  <c:v>210611.13090909095</c:v>
                </c:pt>
                <c:pt idx="8">
                  <c:v>194824.18364705882</c:v>
                </c:pt>
                <c:pt idx="9">
                  <c:v>161376.64246753248</c:v>
                </c:pt>
                <c:pt idx="10">
                  <c:v>60299.99000000002</c:v>
                </c:pt>
                <c:pt idx="11">
                  <c:v>30847.407702702712</c:v>
                </c:pt>
              </c:numCache>
            </c:numRef>
          </c:val>
          <c:extLst>
            <c:ext xmlns:c16="http://schemas.microsoft.com/office/drawing/2014/chart" uri="{C3380CC4-5D6E-409C-BE32-E72D297353CC}">
              <c16:uniqueId val="{00000000-517C-4036-B052-FFC4456B5D24}"/>
            </c:ext>
          </c:extLst>
        </c:ser>
        <c:dLbls>
          <c:showLegendKey val="0"/>
          <c:showVal val="0"/>
          <c:showCatName val="0"/>
          <c:showSerName val="0"/>
          <c:showPercent val="0"/>
          <c:showBubbleSize val="0"/>
        </c:dLbls>
        <c:gapWidth val="219"/>
        <c:overlap val="-27"/>
        <c:axId val="574800832"/>
        <c:axId val="574780672"/>
      </c:barChart>
      <c:catAx>
        <c:axId val="574800832"/>
        <c:scaling>
          <c:orientation val="maxMin"/>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crossAx val="574780672"/>
        <c:crosses val="autoZero"/>
        <c:auto val="1"/>
        <c:lblAlgn val="ctr"/>
        <c:lblOffset val="100"/>
        <c:tickLblSkip val="1"/>
        <c:noMultiLvlLbl val="0"/>
      </c:catAx>
      <c:valAx>
        <c:axId val="5747806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crossAx val="574800832"/>
        <c:crosses val="max"/>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ar-SA"/>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ar-SA"/>
  <c:roundedCorners val="0"/>
  <mc:AlternateContent xmlns:mc="http://schemas.openxmlformats.org/markup-compatibility/2006">
    <mc:Choice xmlns:c14="http://schemas.microsoft.com/office/drawing/2007/8/2/chart" Requires="c14">
      <c14:style val="102"/>
    </mc:Choice>
    <mc:Fallback>
      <c:style val="2"/>
    </mc:Fallback>
  </mc:AlternateContent>
  <c:pivotSource>
    <c:name>[Hda(عبدالرحمن).xlsx]Q!نسبة مرتجعات</c:name>
    <c:fmtId val="15"/>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Q!$AS$6</c:f>
              <c:strCache>
                <c:ptCount val="1"/>
                <c:pt idx="0">
                  <c:v>مجموع من الكمية_المباعة</c:v>
                </c:pt>
              </c:strCache>
            </c:strRef>
          </c:tx>
          <c:spPr>
            <a:solidFill>
              <a:schemeClr val="accent1"/>
            </a:solidFill>
            <a:ln>
              <a:noFill/>
            </a:ln>
            <a:effectLst/>
          </c:spPr>
          <c:invertIfNegative val="0"/>
          <c:cat>
            <c:strRef>
              <c:f>Q!$AR$7:$AR$19</c:f>
              <c:strCache>
                <c:ptCount val="12"/>
                <c:pt idx="0">
                  <c:v>تلفاز ذكي</c:v>
                </c:pt>
                <c:pt idx="1">
                  <c:v>ثلاجة</c:v>
                </c:pt>
                <c:pt idx="2">
                  <c:v>حاسوب محمول</c:v>
                </c:pt>
                <c:pt idx="3">
                  <c:v>ساعة ذكية</c:v>
                </c:pt>
                <c:pt idx="4">
                  <c:v>سماعات بلوتوث</c:v>
                </c:pt>
                <c:pt idx="5">
                  <c:v>طابعة ليزر</c:v>
                </c:pt>
                <c:pt idx="6">
                  <c:v>غسالة</c:v>
                </c:pt>
                <c:pt idx="7">
                  <c:v>كاميرا رقمية</c:v>
                </c:pt>
                <c:pt idx="8">
                  <c:v>لوحة مفاتيح</c:v>
                </c:pt>
                <c:pt idx="9">
                  <c:v>مكيف هواء</c:v>
                </c:pt>
                <c:pt idx="10">
                  <c:v>ميكروويف</c:v>
                </c:pt>
                <c:pt idx="11">
                  <c:v>هاتف ذكي</c:v>
                </c:pt>
              </c:strCache>
            </c:strRef>
          </c:cat>
          <c:val>
            <c:numRef>
              <c:f>Q!$AS$7:$AS$19</c:f>
              <c:numCache>
                <c:formatCode>General</c:formatCode>
                <c:ptCount val="12"/>
                <c:pt idx="0">
                  <c:v>18883</c:v>
                </c:pt>
                <c:pt idx="1">
                  <c:v>16641</c:v>
                </c:pt>
                <c:pt idx="2">
                  <c:v>15105</c:v>
                </c:pt>
                <c:pt idx="3">
                  <c:v>22116</c:v>
                </c:pt>
                <c:pt idx="4">
                  <c:v>14762</c:v>
                </c:pt>
                <c:pt idx="5">
                  <c:v>20062</c:v>
                </c:pt>
                <c:pt idx="6">
                  <c:v>17575</c:v>
                </c:pt>
                <c:pt idx="7">
                  <c:v>14770</c:v>
                </c:pt>
                <c:pt idx="8">
                  <c:v>18498</c:v>
                </c:pt>
                <c:pt idx="9">
                  <c:v>16895</c:v>
                </c:pt>
                <c:pt idx="10">
                  <c:v>16062</c:v>
                </c:pt>
                <c:pt idx="11">
                  <c:v>19354</c:v>
                </c:pt>
              </c:numCache>
            </c:numRef>
          </c:val>
          <c:extLst>
            <c:ext xmlns:c16="http://schemas.microsoft.com/office/drawing/2014/chart" uri="{C3380CC4-5D6E-409C-BE32-E72D297353CC}">
              <c16:uniqueId val="{00000000-B96C-472C-99D1-521C9F7035F6}"/>
            </c:ext>
          </c:extLst>
        </c:ser>
        <c:dLbls>
          <c:showLegendKey val="0"/>
          <c:showVal val="0"/>
          <c:showCatName val="0"/>
          <c:showSerName val="0"/>
          <c:showPercent val="0"/>
          <c:showBubbleSize val="0"/>
        </c:dLbls>
        <c:gapWidth val="219"/>
        <c:axId val="844367008"/>
        <c:axId val="844371808"/>
      </c:barChart>
      <c:lineChart>
        <c:grouping val="standard"/>
        <c:varyColors val="0"/>
        <c:ser>
          <c:idx val="2"/>
          <c:order val="2"/>
          <c:tx>
            <c:strRef>
              <c:f>Q!$AU$6</c:f>
              <c:strCache>
                <c:ptCount val="1"/>
                <c:pt idx="0">
                  <c:v>مجموع من نسبة_المرتجعات</c:v>
                </c:pt>
              </c:strCache>
            </c:strRef>
          </c:tx>
          <c:spPr>
            <a:ln w="28575" cap="rnd">
              <a:solidFill>
                <a:schemeClr val="accent3"/>
              </a:solidFill>
              <a:round/>
            </a:ln>
            <a:effectLst/>
          </c:spPr>
          <c:marker>
            <c:symbol val="none"/>
          </c:marker>
          <c:cat>
            <c:strRef>
              <c:f>Q!$AR$7:$AR$19</c:f>
              <c:strCache>
                <c:ptCount val="12"/>
                <c:pt idx="0">
                  <c:v>تلفاز ذكي</c:v>
                </c:pt>
                <c:pt idx="1">
                  <c:v>ثلاجة</c:v>
                </c:pt>
                <c:pt idx="2">
                  <c:v>حاسوب محمول</c:v>
                </c:pt>
                <c:pt idx="3">
                  <c:v>ساعة ذكية</c:v>
                </c:pt>
                <c:pt idx="4">
                  <c:v>سماعات بلوتوث</c:v>
                </c:pt>
                <c:pt idx="5">
                  <c:v>طابعة ليزر</c:v>
                </c:pt>
                <c:pt idx="6">
                  <c:v>غسالة</c:v>
                </c:pt>
                <c:pt idx="7">
                  <c:v>كاميرا رقمية</c:v>
                </c:pt>
                <c:pt idx="8">
                  <c:v>لوحة مفاتيح</c:v>
                </c:pt>
                <c:pt idx="9">
                  <c:v>مكيف هواء</c:v>
                </c:pt>
                <c:pt idx="10">
                  <c:v>ميكروويف</c:v>
                </c:pt>
                <c:pt idx="11">
                  <c:v>هاتف ذكي</c:v>
                </c:pt>
              </c:strCache>
            </c:strRef>
          </c:cat>
          <c:val>
            <c:numRef>
              <c:f>Q!$AU$7:$AU$19</c:f>
              <c:numCache>
                <c:formatCode>0.00</c:formatCode>
                <c:ptCount val="12"/>
                <c:pt idx="0">
                  <c:v>3.8829999999999987</c:v>
                </c:pt>
                <c:pt idx="1">
                  <c:v>3.141999999999999</c:v>
                </c:pt>
                <c:pt idx="2">
                  <c:v>3.7110000000000016</c:v>
                </c:pt>
                <c:pt idx="3">
                  <c:v>4.4639999999999995</c:v>
                </c:pt>
                <c:pt idx="4">
                  <c:v>3.3650000000000002</c:v>
                </c:pt>
                <c:pt idx="5">
                  <c:v>3.7359999999999989</c:v>
                </c:pt>
                <c:pt idx="6">
                  <c:v>3.6959999999999997</c:v>
                </c:pt>
                <c:pt idx="7">
                  <c:v>2.7069999999999999</c:v>
                </c:pt>
                <c:pt idx="8">
                  <c:v>3.7950000000000004</c:v>
                </c:pt>
                <c:pt idx="9">
                  <c:v>3.4229999999999987</c:v>
                </c:pt>
                <c:pt idx="10">
                  <c:v>3.3069999999999999</c:v>
                </c:pt>
                <c:pt idx="11">
                  <c:v>3.1199999999999992</c:v>
                </c:pt>
              </c:numCache>
            </c:numRef>
          </c:val>
          <c:smooth val="0"/>
          <c:extLst>
            <c:ext xmlns:c16="http://schemas.microsoft.com/office/drawing/2014/chart" uri="{C3380CC4-5D6E-409C-BE32-E72D297353CC}">
              <c16:uniqueId val="{00000001-B96C-472C-99D1-521C9F7035F6}"/>
            </c:ext>
          </c:extLst>
        </c:ser>
        <c:dLbls>
          <c:showLegendKey val="0"/>
          <c:showVal val="0"/>
          <c:showCatName val="0"/>
          <c:showSerName val="0"/>
          <c:showPercent val="0"/>
          <c:showBubbleSize val="0"/>
        </c:dLbls>
        <c:marker val="1"/>
        <c:smooth val="0"/>
        <c:axId val="844367008"/>
        <c:axId val="844371808"/>
      </c:lineChart>
      <c:lineChart>
        <c:grouping val="stacked"/>
        <c:varyColors val="0"/>
        <c:ser>
          <c:idx val="1"/>
          <c:order val="1"/>
          <c:tx>
            <c:strRef>
              <c:f>Q!$AT$6</c:f>
              <c:strCache>
                <c:ptCount val="1"/>
                <c:pt idx="0">
                  <c:v>مجموع من الكمية المسترجعة</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Q!$AR$7:$AR$19</c:f>
              <c:strCache>
                <c:ptCount val="12"/>
                <c:pt idx="0">
                  <c:v>تلفاز ذكي</c:v>
                </c:pt>
                <c:pt idx="1">
                  <c:v>ثلاجة</c:v>
                </c:pt>
                <c:pt idx="2">
                  <c:v>حاسوب محمول</c:v>
                </c:pt>
                <c:pt idx="3">
                  <c:v>ساعة ذكية</c:v>
                </c:pt>
                <c:pt idx="4">
                  <c:v>سماعات بلوتوث</c:v>
                </c:pt>
                <c:pt idx="5">
                  <c:v>طابعة ليزر</c:v>
                </c:pt>
                <c:pt idx="6">
                  <c:v>غسالة</c:v>
                </c:pt>
                <c:pt idx="7">
                  <c:v>كاميرا رقمية</c:v>
                </c:pt>
                <c:pt idx="8">
                  <c:v>لوحة مفاتيح</c:v>
                </c:pt>
                <c:pt idx="9">
                  <c:v>مكيف هواء</c:v>
                </c:pt>
                <c:pt idx="10">
                  <c:v>ميكروويف</c:v>
                </c:pt>
                <c:pt idx="11">
                  <c:v>هاتف ذكي</c:v>
                </c:pt>
              </c:strCache>
            </c:strRef>
          </c:cat>
          <c:val>
            <c:numRef>
              <c:f>Q!$AT$7:$AT$19</c:f>
              <c:numCache>
                <c:formatCode>0</c:formatCode>
                <c:ptCount val="12"/>
                <c:pt idx="0">
                  <c:v>1052.2809999999999</c:v>
                </c:pt>
                <c:pt idx="1">
                  <c:v>853.5659999999998</c:v>
                </c:pt>
                <c:pt idx="2">
                  <c:v>894.89200000000005</c:v>
                </c:pt>
                <c:pt idx="3">
                  <c:v>1156.5130000000001</c:v>
                </c:pt>
                <c:pt idx="4">
                  <c:v>842.28300000000002</c:v>
                </c:pt>
                <c:pt idx="5">
                  <c:v>1095.8500000000001</c:v>
                </c:pt>
                <c:pt idx="6">
                  <c:v>985.04600000000016</c:v>
                </c:pt>
                <c:pt idx="7">
                  <c:v>727.91399999999999</c:v>
                </c:pt>
                <c:pt idx="8">
                  <c:v>1118.5000000000002</c:v>
                </c:pt>
                <c:pt idx="9">
                  <c:v>918.1110000000001</c:v>
                </c:pt>
                <c:pt idx="10">
                  <c:v>777.91700000000003</c:v>
                </c:pt>
                <c:pt idx="11">
                  <c:v>919.76899999999978</c:v>
                </c:pt>
              </c:numCache>
            </c:numRef>
          </c:val>
          <c:smooth val="0"/>
          <c:extLst>
            <c:ext xmlns:c16="http://schemas.microsoft.com/office/drawing/2014/chart" uri="{C3380CC4-5D6E-409C-BE32-E72D297353CC}">
              <c16:uniqueId val="{00000002-B96C-472C-99D1-521C9F7035F6}"/>
            </c:ext>
          </c:extLst>
        </c:ser>
        <c:dLbls>
          <c:showLegendKey val="0"/>
          <c:showVal val="0"/>
          <c:showCatName val="0"/>
          <c:showSerName val="0"/>
          <c:showPercent val="0"/>
          <c:showBubbleSize val="0"/>
        </c:dLbls>
        <c:marker val="1"/>
        <c:smooth val="0"/>
        <c:axId val="844358368"/>
        <c:axId val="844356448"/>
      </c:lineChart>
      <c:catAx>
        <c:axId val="844367008"/>
        <c:scaling>
          <c:orientation val="maxMin"/>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crossAx val="844371808"/>
        <c:crosses val="autoZero"/>
        <c:auto val="1"/>
        <c:lblAlgn val="ctr"/>
        <c:lblOffset val="100"/>
        <c:noMultiLvlLbl val="0"/>
      </c:catAx>
      <c:valAx>
        <c:axId val="844371808"/>
        <c:scaling>
          <c:orientation val="minMax"/>
        </c:scaling>
        <c:delete val="0"/>
        <c:axPos val="r"/>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crossAx val="844367008"/>
        <c:crosses val="autoZero"/>
        <c:crossBetween val="between"/>
      </c:valAx>
      <c:valAx>
        <c:axId val="844356448"/>
        <c:scaling>
          <c:orientation val="minMax"/>
        </c:scaling>
        <c:delete val="0"/>
        <c:axPos val="l"/>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crossAx val="844358368"/>
        <c:crosses val="autoZero"/>
        <c:crossBetween val="between"/>
      </c:valAx>
      <c:catAx>
        <c:axId val="844358368"/>
        <c:scaling>
          <c:orientation val="minMax"/>
        </c:scaling>
        <c:delete val="1"/>
        <c:axPos val="b"/>
        <c:numFmt formatCode="General" sourceLinked="1"/>
        <c:majorTickMark val="out"/>
        <c:minorTickMark val="none"/>
        <c:tickLblPos val="nextTo"/>
        <c:crossAx val="844356448"/>
        <c:crosses val="autoZero"/>
        <c:auto val="1"/>
        <c:lblAlgn val="ctr"/>
        <c:lblOffset val="100"/>
        <c:noMultiLvlLbl val="0"/>
      </c:catAx>
      <c:spPr>
        <a:noFill/>
        <a:ln>
          <a:noFill/>
        </a:ln>
        <a:effectLst/>
      </c:spPr>
    </c:plotArea>
    <c:legend>
      <c:legendPos val="b"/>
      <c:legendEntry>
        <c:idx val="1"/>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ar-SA"/>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ar-SA"/>
  <c:roundedCorners val="0"/>
  <mc:AlternateContent xmlns:mc="http://schemas.openxmlformats.org/markup-compatibility/2006">
    <mc:Choice xmlns:c14="http://schemas.microsoft.com/office/drawing/2007/8/2/chart" Requires="c14">
      <c14:style val="108"/>
    </mc:Choice>
    <mc:Fallback>
      <c:style val="8"/>
    </mc:Fallback>
  </mc:AlternateContent>
  <c:pivotSource>
    <c:name>[Hda(عبدالرحمن).xlsx]Q!معدل الربحية</c:name>
    <c:fmtId val="13"/>
  </c:pivotSource>
  <c:chart>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Q!$BK$6</c:f>
              <c:strCache>
                <c:ptCount val="1"/>
                <c:pt idx="0">
                  <c:v>مجموع من الكمية_المباعة</c:v>
                </c:pt>
              </c:strCache>
            </c:strRef>
          </c:tx>
          <c:spPr>
            <a:solidFill>
              <a:schemeClr val="accent6">
                <a:tint val="77000"/>
              </a:schemeClr>
            </a:solidFill>
            <a:ln>
              <a:noFill/>
            </a:ln>
            <a:effectLst/>
          </c:spPr>
          <c:invertIfNegative val="0"/>
          <c:cat>
            <c:multiLvlStrRef>
              <c:f>Q!$BJ$7:$BJ$23</c:f>
              <c:multiLvlStrCache>
                <c:ptCount val="12"/>
                <c:lvl>
                  <c:pt idx="0">
                    <c:v>حاسوب محمول</c:v>
                  </c:pt>
                  <c:pt idx="1">
                    <c:v>طابعة ليزر</c:v>
                  </c:pt>
                  <c:pt idx="2">
                    <c:v>لوحة مفاتيح</c:v>
                  </c:pt>
                  <c:pt idx="3">
                    <c:v>كاميرا رقمية</c:v>
                  </c:pt>
                  <c:pt idx="4">
                    <c:v>ساعة ذكية</c:v>
                  </c:pt>
                  <c:pt idx="5">
                    <c:v>سماعات بلوتوث</c:v>
                  </c:pt>
                  <c:pt idx="6">
                    <c:v>هاتف ذكي</c:v>
                  </c:pt>
                  <c:pt idx="7">
                    <c:v>تلفاز ذكي</c:v>
                  </c:pt>
                  <c:pt idx="8">
                    <c:v>ثلاجة</c:v>
                  </c:pt>
                  <c:pt idx="9">
                    <c:v>غسالة</c:v>
                  </c:pt>
                  <c:pt idx="10">
                    <c:v>مكيف هواء</c:v>
                  </c:pt>
                  <c:pt idx="11">
                    <c:v>ميكروويف</c:v>
                  </c:pt>
                </c:lvl>
                <c:lvl>
                  <c:pt idx="0">
                    <c:v> الحاسوب ومستلزماته</c:v>
                  </c:pt>
                  <c:pt idx="3">
                    <c:v>أجهزة التصوير</c:v>
                  </c:pt>
                  <c:pt idx="4">
                    <c:v>الأجهزة  الشخصية</c:v>
                  </c:pt>
                  <c:pt idx="7">
                    <c:v>الأجهزة  المنزلية</c:v>
                  </c:pt>
                </c:lvl>
              </c:multiLvlStrCache>
            </c:multiLvlStrRef>
          </c:cat>
          <c:val>
            <c:numRef>
              <c:f>Q!$BK$7:$BK$23</c:f>
              <c:numCache>
                <c:formatCode>General</c:formatCode>
                <c:ptCount val="12"/>
                <c:pt idx="0">
                  <c:v>15105</c:v>
                </c:pt>
                <c:pt idx="1">
                  <c:v>20062</c:v>
                </c:pt>
                <c:pt idx="2">
                  <c:v>18498</c:v>
                </c:pt>
                <c:pt idx="3">
                  <c:v>14770</c:v>
                </c:pt>
                <c:pt idx="4">
                  <c:v>22116</c:v>
                </c:pt>
                <c:pt idx="5">
                  <c:v>14762</c:v>
                </c:pt>
                <c:pt idx="6">
                  <c:v>19354</c:v>
                </c:pt>
                <c:pt idx="7">
                  <c:v>18883</c:v>
                </c:pt>
                <c:pt idx="8">
                  <c:v>16641</c:v>
                </c:pt>
                <c:pt idx="9">
                  <c:v>17575</c:v>
                </c:pt>
                <c:pt idx="10">
                  <c:v>16895</c:v>
                </c:pt>
                <c:pt idx="11">
                  <c:v>16062</c:v>
                </c:pt>
              </c:numCache>
            </c:numRef>
          </c:val>
          <c:extLst>
            <c:ext xmlns:c16="http://schemas.microsoft.com/office/drawing/2014/chart" uri="{C3380CC4-5D6E-409C-BE32-E72D297353CC}">
              <c16:uniqueId val="{00000000-6980-4623-A02A-70FF06141542}"/>
            </c:ext>
          </c:extLst>
        </c:ser>
        <c:dLbls>
          <c:showLegendKey val="0"/>
          <c:showVal val="0"/>
          <c:showCatName val="0"/>
          <c:showSerName val="0"/>
          <c:showPercent val="0"/>
          <c:showBubbleSize val="0"/>
        </c:dLbls>
        <c:gapWidth val="219"/>
        <c:axId val="566561280"/>
        <c:axId val="566566080"/>
      </c:barChart>
      <c:barChart>
        <c:barDir val="bar"/>
        <c:grouping val="stacked"/>
        <c:varyColors val="0"/>
        <c:ser>
          <c:idx val="1"/>
          <c:order val="1"/>
          <c:tx>
            <c:strRef>
              <c:f>Q!$BL$6</c:f>
              <c:strCache>
                <c:ptCount val="1"/>
                <c:pt idx="0">
                  <c:v>مجموع من السعر_بالجنيه</c:v>
                </c:pt>
              </c:strCache>
            </c:strRef>
          </c:tx>
          <c:spPr>
            <a:solidFill>
              <a:schemeClr val="accent6">
                <a:shade val="76000"/>
              </a:schemeClr>
            </a:solidFill>
            <a:ln>
              <a:noFill/>
            </a:ln>
            <a:effectLst/>
          </c:spPr>
          <c:invertIfNegative val="0"/>
          <c:cat>
            <c:multiLvlStrRef>
              <c:f>Q!$BJ$7:$BJ$23</c:f>
              <c:multiLvlStrCache>
                <c:ptCount val="12"/>
                <c:lvl>
                  <c:pt idx="0">
                    <c:v>حاسوب محمول</c:v>
                  </c:pt>
                  <c:pt idx="1">
                    <c:v>طابعة ليزر</c:v>
                  </c:pt>
                  <c:pt idx="2">
                    <c:v>لوحة مفاتيح</c:v>
                  </c:pt>
                  <c:pt idx="3">
                    <c:v>كاميرا رقمية</c:v>
                  </c:pt>
                  <c:pt idx="4">
                    <c:v>ساعة ذكية</c:v>
                  </c:pt>
                  <c:pt idx="5">
                    <c:v>سماعات بلوتوث</c:v>
                  </c:pt>
                  <c:pt idx="6">
                    <c:v>هاتف ذكي</c:v>
                  </c:pt>
                  <c:pt idx="7">
                    <c:v>تلفاز ذكي</c:v>
                  </c:pt>
                  <c:pt idx="8">
                    <c:v>ثلاجة</c:v>
                  </c:pt>
                  <c:pt idx="9">
                    <c:v>غسالة</c:v>
                  </c:pt>
                  <c:pt idx="10">
                    <c:v>مكيف هواء</c:v>
                  </c:pt>
                  <c:pt idx="11">
                    <c:v>ميكروويف</c:v>
                  </c:pt>
                </c:lvl>
                <c:lvl>
                  <c:pt idx="0">
                    <c:v> الحاسوب ومستلزماته</c:v>
                  </c:pt>
                  <c:pt idx="3">
                    <c:v>أجهزة التصوير</c:v>
                  </c:pt>
                  <c:pt idx="4">
                    <c:v>الأجهزة  الشخصية</c:v>
                  </c:pt>
                  <c:pt idx="7">
                    <c:v>الأجهزة  المنزلية</c:v>
                  </c:pt>
                </c:lvl>
              </c:multiLvlStrCache>
            </c:multiLvlStrRef>
          </c:cat>
          <c:val>
            <c:numRef>
              <c:f>Q!$BL$7:$BL$23</c:f>
              <c:numCache>
                <c:formatCode>#,##0</c:formatCode>
                <c:ptCount val="12"/>
                <c:pt idx="0">
                  <c:v>1140903.2462595417</c:v>
                </c:pt>
                <c:pt idx="1">
                  <c:v>194824.18364705882</c:v>
                </c:pt>
                <c:pt idx="2">
                  <c:v>30847.407702702712</c:v>
                </c:pt>
                <c:pt idx="3">
                  <c:v>452328.0357142858</c:v>
                </c:pt>
                <c:pt idx="4">
                  <c:v>210611.13090909095</c:v>
                </c:pt>
                <c:pt idx="5">
                  <c:v>60299.99000000002</c:v>
                </c:pt>
                <c:pt idx="6">
                  <c:v>732166.58515624993</c:v>
                </c:pt>
                <c:pt idx="7">
                  <c:v>1705938.5213253016</c:v>
                </c:pt>
                <c:pt idx="8">
                  <c:v>624775.57999999973</c:v>
                </c:pt>
                <c:pt idx="9">
                  <c:v>518110.84585714288</c:v>
                </c:pt>
                <c:pt idx="10">
                  <c:v>1234932.5961333334</c:v>
                </c:pt>
                <c:pt idx="11">
                  <c:v>161376.64246753248</c:v>
                </c:pt>
              </c:numCache>
            </c:numRef>
          </c:val>
          <c:extLst>
            <c:ext xmlns:c16="http://schemas.microsoft.com/office/drawing/2014/chart" uri="{C3380CC4-5D6E-409C-BE32-E72D297353CC}">
              <c16:uniqueId val="{00000001-6980-4623-A02A-70FF06141542}"/>
            </c:ext>
          </c:extLst>
        </c:ser>
        <c:dLbls>
          <c:showLegendKey val="0"/>
          <c:showVal val="0"/>
          <c:showCatName val="0"/>
          <c:showSerName val="0"/>
          <c:showPercent val="0"/>
          <c:showBubbleSize val="0"/>
        </c:dLbls>
        <c:gapWidth val="219"/>
        <c:overlap val="100"/>
        <c:axId val="1016488224"/>
        <c:axId val="1016484864"/>
      </c:barChart>
      <c:catAx>
        <c:axId val="5665612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crossAx val="566566080"/>
        <c:crosses val="autoZero"/>
        <c:auto val="1"/>
        <c:lblAlgn val="ctr"/>
        <c:lblOffset val="100"/>
        <c:noMultiLvlLbl val="0"/>
      </c:catAx>
      <c:valAx>
        <c:axId val="56656608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crossAx val="566561280"/>
        <c:crosses val="autoZero"/>
        <c:crossBetween val="between"/>
      </c:valAx>
      <c:valAx>
        <c:axId val="1016484864"/>
        <c:scaling>
          <c:orientation val="minMax"/>
        </c:scaling>
        <c:delete val="0"/>
        <c:axPos val="t"/>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crossAx val="1016488224"/>
        <c:crosses val="max"/>
        <c:crossBetween val="between"/>
      </c:valAx>
      <c:catAx>
        <c:axId val="1016488224"/>
        <c:scaling>
          <c:orientation val="minMax"/>
        </c:scaling>
        <c:delete val="1"/>
        <c:axPos val="l"/>
        <c:numFmt formatCode="General" sourceLinked="1"/>
        <c:majorTickMark val="out"/>
        <c:minorTickMark val="none"/>
        <c:tickLblPos val="nextTo"/>
        <c:crossAx val="1016484864"/>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ar-SA"/>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ar-SA"/>
  <c:roundedCorners val="0"/>
  <mc:AlternateContent xmlns:mc="http://schemas.openxmlformats.org/markup-compatibility/2006">
    <mc:Choice xmlns:c14="http://schemas.microsoft.com/office/drawing/2007/8/2/chart" Requires="c14">
      <c14:style val="102"/>
    </mc:Choice>
    <mc:Fallback>
      <c:style val="2"/>
    </mc:Fallback>
  </mc:AlternateContent>
  <c:pivotSource>
    <c:name>[Hda(عبدالرحمن).xlsx]Q!التقييمات و مبيعات</c:name>
    <c:fmtId val="7"/>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Q!$BT$6</c:f>
              <c:strCache>
                <c:ptCount val="1"/>
                <c:pt idx="0">
                  <c:v>مجموع من السعر_بالجنيه</c:v>
                </c:pt>
              </c:strCache>
            </c:strRef>
          </c:tx>
          <c:spPr>
            <a:ln w="28575" cap="rnd">
              <a:solidFill>
                <a:schemeClr val="accent1"/>
              </a:solidFill>
              <a:round/>
            </a:ln>
            <a:effectLst/>
          </c:spPr>
          <c:marker>
            <c:symbol val="none"/>
          </c:marker>
          <c:cat>
            <c:strRef>
              <c:f>Q!$BS$7:$BS$19</c:f>
              <c:strCache>
                <c:ptCount val="12"/>
                <c:pt idx="0">
                  <c:v>تلفاز ذكي</c:v>
                </c:pt>
                <c:pt idx="1">
                  <c:v>مكيف هواء</c:v>
                </c:pt>
                <c:pt idx="2">
                  <c:v>حاسوب محمول</c:v>
                </c:pt>
                <c:pt idx="3">
                  <c:v>هاتف ذكي</c:v>
                </c:pt>
                <c:pt idx="4">
                  <c:v>ثلاجة</c:v>
                </c:pt>
                <c:pt idx="5">
                  <c:v>غسالة</c:v>
                </c:pt>
                <c:pt idx="6">
                  <c:v>كاميرا رقمية</c:v>
                </c:pt>
                <c:pt idx="7">
                  <c:v>ساعة ذكية</c:v>
                </c:pt>
                <c:pt idx="8">
                  <c:v>طابعة ليزر</c:v>
                </c:pt>
                <c:pt idx="9">
                  <c:v>ميكروويف</c:v>
                </c:pt>
                <c:pt idx="10">
                  <c:v>سماعات بلوتوث</c:v>
                </c:pt>
                <c:pt idx="11">
                  <c:v>لوحة مفاتيح</c:v>
                </c:pt>
              </c:strCache>
            </c:strRef>
          </c:cat>
          <c:val>
            <c:numRef>
              <c:f>Q!$BT$7:$BT$19</c:f>
              <c:numCache>
                <c:formatCode>#,##0</c:formatCode>
                <c:ptCount val="12"/>
                <c:pt idx="0">
                  <c:v>1705938.5213253016</c:v>
                </c:pt>
                <c:pt idx="1">
                  <c:v>1234932.5961333334</c:v>
                </c:pt>
                <c:pt idx="2">
                  <c:v>1140903.2462595417</c:v>
                </c:pt>
                <c:pt idx="3">
                  <c:v>732166.58515624993</c:v>
                </c:pt>
                <c:pt idx="4">
                  <c:v>624775.57999999973</c:v>
                </c:pt>
                <c:pt idx="5">
                  <c:v>518110.84585714288</c:v>
                </c:pt>
                <c:pt idx="6">
                  <c:v>452328.0357142858</c:v>
                </c:pt>
                <c:pt idx="7">
                  <c:v>210611.13090909095</c:v>
                </c:pt>
                <c:pt idx="8">
                  <c:v>194824.18364705882</c:v>
                </c:pt>
                <c:pt idx="9">
                  <c:v>161376.64246753248</c:v>
                </c:pt>
                <c:pt idx="10">
                  <c:v>60299.99000000002</c:v>
                </c:pt>
                <c:pt idx="11">
                  <c:v>30847.407702702712</c:v>
                </c:pt>
              </c:numCache>
            </c:numRef>
          </c:val>
          <c:smooth val="0"/>
          <c:extLst>
            <c:ext xmlns:c16="http://schemas.microsoft.com/office/drawing/2014/chart" uri="{C3380CC4-5D6E-409C-BE32-E72D297353CC}">
              <c16:uniqueId val="{00000000-0BBC-4E55-BA32-82337AD2C87D}"/>
            </c:ext>
          </c:extLst>
        </c:ser>
        <c:dLbls>
          <c:showLegendKey val="0"/>
          <c:showVal val="0"/>
          <c:showCatName val="0"/>
          <c:showSerName val="0"/>
          <c:showPercent val="0"/>
          <c:showBubbleSize val="0"/>
        </c:dLbls>
        <c:marker val="1"/>
        <c:smooth val="0"/>
        <c:axId val="1016371584"/>
        <c:axId val="1016380224"/>
      </c:lineChart>
      <c:lineChart>
        <c:grouping val="standard"/>
        <c:varyColors val="0"/>
        <c:ser>
          <c:idx val="1"/>
          <c:order val="1"/>
          <c:tx>
            <c:strRef>
              <c:f>Q!$BU$6</c:f>
              <c:strCache>
                <c:ptCount val="1"/>
                <c:pt idx="0">
                  <c:v>مجموع من التقييم_العام</c:v>
                </c:pt>
              </c:strCache>
            </c:strRef>
          </c:tx>
          <c:spPr>
            <a:ln w="28575" cap="rnd">
              <a:solidFill>
                <a:schemeClr val="accent2"/>
              </a:solidFill>
              <a:round/>
            </a:ln>
            <a:effectLst/>
          </c:spPr>
          <c:marker>
            <c:symbol val="none"/>
          </c:marker>
          <c:cat>
            <c:strRef>
              <c:f>Q!$BS$7:$BS$19</c:f>
              <c:strCache>
                <c:ptCount val="12"/>
                <c:pt idx="0">
                  <c:v>تلفاز ذكي</c:v>
                </c:pt>
                <c:pt idx="1">
                  <c:v>مكيف هواء</c:v>
                </c:pt>
                <c:pt idx="2">
                  <c:v>حاسوب محمول</c:v>
                </c:pt>
                <c:pt idx="3">
                  <c:v>هاتف ذكي</c:v>
                </c:pt>
                <c:pt idx="4">
                  <c:v>ثلاجة</c:v>
                </c:pt>
                <c:pt idx="5">
                  <c:v>غسالة</c:v>
                </c:pt>
                <c:pt idx="6">
                  <c:v>كاميرا رقمية</c:v>
                </c:pt>
                <c:pt idx="7">
                  <c:v>ساعة ذكية</c:v>
                </c:pt>
                <c:pt idx="8">
                  <c:v>طابعة ليزر</c:v>
                </c:pt>
                <c:pt idx="9">
                  <c:v>ميكروويف</c:v>
                </c:pt>
                <c:pt idx="10">
                  <c:v>سماعات بلوتوث</c:v>
                </c:pt>
                <c:pt idx="11">
                  <c:v>لوحة مفاتيح</c:v>
                </c:pt>
              </c:strCache>
            </c:strRef>
          </c:cat>
          <c:val>
            <c:numRef>
              <c:f>Q!$BU$7:$BU$19</c:f>
              <c:numCache>
                <c:formatCode>0.00</c:formatCode>
                <c:ptCount val="12"/>
                <c:pt idx="0">
                  <c:v>2.0499999999999994</c:v>
                </c:pt>
                <c:pt idx="1">
                  <c:v>2.0279999999999991</c:v>
                </c:pt>
                <c:pt idx="2">
                  <c:v>1.8680000000000003</c:v>
                </c:pt>
                <c:pt idx="3">
                  <c:v>1.911999999999999</c:v>
                </c:pt>
                <c:pt idx="4">
                  <c:v>1.6329999999999998</c:v>
                </c:pt>
                <c:pt idx="5">
                  <c:v>1.9030000000000002</c:v>
                </c:pt>
                <c:pt idx="6">
                  <c:v>1.6469999999999996</c:v>
                </c:pt>
                <c:pt idx="7">
                  <c:v>2.4659999999999989</c:v>
                </c:pt>
                <c:pt idx="8">
                  <c:v>1.986999999999999</c:v>
                </c:pt>
                <c:pt idx="9">
                  <c:v>2.0249999999999995</c:v>
                </c:pt>
                <c:pt idx="10">
                  <c:v>1.9180000000000001</c:v>
                </c:pt>
                <c:pt idx="11">
                  <c:v>1.9309999999999994</c:v>
                </c:pt>
              </c:numCache>
            </c:numRef>
          </c:val>
          <c:smooth val="0"/>
          <c:extLst>
            <c:ext xmlns:c16="http://schemas.microsoft.com/office/drawing/2014/chart" uri="{C3380CC4-5D6E-409C-BE32-E72D297353CC}">
              <c16:uniqueId val="{00000001-0BBC-4E55-BA32-82337AD2C87D}"/>
            </c:ext>
          </c:extLst>
        </c:ser>
        <c:dLbls>
          <c:showLegendKey val="0"/>
          <c:showVal val="0"/>
          <c:showCatName val="0"/>
          <c:showSerName val="0"/>
          <c:showPercent val="0"/>
          <c:showBubbleSize val="0"/>
        </c:dLbls>
        <c:marker val="1"/>
        <c:smooth val="0"/>
        <c:axId val="1016380704"/>
        <c:axId val="1016388864"/>
      </c:lineChart>
      <c:valAx>
        <c:axId val="1016380224"/>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crossAx val="1016371584"/>
        <c:crosses val="max"/>
        <c:crossBetween val="between"/>
      </c:valAx>
      <c:catAx>
        <c:axId val="1016371584"/>
        <c:scaling>
          <c:orientation val="minMax"/>
        </c:scaling>
        <c:delete val="1"/>
        <c:axPos val="b"/>
        <c:numFmt formatCode="General" sourceLinked="1"/>
        <c:majorTickMark val="out"/>
        <c:minorTickMark val="none"/>
        <c:tickLblPos val="nextTo"/>
        <c:crossAx val="1016380224"/>
        <c:crosses val="autoZero"/>
        <c:auto val="1"/>
        <c:lblAlgn val="ctr"/>
        <c:lblOffset val="100"/>
        <c:noMultiLvlLbl val="0"/>
      </c:catAx>
      <c:valAx>
        <c:axId val="1016388864"/>
        <c:scaling>
          <c:orientation val="minMax"/>
        </c:scaling>
        <c:delete val="0"/>
        <c:axPos val="l"/>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crossAx val="1016380704"/>
        <c:crosses val="autoZero"/>
        <c:crossBetween val="between"/>
      </c:valAx>
      <c:catAx>
        <c:axId val="1016380704"/>
        <c:scaling>
          <c:orientation val="minMax"/>
        </c:scaling>
        <c:delete val="1"/>
        <c:axPos val="b"/>
        <c:numFmt formatCode="General" sourceLinked="1"/>
        <c:majorTickMark val="out"/>
        <c:minorTickMark val="none"/>
        <c:tickLblPos val="nextTo"/>
        <c:crossAx val="1016388864"/>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ar-SA"/>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ar-SA"/>
  <c:roundedCorners val="0"/>
  <mc:AlternateContent xmlns:mc="http://schemas.openxmlformats.org/markup-compatibility/2006">
    <mc:Choice xmlns:c14="http://schemas.microsoft.com/office/drawing/2007/8/2/chart" Requires="c14">
      <c14:style val="102"/>
    </mc:Choice>
    <mc:Fallback>
      <c:style val="2"/>
    </mc:Fallback>
  </mc:AlternateContent>
  <c:pivotSource>
    <c:name>[Hda(عبدالرحمن).xlsx]Q!التقيم</c:name>
    <c:fmtId val="14"/>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Q!$AC$6</c:f>
              <c:strCache>
                <c:ptCount val="1"/>
                <c:pt idx="0">
                  <c:v>الإجمالي</c:v>
                </c:pt>
              </c:strCache>
            </c:strRef>
          </c:tx>
          <c:spPr>
            <a:solidFill>
              <a:schemeClr val="accent1"/>
            </a:solidFill>
            <a:ln>
              <a:noFill/>
            </a:ln>
            <a:effectLst/>
          </c:spPr>
          <c:invertIfNegative val="0"/>
          <c:cat>
            <c:strRef>
              <c:f>Q!$AB$7:$AB$19</c:f>
              <c:strCache>
                <c:ptCount val="12"/>
                <c:pt idx="0">
                  <c:v>ساعة ذكية</c:v>
                </c:pt>
                <c:pt idx="1">
                  <c:v>تلفاز ذكي</c:v>
                </c:pt>
                <c:pt idx="2">
                  <c:v>مكيف هواء</c:v>
                </c:pt>
                <c:pt idx="3">
                  <c:v>ميكروويف</c:v>
                </c:pt>
                <c:pt idx="4">
                  <c:v>طابعة ليزر</c:v>
                </c:pt>
                <c:pt idx="5">
                  <c:v>لوحة مفاتيح</c:v>
                </c:pt>
                <c:pt idx="6">
                  <c:v>سماعات بلوتوث</c:v>
                </c:pt>
                <c:pt idx="7">
                  <c:v>هاتف ذكي</c:v>
                </c:pt>
                <c:pt idx="8">
                  <c:v>غسالة</c:v>
                </c:pt>
                <c:pt idx="9">
                  <c:v>حاسوب محمول</c:v>
                </c:pt>
                <c:pt idx="10">
                  <c:v>كاميرا رقمية</c:v>
                </c:pt>
                <c:pt idx="11">
                  <c:v>ثلاجة</c:v>
                </c:pt>
              </c:strCache>
            </c:strRef>
          </c:cat>
          <c:val>
            <c:numRef>
              <c:f>Q!$AC$7:$AC$19</c:f>
              <c:numCache>
                <c:formatCode>0.00</c:formatCode>
                <c:ptCount val="12"/>
                <c:pt idx="0">
                  <c:v>2.4659999999999989</c:v>
                </c:pt>
                <c:pt idx="1">
                  <c:v>2.0499999999999994</c:v>
                </c:pt>
                <c:pt idx="2">
                  <c:v>2.0279999999999991</c:v>
                </c:pt>
                <c:pt idx="3">
                  <c:v>2.0249999999999995</c:v>
                </c:pt>
                <c:pt idx="4">
                  <c:v>1.986999999999999</c:v>
                </c:pt>
                <c:pt idx="5">
                  <c:v>1.9309999999999994</c:v>
                </c:pt>
                <c:pt idx="6">
                  <c:v>1.9180000000000001</c:v>
                </c:pt>
                <c:pt idx="7">
                  <c:v>1.911999999999999</c:v>
                </c:pt>
                <c:pt idx="8">
                  <c:v>1.9030000000000002</c:v>
                </c:pt>
                <c:pt idx="9">
                  <c:v>1.8680000000000003</c:v>
                </c:pt>
                <c:pt idx="10">
                  <c:v>1.6469999999999996</c:v>
                </c:pt>
                <c:pt idx="11">
                  <c:v>1.6329999999999998</c:v>
                </c:pt>
              </c:numCache>
            </c:numRef>
          </c:val>
          <c:extLst>
            <c:ext xmlns:c16="http://schemas.microsoft.com/office/drawing/2014/chart" uri="{C3380CC4-5D6E-409C-BE32-E72D297353CC}">
              <c16:uniqueId val="{00000000-F8D9-4189-8266-CD23D8E5C6ED}"/>
            </c:ext>
          </c:extLst>
        </c:ser>
        <c:dLbls>
          <c:showLegendKey val="0"/>
          <c:showVal val="0"/>
          <c:showCatName val="0"/>
          <c:showSerName val="0"/>
          <c:showPercent val="0"/>
          <c:showBubbleSize val="0"/>
        </c:dLbls>
        <c:gapWidth val="182"/>
        <c:axId val="1908926799"/>
        <c:axId val="1908901359"/>
      </c:barChart>
      <c:catAx>
        <c:axId val="1908926799"/>
        <c:scaling>
          <c:orientation val="minMax"/>
        </c:scaling>
        <c:delete val="0"/>
        <c:axPos val="r"/>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crossAx val="1908901359"/>
        <c:crosses val="autoZero"/>
        <c:auto val="1"/>
        <c:lblAlgn val="ctr"/>
        <c:lblOffset val="100"/>
        <c:noMultiLvlLbl val="0"/>
      </c:catAx>
      <c:valAx>
        <c:axId val="1908901359"/>
        <c:scaling>
          <c:orientation val="maxMin"/>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crossAx val="19089267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r-SA"/>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ar-SA"/>
  <c:roundedCorners val="0"/>
  <mc:AlternateContent xmlns:mc="http://schemas.openxmlformats.org/markup-compatibility/2006">
    <mc:Choice xmlns:c14="http://schemas.microsoft.com/office/drawing/2007/8/2/chart" Requires="c14">
      <c14:style val="102"/>
    </mc:Choice>
    <mc:Fallback>
      <c:style val="2"/>
    </mc:Fallback>
  </mc:AlternateContent>
  <c:pivotSource>
    <c:name>[Hda(عبدالرحمن).xlsx]Q!PivotTable4</c:name>
    <c:fmtId val="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Q!$U$7</c:f>
              <c:strCache>
                <c:ptCount val="1"/>
                <c:pt idx="0">
                  <c:v>الإجمالي</c:v>
                </c:pt>
              </c:strCache>
            </c:strRef>
          </c:tx>
          <c:spPr>
            <a:solidFill>
              <a:schemeClr val="accent1"/>
            </a:solidFill>
            <a:ln>
              <a:noFill/>
            </a:ln>
            <a:effectLst/>
          </c:spPr>
          <c:invertIfNegative val="0"/>
          <c:cat>
            <c:strRef>
              <c:f>Q!$T$8:$T$12</c:f>
              <c:strCache>
                <c:ptCount val="4"/>
                <c:pt idx="0">
                  <c:v>الأجهزة  المنزلية</c:v>
                </c:pt>
                <c:pt idx="1">
                  <c:v> الحاسوب ومستلزماته</c:v>
                </c:pt>
                <c:pt idx="2">
                  <c:v>الأجهزة  الشخصية</c:v>
                </c:pt>
                <c:pt idx="3">
                  <c:v>أجهزة التصوير</c:v>
                </c:pt>
              </c:strCache>
            </c:strRef>
          </c:cat>
          <c:val>
            <c:numRef>
              <c:f>Q!$U$8:$U$12</c:f>
              <c:numCache>
                <c:formatCode>#,##0</c:formatCode>
                <c:ptCount val="4"/>
                <c:pt idx="0">
                  <c:v>4245134.1857833108</c:v>
                </c:pt>
                <c:pt idx="1">
                  <c:v>1366574.8376093041</c:v>
                </c:pt>
                <c:pt idx="2">
                  <c:v>1003077.7060653409</c:v>
                </c:pt>
                <c:pt idx="3">
                  <c:v>452328.0357142858</c:v>
                </c:pt>
              </c:numCache>
            </c:numRef>
          </c:val>
          <c:extLst>
            <c:ext xmlns:c16="http://schemas.microsoft.com/office/drawing/2014/chart" uri="{C3380CC4-5D6E-409C-BE32-E72D297353CC}">
              <c16:uniqueId val="{00000000-174A-482A-8238-B901654474F1}"/>
            </c:ext>
          </c:extLst>
        </c:ser>
        <c:dLbls>
          <c:showLegendKey val="0"/>
          <c:showVal val="0"/>
          <c:showCatName val="0"/>
          <c:showSerName val="0"/>
          <c:showPercent val="0"/>
          <c:showBubbleSize val="0"/>
        </c:dLbls>
        <c:gapWidth val="219"/>
        <c:overlap val="-27"/>
        <c:axId val="574787872"/>
        <c:axId val="574783072"/>
      </c:barChart>
      <c:catAx>
        <c:axId val="574787872"/>
        <c:scaling>
          <c:orientation val="maxMin"/>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crossAx val="574783072"/>
        <c:crosses val="autoZero"/>
        <c:auto val="1"/>
        <c:lblAlgn val="ctr"/>
        <c:lblOffset val="100"/>
        <c:noMultiLvlLbl val="0"/>
      </c:catAx>
      <c:valAx>
        <c:axId val="574783072"/>
        <c:scaling>
          <c:orientation val="minMax"/>
        </c:scaling>
        <c:delete val="0"/>
        <c:axPos val="r"/>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crossAx val="5747878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ar-SA"/>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ar-SA"/>
  <c:roundedCorners val="0"/>
  <mc:AlternateContent xmlns:mc="http://schemas.openxmlformats.org/markup-compatibility/2006">
    <mc:Choice xmlns:c14="http://schemas.microsoft.com/office/drawing/2007/8/2/chart" Requires="c14">
      <c14:style val="102"/>
    </mc:Choice>
    <mc:Fallback>
      <c:style val="2"/>
    </mc:Fallback>
  </mc:AlternateContent>
  <c:pivotSource>
    <c:name>[Hda(عبدالرحمن).xlsx]Q!التقيم</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Q!$AC$6</c:f>
              <c:strCache>
                <c:ptCount val="1"/>
                <c:pt idx="0">
                  <c:v>الإجمالي</c:v>
                </c:pt>
              </c:strCache>
            </c:strRef>
          </c:tx>
          <c:spPr>
            <a:solidFill>
              <a:schemeClr val="accent1"/>
            </a:solidFill>
            <a:ln>
              <a:noFill/>
            </a:ln>
            <a:effectLst/>
          </c:spPr>
          <c:invertIfNegative val="0"/>
          <c:cat>
            <c:strRef>
              <c:f>Q!$AB$7:$AB$19</c:f>
              <c:strCache>
                <c:ptCount val="12"/>
                <c:pt idx="0">
                  <c:v>ساعة ذكية</c:v>
                </c:pt>
                <c:pt idx="1">
                  <c:v>تلفاز ذكي</c:v>
                </c:pt>
                <c:pt idx="2">
                  <c:v>مكيف هواء</c:v>
                </c:pt>
                <c:pt idx="3">
                  <c:v>ميكروويف</c:v>
                </c:pt>
                <c:pt idx="4">
                  <c:v>طابعة ليزر</c:v>
                </c:pt>
                <c:pt idx="5">
                  <c:v>لوحة مفاتيح</c:v>
                </c:pt>
                <c:pt idx="6">
                  <c:v>سماعات بلوتوث</c:v>
                </c:pt>
                <c:pt idx="7">
                  <c:v>هاتف ذكي</c:v>
                </c:pt>
                <c:pt idx="8">
                  <c:v>غسالة</c:v>
                </c:pt>
                <c:pt idx="9">
                  <c:v>حاسوب محمول</c:v>
                </c:pt>
                <c:pt idx="10">
                  <c:v>كاميرا رقمية</c:v>
                </c:pt>
                <c:pt idx="11">
                  <c:v>ثلاجة</c:v>
                </c:pt>
              </c:strCache>
            </c:strRef>
          </c:cat>
          <c:val>
            <c:numRef>
              <c:f>Q!$AC$7:$AC$19</c:f>
              <c:numCache>
                <c:formatCode>0.00</c:formatCode>
                <c:ptCount val="12"/>
                <c:pt idx="0">
                  <c:v>2.4659999999999989</c:v>
                </c:pt>
                <c:pt idx="1">
                  <c:v>2.0499999999999994</c:v>
                </c:pt>
                <c:pt idx="2">
                  <c:v>2.0279999999999991</c:v>
                </c:pt>
                <c:pt idx="3">
                  <c:v>2.0249999999999995</c:v>
                </c:pt>
                <c:pt idx="4">
                  <c:v>1.986999999999999</c:v>
                </c:pt>
                <c:pt idx="5">
                  <c:v>1.9309999999999994</c:v>
                </c:pt>
                <c:pt idx="6">
                  <c:v>1.9180000000000001</c:v>
                </c:pt>
                <c:pt idx="7">
                  <c:v>1.911999999999999</c:v>
                </c:pt>
                <c:pt idx="8">
                  <c:v>1.9030000000000002</c:v>
                </c:pt>
                <c:pt idx="9">
                  <c:v>1.8680000000000003</c:v>
                </c:pt>
                <c:pt idx="10">
                  <c:v>1.6469999999999996</c:v>
                </c:pt>
                <c:pt idx="11">
                  <c:v>1.6329999999999998</c:v>
                </c:pt>
              </c:numCache>
            </c:numRef>
          </c:val>
          <c:extLst>
            <c:ext xmlns:c16="http://schemas.microsoft.com/office/drawing/2014/chart" uri="{C3380CC4-5D6E-409C-BE32-E72D297353CC}">
              <c16:uniqueId val="{00000000-446C-482D-836D-AC3B10B99864}"/>
            </c:ext>
          </c:extLst>
        </c:ser>
        <c:dLbls>
          <c:showLegendKey val="0"/>
          <c:showVal val="0"/>
          <c:showCatName val="0"/>
          <c:showSerName val="0"/>
          <c:showPercent val="0"/>
          <c:showBubbleSize val="0"/>
        </c:dLbls>
        <c:gapWidth val="219"/>
        <c:axId val="1908926799"/>
        <c:axId val="1908901359"/>
      </c:barChart>
      <c:catAx>
        <c:axId val="1908926799"/>
        <c:scaling>
          <c:orientation val="minMax"/>
        </c:scaling>
        <c:delete val="0"/>
        <c:axPos val="r"/>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crossAx val="1908901359"/>
        <c:crosses val="autoZero"/>
        <c:auto val="1"/>
        <c:lblAlgn val="ctr"/>
        <c:lblOffset val="100"/>
        <c:noMultiLvlLbl val="0"/>
      </c:catAx>
      <c:valAx>
        <c:axId val="1908901359"/>
        <c:scaling>
          <c:orientation val="maxMin"/>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crossAx val="19089267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ar-SA"/>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ar-S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1"/>
          <c:order val="1"/>
          <c:tx>
            <c:strRef>
              <c:f>Q!$AL$24</c:f>
              <c:strCache>
                <c:ptCount val="1"/>
                <c:pt idx="0">
                  <c:v>مجموع السعر </c:v>
                </c:pt>
              </c:strCache>
            </c:strRef>
          </c:tx>
          <c:spPr>
            <a:ln w="25400" cap="rnd">
              <a:no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0"/>
            <c:dispEq val="0"/>
          </c:trendline>
          <c:xVal>
            <c:strRef>
              <c:f>Q!$AJ$25:$AJ$36</c:f>
              <c:strCache>
                <c:ptCount val="12"/>
                <c:pt idx="0">
                  <c:v>تلفاز ذكي</c:v>
                </c:pt>
                <c:pt idx="1">
                  <c:v>مكيف هواء</c:v>
                </c:pt>
                <c:pt idx="2">
                  <c:v>حاسوب محمول</c:v>
                </c:pt>
                <c:pt idx="3">
                  <c:v>ثلاجة</c:v>
                </c:pt>
                <c:pt idx="4">
                  <c:v>هاتف ذكي</c:v>
                </c:pt>
                <c:pt idx="5">
                  <c:v>كاميرا رقمية</c:v>
                </c:pt>
                <c:pt idx="6">
                  <c:v>غسالة</c:v>
                </c:pt>
                <c:pt idx="7">
                  <c:v>ساعة ذكية</c:v>
                </c:pt>
                <c:pt idx="8">
                  <c:v>طابعة ليزر</c:v>
                </c:pt>
                <c:pt idx="9">
                  <c:v>ميكروويف</c:v>
                </c:pt>
                <c:pt idx="10">
                  <c:v>سماعات بلوتوث</c:v>
                </c:pt>
                <c:pt idx="11">
                  <c:v>لوحة مفاتيح</c:v>
                </c:pt>
              </c:strCache>
            </c:strRef>
          </c:xVal>
          <c:yVal>
            <c:numRef>
              <c:f>Q!$AL$25:$AL$36</c:f>
              <c:numCache>
                <c:formatCode>#,##0</c:formatCode>
                <c:ptCount val="12"/>
                <c:pt idx="0">
                  <c:v>2056454.6869879521</c:v>
                </c:pt>
                <c:pt idx="1">
                  <c:v>1445172.2526666669</c:v>
                </c:pt>
                <c:pt idx="2">
                  <c:v>1421175.1363179914</c:v>
                </c:pt>
                <c:pt idx="3">
                  <c:v>850351.5</c:v>
                </c:pt>
                <c:pt idx="4">
                  <c:v>846209.74687500007</c:v>
                </c:pt>
                <c:pt idx="5">
                  <c:v>594207.51761904743</c:v>
                </c:pt>
                <c:pt idx="6">
                  <c:v>574603.05585714302</c:v>
                </c:pt>
                <c:pt idx="7">
                  <c:v>240345.46454545451</c:v>
                </c:pt>
                <c:pt idx="8">
                  <c:v>228234.60364705883</c:v>
                </c:pt>
                <c:pt idx="9">
                  <c:v>196287.75558441554</c:v>
                </c:pt>
                <c:pt idx="10">
                  <c:v>77145.180000000022</c:v>
                </c:pt>
                <c:pt idx="11">
                  <c:v>38346.067702702705</c:v>
                </c:pt>
              </c:numCache>
            </c:numRef>
          </c:yVal>
          <c:smooth val="0"/>
          <c:extLst>
            <c:ext xmlns:c16="http://schemas.microsoft.com/office/drawing/2014/chart" uri="{C3380CC4-5D6E-409C-BE32-E72D297353CC}">
              <c16:uniqueId val="{00000001-BC1B-44A0-8C18-C7E531528979}"/>
            </c:ext>
          </c:extLst>
        </c:ser>
        <c:dLbls>
          <c:showLegendKey val="0"/>
          <c:showVal val="0"/>
          <c:showCatName val="0"/>
          <c:showSerName val="0"/>
          <c:showPercent val="0"/>
          <c:showBubbleSize val="0"/>
        </c:dLbls>
        <c:axId val="566557440"/>
        <c:axId val="566538720"/>
      </c:scatterChart>
      <c:scatterChart>
        <c:scatterStyle val="lineMarker"/>
        <c:varyColors val="0"/>
        <c:ser>
          <c:idx val="0"/>
          <c:order val="0"/>
          <c:tx>
            <c:strRef>
              <c:f>Q!$AK$24</c:f>
              <c:strCache>
                <c:ptCount val="1"/>
                <c:pt idx="0">
                  <c:v>عدد التقيمات</c:v>
                </c:pt>
              </c:strCache>
            </c:strRef>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strRef>
              <c:f>Q!$AJ$25:$AJ$36</c:f>
              <c:strCache>
                <c:ptCount val="12"/>
                <c:pt idx="0">
                  <c:v>تلفاز ذكي</c:v>
                </c:pt>
                <c:pt idx="1">
                  <c:v>مكيف هواء</c:v>
                </c:pt>
                <c:pt idx="2">
                  <c:v>حاسوب محمول</c:v>
                </c:pt>
                <c:pt idx="3">
                  <c:v>ثلاجة</c:v>
                </c:pt>
                <c:pt idx="4">
                  <c:v>هاتف ذكي</c:v>
                </c:pt>
                <c:pt idx="5">
                  <c:v>كاميرا رقمية</c:v>
                </c:pt>
                <c:pt idx="6">
                  <c:v>غسالة</c:v>
                </c:pt>
                <c:pt idx="7">
                  <c:v>ساعة ذكية</c:v>
                </c:pt>
                <c:pt idx="8">
                  <c:v>طابعة ليزر</c:v>
                </c:pt>
                <c:pt idx="9">
                  <c:v>ميكروويف</c:v>
                </c:pt>
                <c:pt idx="10">
                  <c:v>سماعات بلوتوث</c:v>
                </c:pt>
                <c:pt idx="11">
                  <c:v>لوحة مفاتيح</c:v>
                </c:pt>
              </c:strCache>
            </c:strRef>
          </c:xVal>
          <c:yVal>
            <c:numRef>
              <c:f>Q!$AK$25:$AK$36</c:f>
              <c:numCache>
                <c:formatCode>General</c:formatCode>
                <c:ptCount val="12"/>
                <c:pt idx="0">
                  <c:v>6933</c:v>
                </c:pt>
                <c:pt idx="1">
                  <c:v>7817</c:v>
                </c:pt>
                <c:pt idx="2">
                  <c:v>8121</c:v>
                </c:pt>
                <c:pt idx="3">
                  <c:v>8025</c:v>
                </c:pt>
                <c:pt idx="4">
                  <c:v>7591</c:v>
                </c:pt>
                <c:pt idx="5">
                  <c:v>7098</c:v>
                </c:pt>
                <c:pt idx="6">
                  <c:v>8091</c:v>
                </c:pt>
                <c:pt idx="7">
                  <c:v>8289</c:v>
                </c:pt>
                <c:pt idx="8">
                  <c:v>8778</c:v>
                </c:pt>
                <c:pt idx="9">
                  <c:v>7704</c:v>
                </c:pt>
                <c:pt idx="10">
                  <c:v>7753</c:v>
                </c:pt>
                <c:pt idx="11">
                  <c:v>7879</c:v>
                </c:pt>
              </c:numCache>
            </c:numRef>
          </c:yVal>
          <c:smooth val="0"/>
          <c:extLst>
            <c:ext xmlns:c16="http://schemas.microsoft.com/office/drawing/2014/chart" uri="{C3380CC4-5D6E-409C-BE32-E72D297353CC}">
              <c16:uniqueId val="{00000000-BC1B-44A0-8C18-C7E531528979}"/>
            </c:ext>
          </c:extLst>
        </c:ser>
        <c:dLbls>
          <c:showLegendKey val="0"/>
          <c:showVal val="0"/>
          <c:showCatName val="0"/>
          <c:showSerName val="0"/>
          <c:showPercent val="0"/>
          <c:showBubbleSize val="0"/>
        </c:dLbls>
        <c:axId val="844379008"/>
        <c:axId val="844376608"/>
      </c:scatterChart>
      <c:valAx>
        <c:axId val="56655744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crossAx val="566538720"/>
        <c:crosses val="autoZero"/>
        <c:crossBetween val="midCat"/>
      </c:valAx>
      <c:valAx>
        <c:axId val="56653872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crossAx val="566557440"/>
        <c:crosses val="autoZero"/>
        <c:crossBetween val="midCat"/>
      </c:valAx>
      <c:valAx>
        <c:axId val="844376608"/>
        <c:scaling>
          <c:orientation val="minMax"/>
        </c:scaling>
        <c:delete val="0"/>
        <c:axPos val="r"/>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crossAx val="844379008"/>
        <c:crosses val="max"/>
        <c:crossBetween val="midCat"/>
      </c:valAx>
      <c:valAx>
        <c:axId val="844379008"/>
        <c:scaling>
          <c:orientation val="minMax"/>
        </c:scaling>
        <c:delete val="1"/>
        <c:axPos val="b"/>
        <c:majorTickMark val="out"/>
        <c:minorTickMark val="none"/>
        <c:tickLblPos val="nextTo"/>
        <c:crossAx val="844376608"/>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r-SA"/>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ar-SA"/>
  <c:roundedCorners val="0"/>
  <mc:AlternateContent xmlns:mc="http://schemas.openxmlformats.org/markup-compatibility/2006">
    <mc:Choice xmlns:c14="http://schemas.microsoft.com/office/drawing/2007/8/2/chart" Requires="c14">
      <c14:style val="102"/>
    </mc:Choice>
    <mc:Fallback>
      <c:style val="2"/>
    </mc:Fallback>
  </mc:AlternateContent>
  <c:pivotSource>
    <c:name>[Hda(عبدالرحمن).xlsx]Q!نسبة مرتجعات</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Q!$AS$6</c:f>
              <c:strCache>
                <c:ptCount val="1"/>
                <c:pt idx="0">
                  <c:v>مجموع من الكمية_المباعة</c:v>
                </c:pt>
              </c:strCache>
            </c:strRef>
          </c:tx>
          <c:spPr>
            <a:solidFill>
              <a:schemeClr val="accent1"/>
            </a:solidFill>
            <a:ln>
              <a:noFill/>
            </a:ln>
            <a:effectLst/>
          </c:spPr>
          <c:invertIfNegative val="0"/>
          <c:cat>
            <c:strRef>
              <c:f>Q!$AR$7:$AR$19</c:f>
              <c:strCache>
                <c:ptCount val="12"/>
                <c:pt idx="0">
                  <c:v>تلفاز ذكي</c:v>
                </c:pt>
                <c:pt idx="1">
                  <c:v>ثلاجة</c:v>
                </c:pt>
                <c:pt idx="2">
                  <c:v>حاسوب محمول</c:v>
                </c:pt>
                <c:pt idx="3">
                  <c:v>ساعة ذكية</c:v>
                </c:pt>
                <c:pt idx="4">
                  <c:v>سماعات بلوتوث</c:v>
                </c:pt>
                <c:pt idx="5">
                  <c:v>طابعة ليزر</c:v>
                </c:pt>
                <c:pt idx="6">
                  <c:v>غسالة</c:v>
                </c:pt>
                <c:pt idx="7">
                  <c:v>كاميرا رقمية</c:v>
                </c:pt>
                <c:pt idx="8">
                  <c:v>لوحة مفاتيح</c:v>
                </c:pt>
                <c:pt idx="9">
                  <c:v>مكيف هواء</c:v>
                </c:pt>
                <c:pt idx="10">
                  <c:v>ميكروويف</c:v>
                </c:pt>
                <c:pt idx="11">
                  <c:v>هاتف ذكي</c:v>
                </c:pt>
              </c:strCache>
            </c:strRef>
          </c:cat>
          <c:val>
            <c:numRef>
              <c:f>Q!$AS$7:$AS$19</c:f>
              <c:numCache>
                <c:formatCode>General</c:formatCode>
                <c:ptCount val="12"/>
                <c:pt idx="0">
                  <c:v>18883</c:v>
                </c:pt>
                <c:pt idx="1">
                  <c:v>16641</c:v>
                </c:pt>
                <c:pt idx="2">
                  <c:v>15105</c:v>
                </c:pt>
                <c:pt idx="3">
                  <c:v>22116</c:v>
                </c:pt>
                <c:pt idx="4">
                  <c:v>14762</c:v>
                </c:pt>
                <c:pt idx="5">
                  <c:v>20062</c:v>
                </c:pt>
                <c:pt idx="6">
                  <c:v>17575</c:v>
                </c:pt>
                <c:pt idx="7">
                  <c:v>14770</c:v>
                </c:pt>
                <c:pt idx="8">
                  <c:v>18498</c:v>
                </c:pt>
                <c:pt idx="9">
                  <c:v>16895</c:v>
                </c:pt>
                <c:pt idx="10">
                  <c:v>16062</c:v>
                </c:pt>
                <c:pt idx="11">
                  <c:v>19354</c:v>
                </c:pt>
              </c:numCache>
            </c:numRef>
          </c:val>
          <c:extLst>
            <c:ext xmlns:c16="http://schemas.microsoft.com/office/drawing/2014/chart" uri="{C3380CC4-5D6E-409C-BE32-E72D297353CC}">
              <c16:uniqueId val="{00000000-0846-4EE3-B590-C8D4A27CC448}"/>
            </c:ext>
          </c:extLst>
        </c:ser>
        <c:dLbls>
          <c:showLegendKey val="0"/>
          <c:showVal val="0"/>
          <c:showCatName val="0"/>
          <c:showSerName val="0"/>
          <c:showPercent val="0"/>
          <c:showBubbleSize val="0"/>
        </c:dLbls>
        <c:gapWidth val="219"/>
        <c:axId val="844367008"/>
        <c:axId val="844371808"/>
      </c:barChart>
      <c:lineChart>
        <c:grouping val="standard"/>
        <c:varyColors val="0"/>
        <c:ser>
          <c:idx val="2"/>
          <c:order val="2"/>
          <c:tx>
            <c:strRef>
              <c:f>Q!$AU$6</c:f>
              <c:strCache>
                <c:ptCount val="1"/>
                <c:pt idx="0">
                  <c:v>مجموع من نسبة_المرتجعات</c:v>
                </c:pt>
              </c:strCache>
            </c:strRef>
          </c:tx>
          <c:spPr>
            <a:ln w="28575" cap="rnd">
              <a:solidFill>
                <a:schemeClr val="accent3"/>
              </a:solidFill>
              <a:round/>
            </a:ln>
            <a:effectLst/>
          </c:spPr>
          <c:marker>
            <c:symbol val="none"/>
          </c:marker>
          <c:cat>
            <c:strRef>
              <c:f>Q!$AR$7:$AR$19</c:f>
              <c:strCache>
                <c:ptCount val="12"/>
                <c:pt idx="0">
                  <c:v>تلفاز ذكي</c:v>
                </c:pt>
                <c:pt idx="1">
                  <c:v>ثلاجة</c:v>
                </c:pt>
                <c:pt idx="2">
                  <c:v>حاسوب محمول</c:v>
                </c:pt>
                <c:pt idx="3">
                  <c:v>ساعة ذكية</c:v>
                </c:pt>
                <c:pt idx="4">
                  <c:v>سماعات بلوتوث</c:v>
                </c:pt>
                <c:pt idx="5">
                  <c:v>طابعة ليزر</c:v>
                </c:pt>
                <c:pt idx="6">
                  <c:v>غسالة</c:v>
                </c:pt>
                <c:pt idx="7">
                  <c:v>كاميرا رقمية</c:v>
                </c:pt>
                <c:pt idx="8">
                  <c:v>لوحة مفاتيح</c:v>
                </c:pt>
                <c:pt idx="9">
                  <c:v>مكيف هواء</c:v>
                </c:pt>
                <c:pt idx="10">
                  <c:v>ميكروويف</c:v>
                </c:pt>
                <c:pt idx="11">
                  <c:v>هاتف ذكي</c:v>
                </c:pt>
              </c:strCache>
            </c:strRef>
          </c:cat>
          <c:val>
            <c:numRef>
              <c:f>Q!$AU$7:$AU$19</c:f>
              <c:numCache>
                <c:formatCode>0.00</c:formatCode>
                <c:ptCount val="12"/>
                <c:pt idx="0">
                  <c:v>3.8829999999999987</c:v>
                </c:pt>
                <c:pt idx="1">
                  <c:v>3.141999999999999</c:v>
                </c:pt>
                <c:pt idx="2">
                  <c:v>3.7110000000000016</c:v>
                </c:pt>
                <c:pt idx="3">
                  <c:v>4.4639999999999995</c:v>
                </c:pt>
                <c:pt idx="4">
                  <c:v>3.3650000000000002</c:v>
                </c:pt>
                <c:pt idx="5">
                  <c:v>3.7359999999999989</c:v>
                </c:pt>
                <c:pt idx="6">
                  <c:v>3.6959999999999997</c:v>
                </c:pt>
                <c:pt idx="7">
                  <c:v>2.7069999999999999</c:v>
                </c:pt>
                <c:pt idx="8">
                  <c:v>3.7950000000000004</c:v>
                </c:pt>
                <c:pt idx="9">
                  <c:v>3.4229999999999987</c:v>
                </c:pt>
                <c:pt idx="10">
                  <c:v>3.3069999999999999</c:v>
                </c:pt>
                <c:pt idx="11">
                  <c:v>3.1199999999999992</c:v>
                </c:pt>
              </c:numCache>
            </c:numRef>
          </c:val>
          <c:smooth val="0"/>
          <c:extLst>
            <c:ext xmlns:c16="http://schemas.microsoft.com/office/drawing/2014/chart" uri="{C3380CC4-5D6E-409C-BE32-E72D297353CC}">
              <c16:uniqueId val="{00000002-0846-4EE3-B590-C8D4A27CC448}"/>
            </c:ext>
          </c:extLst>
        </c:ser>
        <c:dLbls>
          <c:showLegendKey val="0"/>
          <c:showVal val="0"/>
          <c:showCatName val="0"/>
          <c:showSerName val="0"/>
          <c:showPercent val="0"/>
          <c:showBubbleSize val="0"/>
        </c:dLbls>
        <c:marker val="1"/>
        <c:smooth val="0"/>
        <c:axId val="844367008"/>
        <c:axId val="844371808"/>
      </c:lineChart>
      <c:lineChart>
        <c:grouping val="stacked"/>
        <c:varyColors val="0"/>
        <c:ser>
          <c:idx val="1"/>
          <c:order val="1"/>
          <c:tx>
            <c:strRef>
              <c:f>Q!$AT$6</c:f>
              <c:strCache>
                <c:ptCount val="1"/>
                <c:pt idx="0">
                  <c:v>مجموع من الكمية المسترجعة</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Q!$AR$7:$AR$19</c:f>
              <c:strCache>
                <c:ptCount val="12"/>
                <c:pt idx="0">
                  <c:v>تلفاز ذكي</c:v>
                </c:pt>
                <c:pt idx="1">
                  <c:v>ثلاجة</c:v>
                </c:pt>
                <c:pt idx="2">
                  <c:v>حاسوب محمول</c:v>
                </c:pt>
                <c:pt idx="3">
                  <c:v>ساعة ذكية</c:v>
                </c:pt>
                <c:pt idx="4">
                  <c:v>سماعات بلوتوث</c:v>
                </c:pt>
                <c:pt idx="5">
                  <c:v>طابعة ليزر</c:v>
                </c:pt>
                <c:pt idx="6">
                  <c:v>غسالة</c:v>
                </c:pt>
                <c:pt idx="7">
                  <c:v>كاميرا رقمية</c:v>
                </c:pt>
                <c:pt idx="8">
                  <c:v>لوحة مفاتيح</c:v>
                </c:pt>
                <c:pt idx="9">
                  <c:v>مكيف هواء</c:v>
                </c:pt>
                <c:pt idx="10">
                  <c:v>ميكروويف</c:v>
                </c:pt>
                <c:pt idx="11">
                  <c:v>هاتف ذكي</c:v>
                </c:pt>
              </c:strCache>
            </c:strRef>
          </c:cat>
          <c:val>
            <c:numRef>
              <c:f>Q!$AT$7:$AT$19</c:f>
              <c:numCache>
                <c:formatCode>0</c:formatCode>
                <c:ptCount val="12"/>
                <c:pt idx="0">
                  <c:v>1052.2809999999999</c:v>
                </c:pt>
                <c:pt idx="1">
                  <c:v>853.5659999999998</c:v>
                </c:pt>
                <c:pt idx="2">
                  <c:v>894.89200000000005</c:v>
                </c:pt>
                <c:pt idx="3">
                  <c:v>1156.5130000000001</c:v>
                </c:pt>
                <c:pt idx="4">
                  <c:v>842.28300000000002</c:v>
                </c:pt>
                <c:pt idx="5">
                  <c:v>1095.8500000000001</c:v>
                </c:pt>
                <c:pt idx="6">
                  <c:v>985.04600000000016</c:v>
                </c:pt>
                <c:pt idx="7">
                  <c:v>727.91399999999999</c:v>
                </c:pt>
                <c:pt idx="8">
                  <c:v>1118.5000000000002</c:v>
                </c:pt>
                <c:pt idx="9">
                  <c:v>918.1110000000001</c:v>
                </c:pt>
                <c:pt idx="10">
                  <c:v>777.91700000000003</c:v>
                </c:pt>
                <c:pt idx="11">
                  <c:v>919.76899999999978</c:v>
                </c:pt>
              </c:numCache>
            </c:numRef>
          </c:val>
          <c:smooth val="0"/>
          <c:extLst>
            <c:ext xmlns:c16="http://schemas.microsoft.com/office/drawing/2014/chart" uri="{C3380CC4-5D6E-409C-BE32-E72D297353CC}">
              <c16:uniqueId val="{00000001-0846-4EE3-B590-C8D4A27CC448}"/>
            </c:ext>
          </c:extLst>
        </c:ser>
        <c:dLbls>
          <c:showLegendKey val="0"/>
          <c:showVal val="0"/>
          <c:showCatName val="0"/>
          <c:showSerName val="0"/>
          <c:showPercent val="0"/>
          <c:showBubbleSize val="0"/>
        </c:dLbls>
        <c:marker val="1"/>
        <c:smooth val="0"/>
        <c:axId val="844358368"/>
        <c:axId val="844356448"/>
      </c:lineChart>
      <c:catAx>
        <c:axId val="844367008"/>
        <c:scaling>
          <c:orientation val="maxMin"/>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crossAx val="844371808"/>
        <c:crosses val="autoZero"/>
        <c:auto val="1"/>
        <c:lblAlgn val="ctr"/>
        <c:lblOffset val="100"/>
        <c:noMultiLvlLbl val="0"/>
      </c:catAx>
      <c:valAx>
        <c:axId val="844371808"/>
        <c:scaling>
          <c:orientation val="minMax"/>
        </c:scaling>
        <c:delete val="0"/>
        <c:axPos val="r"/>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crossAx val="844367008"/>
        <c:crosses val="autoZero"/>
        <c:crossBetween val="between"/>
      </c:valAx>
      <c:valAx>
        <c:axId val="844356448"/>
        <c:scaling>
          <c:orientation val="minMax"/>
        </c:scaling>
        <c:delete val="0"/>
        <c:axPos val="l"/>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crossAx val="844358368"/>
        <c:crosses val="autoZero"/>
        <c:crossBetween val="between"/>
      </c:valAx>
      <c:catAx>
        <c:axId val="844358368"/>
        <c:scaling>
          <c:orientation val="minMax"/>
        </c:scaling>
        <c:delete val="1"/>
        <c:axPos val="b"/>
        <c:numFmt formatCode="General" sourceLinked="1"/>
        <c:majorTickMark val="out"/>
        <c:minorTickMark val="none"/>
        <c:tickLblPos val="nextTo"/>
        <c:crossAx val="844356448"/>
        <c:crosses val="autoZero"/>
        <c:auto val="1"/>
        <c:lblAlgn val="ctr"/>
        <c:lblOffset val="100"/>
        <c:noMultiLvlLbl val="0"/>
      </c:catAx>
      <c:spPr>
        <a:noFill/>
        <a:ln>
          <a:noFill/>
        </a:ln>
        <a:effectLst/>
      </c:spPr>
    </c:plotArea>
    <c:legend>
      <c:legendPos val="b"/>
      <c:legendEntry>
        <c:idx val="1"/>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ar-SA"/>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ar-SA"/>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ar-SA"/>
        </a:p>
      </c:txPr>
    </c:title>
    <c:autoTitleDeleted val="0"/>
    <c:plotArea>
      <c:layout/>
      <c:scatterChart>
        <c:scatterStyle val="lineMarker"/>
        <c:varyColors val="0"/>
        <c:ser>
          <c:idx val="0"/>
          <c:order val="0"/>
          <c:tx>
            <c:strRef>
              <c:f>Q!$BB$23</c:f>
              <c:strCache>
                <c:ptCount val="1"/>
                <c:pt idx="0">
                  <c:v>المرتجعات</c:v>
                </c:pt>
              </c:strCache>
            </c:strRef>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strRef>
              <c:f>Q!$BA$24:$BA$35</c:f>
              <c:strCache>
                <c:ptCount val="12"/>
                <c:pt idx="0">
                  <c:v>ساعة ذكية</c:v>
                </c:pt>
                <c:pt idx="1">
                  <c:v>تلفاز ذكي</c:v>
                </c:pt>
                <c:pt idx="2">
                  <c:v>حاسوب محمول</c:v>
                </c:pt>
                <c:pt idx="3">
                  <c:v>طابعة ليزر</c:v>
                </c:pt>
                <c:pt idx="4">
                  <c:v>غسالة</c:v>
                </c:pt>
                <c:pt idx="5">
                  <c:v>لوحة مفاتيح</c:v>
                </c:pt>
                <c:pt idx="6">
                  <c:v>مكيف هواء</c:v>
                </c:pt>
                <c:pt idx="7">
                  <c:v>سماعات بلوتوث</c:v>
                </c:pt>
                <c:pt idx="8">
                  <c:v>ميكروويف</c:v>
                </c:pt>
                <c:pt idx="9">
                  <c:v>ثلاجة</c:v>
                </c:pt>
                <c:pt idx="10">
                  <c:v>هاتف ذكي</c:v>
                </c:pt>
                <c:pt idx="11">
                  <c:v>كاميرا رقمية</c:v>
                </c:pt>
              </c:strCache>
            </c:strRef>
          </c:xVal>
          <c:yVal>
            <c:numRef>
              <c:f>Q!$BB$24:$BB$35</c:f>
              <c:numCache>
                <c:formatCode>0.00</c:formatCode>
                <c:ptCount val="12"/>
                <c:pt idx="0">
                  <c:v>4.8409999999999993</c:v>
                </c:pt>
                <c:pt idx="1">
                  <c:v>4.2109999999999994</c:v>
                </c:pt>
                <c:pt idx="2">
                  <c:v>4.0180000000000007</c:v>
                </c:pt>
                <c:pt idx="3">
                  <c:v>4.0099999999999989</c:v>
                </c:pt>
                <c:pt idx="4">
                  <c:v>4.0010000000000003</c:v>
                </c:pt>
                <c:pt idx="5">
                  <c:v>3.91</c:v>
                </c:pt>
                <c:pt idx="6">
                  <c:v>3.8519999999999981</c:v>
                </c:pt>
                <c:pt idx="7">
                  <c:v>3.5920000000000001</c:v>
                </c:pt>
                <c:pt idx="8">
                  <c:v>3.5700000000000003</c:v>
                </c:pt>
                <c:pt idx="9">
                  <c:v>3.5509999999999988</c:v>
                </c:pt>
                <c:pt idx="10">
                  <c:v>3.3189999999999991</c:v>
                </c:pt>
                <c:pt idx="11">
                  <c:v>3.0939999999999994</c:v>
                </c:pt>
              </c:numCache>
            </c:numRef>
          </c:yVal>
          <c:smooth val="0"/>
          <c:extLst>
            <c:ext xmlns:c16="http://schemas.microsoft.com/office/drawing/2014/chart" uri="{C3380CC4-5D6E-409C-BE32-E72D297353CC}">
              <c16:uniqueId val="{00000000-2275-487E-BD85-5FD0509AD304}"/>
            </c:ext>
          </c:extLst>
        </c:ser>
        <c:ser>
          <c:idx val="1"/>
          <c:order val="1"/>
          <c:tx>
            <c:strRef>
              <c:f>Q!$BC$23</c:f>
              <c:strCache>
                <c:ptCount val="1"/>
                <c:pt idx="0">
                  <c:v>التقيم العام</c:v>
                </c:pt>
              </c:strCache>
            </c:strRef>
          </c:tx>
          <c:spPr>
            <a:ln w="25400" cap="rnd">
              <a:no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0"/>
            <c:dispEq val="0"/>
          </c:trendline>
          <c:xVal>
            <c:strRef>
              <c:f>Q!$BA$24:$BA$35</c:f>
              <c:strCache>
                <c:ptCount val="12"/>
                <c:pt idx="0">
                  <c:v>ساعة ذكية</c:v>
                </c:pt>
                <c:pt idx="1">
                  <c:v>تلفاز ذكي</c:v>
                </c:pt>
                <c:pt idx="2">
                  <c:v>حاسوب محمول</c:v>
                </c:pt>
                <c:pt idx="3">
                  <c:v>طابعة ليزر</c:v>
                </c:pt>
                <c:pt idx="4">
                  <c:v>غسالة</c:v>
                </c:pt>
                <c:pt idx="5">
                  <c:v>لوحة مفاتيح</c:v>
                </c:pt>
                <c:pt idx="6">
                  <c:v>مكيف هواء</c:v>
                </c:pt>
                <c:pt idx="7">
                  <c:v>سماعات بلوتوث</c:v>
                </c:pt>
                <c:pt idx="8">
                  <c:v>ميكروويف</c:v>
                </c:pt>
                <c:pt idx="9">
                  <c:v>ثلاجة</c:v>
                </c:pt>
                <c:pt idx="10">
                  <c:v>هاتف ذكي</c:v>
                </c:pt>
                <c:pt idx="11">
                  <c:v>كاميرا رقمية</c:v>
                </c:pt>
              </c:strCache>
            </c:strRef>
          </c:xVal>
          <c:yVal>
            <c:numRef>
              <c:f>Q!$BC$24:$BC$35</c:f>
              <c:numCache>
                <c:formatCode>0.00</c:formatCode>
                <c:ptCount val="12"/>
                <c:pt idx="0">
                  <c:v>2.6139999999999981</c:v>
                </c:pt>
                <c:pt idx="1">
                  <c:v>2.4239999999999995</c:v>
                </c:pt>
                <c:pt idx="2">
                  <c:v>2.0640000000000001</c:v>
                </c:pt>
                <c:pt idx="3">
                  <c:v>2.2890000000000001</c:v>
                </c:pt>
                <c:pt idx="4">
                  <c:v>1.9530000000000001</c:v>
                </c:pt>
                <c:pt idx="5">
                  <c:v>2.2689999999999984</c:v>
                </c:pt>
                <c:pt idx="6">
                  <c:v>2.2399999999999993</c:v>
                </c:pt>
                <c:pt idx="7">
                  <c:v>2.2709999999999999</c:v>
                </c:pt>
                <c:pt idx="8">
                  <c:v>2.2999999999999989</c:v>
                </c:pt>
                <c:pt idx="9">
                  <c:v>1.9219999999999997</c:v>
                </c:pt>
                <c:pt idx="10">
                  <c:v>2.1069999999999989</c:v>
                </c:pt>
                <c:pt idx="11">
                  <c:v>2.0159999999999991</c:v>
                </c:pt>
              </c:numCache>
            </c:numRef>
          </c:yVal>
          <c:smooth val="0"/>
          <c:extLst>
            <c:ext xmlns:c16="http://schemas.microsoft.com/office/drawing/2014/chart" uri="{C3380CC4-5D6E-409C-BE32-E72D297353CC}">
              <c16:uniqueId val="{00000001-2275-487E-BD85-5FD0509AD304}"/>
            </c:ext>
          </c:extLst>
        </c:ser>
        <c:dLbls>
          <c:showLegendKey val="0"/>
          <c:showVal val="0"/>
          <c:showCatName val="0"/>
          <c:showSerName val="0"/>
          <c:showPercent val="0"/>
          <c:showBubbleSize val="0"/>
        </c:dLbls>
        <c:axId val="1717957519"/>
        <c:axId val="1717960399"/>
      </c:scatterChart>
      <c:valAx>
        <c:axId val="17179575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crossAx val="1717960399"/>
        <c:crosses val="autoZero"/>
        <c:crossBetween val="midCat"/>
      </c:valAx>
      <c:valAx>
        <c:axId val="1717960399"/>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crossAx val="1717957519"/>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r-SA"/>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ar-SA"/>
  <c:roundedCorners val="0"/>
  <mc:AlternateContent xmlns:mc="http://schemas.openxmlformats.org/markup-compatibility/2006">
    <mc:Choice xmlns:c14="http://schemas.microsoft.com/office/drawing/2007/8/2/chart" Requires="c14">
      <c14:style val="102"/>
    </mc:Choice>
    <mc:Fallback>
      <c:style val="2"/>
    </mc:Fallback>
  </mc:AlternateContent>
  <c:pivotSource>
    <c:name>[Hda(عبدالرحمن).xlsx]Q!معدل الربحية</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Q!$BK$6</c:f>
              <c:strCache>
                <c:ptCount val="1"/>
                <c:pt idx="0">
                  <c:v>مجموع من الكمية_المباعة</c:v>
                </c:pt>
              </c:strCache>
            </c:strRef>
          </c:tx>
          <c:spPr>
            <a:solidFill>
              <a:schemeClr val="accent1"/>
            </a:solidFill>
            <a:ln>
              <a:noFill/>
            </a:ln>
            <a:effectLst/>
          </c:spPr>
          <c:invertIfNegative val="0"/>
          <c:cat>
            <c:multiLvlStrRef>
              <c:f>Q!$BJ$7:$BJ$23</c:f>
              <c:multiLvlStrCache>
                <c:ptCount val="12"/>
                <c:lvl>
                  <c:pt idx="0">
                    <c:v>حاسوب محمول</c:v>
                  </c:pt>
                  <c:pt idx="1">
                    <c:v>طابعة ليزر</c:v>
                  </c:pt>
                  <c:pt idx="2">
                    <c:v>لوحة مفاتيح</c:v>
                  </c:pt>
                  <c:pt idx="3">
                    <c:v>كاميرا رقمية</c:v>
                  </c:pt>
                  <c:pt idx="4">
                    <c:v>ساعة ذكية</c:v>
                  </c:pt>
                  <c:pt idx="5">
                    <c:v>سماعات بلوتوث</c:v>
                  </c:pt>
                  <c:pt idx="6">
                    <c:v>هاتف ذكي</c:v>
                  </c:pt>
                  <c:pt idx="7">
                    <c:v>تلفاز ذكي</c:v>
                  </c:pt>
                  <c:pt idx="8">
                    <c:v>ثلاجة</c:v>
                  </c:pt>
                  <c:pt idx="9">
                    <c:v>غسالة</c:v>
                  </c:pt>
                  <c:pt idx="10">
                    <c:v>مكيف هواء</c:v>
                  </c:pt>
                  <c:pt idx="11">
                    <c:v>ميكروويف</c:v>
                  </c:pt>
                </c:lvl>
                <c:lvl>
                  <c:pt idx="0">
                    <c:v> الحاسوب ومستلزماته</c:v>
                  </c:pt>
                  <c:pt idx="3">
                    <c:v>أجهزة التصوير</c:v>
                  </c:pt>
                  <c:pt idx="4">
                    <c:v>الأجهزة  الشخصية</c:v>
                  </c:pt>
                  <c:pt idx="7">
                    <c:v>الأجهزة  المنزلية</c:v>
                  </c:pt>
                </c:lvl>
              </c:multiLvlStrCache>
            </c:multiLvlStrRef>
          </c:cat>
          <c:val>
            <c:numRef>
              <c:f>Q!$BK$7:$BK$23</c:f>
              <c:numCache>
                <c:formatCode>General</c:formatCode>
                <c:ptCount val="12"/>
                <c:pt idx="0">
                  <c:v>15105</c:v>
                </c:pt>
                <c:pt idx="1">
                  <c:v>20062</c:v>
                </c:pt>
                <c:pt idx="2">
                  <c:v>18498</c:v>
                </c:pt>
                <c:pt idx="3">
                  <c:v>14770</c:v>
                </c:pt>
                <c:pt idx="4">
                  <c:v>22116</c:v>
                </c:pt>
                <c:pt idx="5">
                  <c:v>14762</c:v>
                </c:pt>
                <c:pt idx="6">
                  <c:v>19354</c:v>
                </c:pt>
                <c:pt idx="7">
                  <c:v>18883</c:v>
                </c:pt>
                <c:pt idx="8">
                  <c:v>16641</c:v>
                </c:pt>
                <c:pt idx="9">
                  <c:v>17575</c:v>
                </c:pt>
                <c:pt idx="10">
                  <c:v>16895</c:v>
                </c:pt>
                <c:pt idx="11">
                  <c:v>16062</c:v>
                </c:pt>
              </c:numCache>
            </c:numRef>
          </c:val>
          <c:extLst>
            <c:ext xmlns:c16="http://schemas.microsoft.com/office/drawing/2014/chart" uri="{C3380CC4-5D6E-409C-BE32-E72D297353CC}">
              <c16:uniqueId val="{00000000-03F2-48B2-B80A-63E5D1A04158}"/>
            </c:ext>
          </c:extLst>
        </c:ser>
        <c:dLbls>
          <c:showLegendKey val="0"/>
          <c:showVal val="0"/>
          <c:showCatName val="0"/>
          <c:showSerName val="0"/>
          <c:showPercent val="0"/>
          <c:showBubbleSize val="0"/>
        </c:dLbls>
        <c:gapWidth val="219"/>
        <c:axId val="566561280"/>
        <c:axId val="566566080"/>
      </c:barChart>
      <c:barChart>
        <c:barDir val="bar"/>
        <c:grouping val="stacked"/>
        <c:varyColors val="0"/>
        <c:ser>
          <c:idx val="1"/>
          <c:order val="1"/>
          <c:tx>
            <c:strRef>
              <c:f>Q!$BL$6</c:f>
              <c:strCache>
                <c:ptCount val="1"/>
                <c:pt idx="0">
                  <c:v>مجموع من السعر_بالجنيه</c:v>
                </c:pt>
              </c:strCache>
            </c:strRef>
          </c:tx>
          <c:spPr>
            <a:solidFill>
              <a:schemeClr val="accent2"/>
            </a:solidFill>
            <a:ln>
              <a:noFill/>
            </a:ln>
            <a:effectLst/>
          </c:spPr>
          <c:invertIfNegative val="0"/>
          <c:cat>
            <c:multiLvlStrRef>
              <c:f>Q!$BJ$7:$BJ$23</c:f>
              <c:multiLvlStrCache>
                <c:ptCount val="12"/>
                <c:lvl>
                  <c:pt idx="0">
                    <c:v>حاسوب محمول</c:v>
                  </c:pt>
                  <c:pt idx="1">
                    <c:v>طابعة ليزر</c:v>
                  </c:pt>
                  <c:pt idx="2">
                    <c:v>لوحة مفاتيح</c:v>
                  </c:pt>
                  <c:pt idx="3">
                    <c:v>كاميرا رقمية</c:v>
                  </c:pt>
                  <c:pt idx="4">
                    <c:v>ساعة ذكية</c:v>
                  </c:pt>
                  <c:pt idx="5">
                    <c:v>سماعات بلوتوث</c:v>
                  </c:pt>
                  <c:pt idx="6">
                    <c:v>هاتف ذكي</c:v>
                  </c:pt>
                  <c:pt idx="7">
                    <c:v>تلفاز ذكي</c:v>
                  </c:pt>
                  <c:pt idx="8">
                    <c:v>ثلاجة</c:v>
                  </c:pt>
                  <c:pt idx="9">
                    <c:v>غسالة</c:v>
                  </c:pt>
                  <c:pt idx="10">
                    <c:v>مكيف هواء</c:v>
                  </c:pt>
                  <c:pt idx="11">
                    <c:v>ميكروويف</c:v>
                  </c:pt>
                </c:lvl>
                <c:lvl>
                  <c:pt idx="0">
                    <c:v> الحاسوب ومستلزماته</c:v>
                  </c:pt>
                  <c:pt idx="3">
                    <c:v>أجهزة التصوير</c:v>
                  </c:pt>
                  <c:pt idx="4">
                    <c:v>الأجهزة  الشخصية</c:v>
                  </c:pt>
                  <c:pt idx="7">
                    <c:v>الأجهزة  المنزلية</c:v>
                  </c:pt>
                </c:lvl>
              </c:multiLvlStrCache>
            </c:multiLvlStrRef>
          </c:cat>
          <c:val>
            <c:numRef>
              <c:f>Q!$BL$7:$BL$23</c:f>
              <c:numCache>
                <c:formatCode>#,##0</c:formatCode>
                <c:ptCount val="12"/>
                <c:pt idx="0">
                  <c:v>1140903.2462595417</c:v>
                </c:pt>
                <c:pt idx="1">
                  <c:v>194824.18364705882</c:v>
                </c:pt>
                <c:pt idx="2">
                  <c:v>30847.407702702712</c:v>
                </c:pt>
                <c:pt idx="3">
                  <c:v>452328.0357142858</c:v>
                </c:pt>
                <c:pt idx="4">
                  <c:v>210611.13090909095</c:v>
                </c:pt>
                <c:pt idx="5">
                  <c:v>60299.99000000002</c:v>
                </c:pt>
                <c:pt idx="6">
                  <c:v>732166.58515624993</c:v>
                </c:pt>
                <c:pt idx="7">
                  <c:v>1705938.5213253016</c:v>
                </c:pt>
                <c:pt idx="8">
                  <c:v>624775.57999999973</c:v>
                </c:pt>
                <c:pt idx="9">
                  <c:v>518110.84585714288</c:v>
                </c:pt>
                <c:pt idx="10">
                  <c:v>1234932.5961333334</c:v>
                </c:pt>
                <c:pt idx="11">
                  <c:v>161376.64246753248</c:v>
                </c:pt>
              </c:numCache>
            </c:numRef>
          </c:val>
          <c:extLst>
            <c:ext xmlns:c16="http://schemas.microsoft.com/office/drawing/2014/chart" uri="{C3380CC4-5D6E-409C-BE32-E72D297353CC}">
              <c16:uniqueId val="{00000001-03F2-48B2-B80A-63E5D1A04158}"/>
            </c:ext>
          </c:extLst>
        </c:ser>
        <c:dLbls>
          <c:showLegendKey val="0"/>
          <c:showVal val="0"/>
          <c:showCatName val="0"/>
          <c:showSerName val="0"/>
          <c:showPercent val="0"/>
          <c:showBubbleSize val="0"/>
        </c:dLbls>
        <c:gapWidth val="219"/>
        <c:overlap val="100"/>
        <c:axId val="1016488224"/>
        <c:axId val="1016484864"/>
      </c:barChart>
      <c:catAx>
        <c:axId val="5665612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crossAx val="566566080"/>
        <c:crosses val="autoZero"/>
        <c:auto val="1"/>
        <c:lblAlgn val="ctr"/>
        <c:lblOffset val="100"/>
        <c:noMultiLvlLbl val="0"/>
      </c:catAx>
      <c:valAx>
        <c:axId val="56656608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crossAx val="566561280"/>
        <c:crosses val="autoZero"/>
        <c:crossBetween val="between"/>
      </c:valAx>
      <c:valAx>
        <c:axId val="1016484864"/>
        <c:scaling>
          <c:orientation val="minMax"/>
        </c:scaling>
        <c:delete val="0"/>
        <c:axPos val="t"/>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crossAx val="1016488224"/>
        <c:crosses val="max"/>
        <c:crossBetween val="between"/>
      </c:valAx>
      <c:catAx>
        <c:axId val="1016488224"/>
        <c:scaling>
          <c:orientation val="minMax"/>
        </c:scaling>
        <c:delete val="1"/>
        <c:axPos val="l"/>
        <c:numFmt formatCode="General" sourceLinked="1"/>
        <c:majorTickMark val="out"/>
        <c:minorTickMark val="none"/>
        <c:tickLblPos val="nextTo"/>
        <c:crossAx val="1016484864"/>
        <c:crosses val="autoZero"/>
        <c:auto val="1"/>
        <c:lblAlgn val="ctr"/>
        <c:lblOffset val="100"/>
        <c:noMultiLvlLbl val="0"/>
      </c:catAx>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r-SA"/>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ar-SA"/>
  <c:roundedCorners val="0"/>
  <mc:AlternateContent xmlns:mc="http://schemas.openxmlformats.org/markup-compatibility/2006">
    <mc:Choice xmlns:c14="http://schemas.microsoft.com/office/drawing/2007/8/2/chart" Requires="c14">
      <c14:style val="102"/>
    </mc:Choice>
    <mc:Fallback>
      <c:style val="2"/>
    </mc:Fallback>
  </mc:AlternateContent>
  <c:pivotSource>
    <c:name>[Hda(عبدالرحمن).xlsx]Q!التقييمات و مبيعات</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Q!$BT$6</c:f>
              <c:strCache>
                <c:ptCount val="1"/>
                <c:pt idx="0">
                  <c:v>مجموع من السعر_بالجنيه</c:v>
                </c:pt>
              </c:strCache>
            </c:strRef>
          </c:tx>
          <c:spPr>
            <a:ln w="28575" cap="rnd">
              <a:solidFill>
                <a:schemeClr val="accent1"/>
              </a:solidFill>
              <a:round/>
            </a:ln>
            <a:effectLst/>
          </c:spPr>
          <c:marker>
            <c:symbol val="none"/>
          </c:marker>
          <c:cat>
            <c:strRef>
              <c:f>Q!$BS$7:$BS$19</c:f>
              <c:strCache>
                <c:ptCount val="12"/>
                <c:pt idx="0">
                  <c:v>تلفاز ذكي</c:v>
                </c:pt>
                <c:pt idx="1">
                  <c:v>مكيف هواء</c:v>
                </c:pt>
                <c:pt idx="2">
                  <c:v>حاسوب محمول</c:v>
                </c:pt>
                <c:pt idx="3">
                  <c:v>هاتف ذكي</c:v>
                </c:pt>
                <c:pt idx="4">
                  <c:v>ثلاجة</c:v>
                </c:pt>
                <c:pt idx="5">
                  <c:v>غسالة</c:v>
                </c:pt>
                <c:pt idx="6">
                  <c:v>كاميرا رقمية</c:v>
                </c:pt>
                <c:pt idx="7">
                  <c:v>ساعة ذكية</c:v>
                </c:pt>
                <c:pt idx="8">
                  <c:v>طابعة ليزر</c:v>
                </c:pt>
                <c:pt idx="9">
                  <c:v>ميكروويف</c:v>
                </c:pt>
                <c:pt idx="10">
                  <c:v>سماعات بلوتوث</c:v>
                </c:pt>
                <c:pt idx="11">
                  <c:v>لوحة مفاتيح</c:v>
                </c:pt>
              </c:strCache>
            </c:strRef>
          </c:cat>
          <c:val>
            <c:numRef>
              <c:f>Q!$BT$7:$BT$19</c:f>
              <c:numCache>
                <c:formatCode>#,##0</c:formatCode>
                <c:ptCount val="12"/>
                <c:pt idx="0">
                  <c:v>1705938.5213253016</c:v>
                </c:pt>
                <c:pt idx="1">
                  <c:v>1234932.5961333334</c:v>
                </c:pt>
                <c:pt idx="2">
                  <c:v>1140903.2462595417</c:v>
                </c:pt>
                <c:pt idx="3">
                  <c:v>732166.58515624993</c:v>
                </c:pt>
                <c:pt idx="4">
                  <c:v>624775.57999999973</c:v>
                </c:pt>
                <c:pt idx="5">
                  <c:v>518110.84585714288</c:v>
                </c:pt>
                <c:pt idx="6">
                  <c:v>452328.0357142858</c:v>
                </c:pt>
                <c:pt idx="7">
                  <c:v>210611.13090909095</c:v>
                </c:pt>
                <c:pt idx="8">
                  <c:v>194824.18364705882</c:v>
                </c:pt>
                <c:pt idx="9">
                  <c:v>161376.64246753248</c:v>
                </c:pt>
                <c:pt idx="10">
                  <c:v>60299.99000000002</c:v>
                </c:pt>
                <c:pt idx="11">
                  <c:v>30847.407702702712</c:v>
                </c:pt>
              </c:numCache>
            </c:numRef>
          </c:val>
          <c:smooth val="0"/>
          <c:extLst>
            <c:ext xmlns:c16="http://schemas.microsoft.com/office/drawing/2014/chart" uri="{C3380CC4-5D6E-409C-BE32-E72D297353CC}">
              <c16:uniqueId val="{00000000-98DF-49A1-A589-CF4D100A31D5}"/>
            </c:ext>
          </c:extLst>
        </c:ser>
        <c:dLbls>
          <c:showLegendKey val="0"/>
          <c:showVal val="0"/>
          <c:showCatName val="0"/>
          <c:showSerName val="0"/>
          <c:showPercent val="0"/>
          <c:showBubbleSize val="0"/>
        </c:dLbls>
        <c:marker val="1"/>
        <c:smooth val="0"/>
        <c:axId val="1016371584"/>
        <c:axId val="1016380224"/>
      </c:lineChart>
      <c:lineChart>
        <c:grouping val="standard"/>
        <c:varyColors val="0"/>
        <c:ser>
          <c:idx val="1"/>
          <c:order val="1"/>
          <c:tx>
            <c:strRef>
              <c:f>Q!$BU$6</c:f>
              <c:strCache>
                <c:ptCount val="1"/>
                <c:pt idx="0">
                  <c:v>مجموع من التقييم_العام</c:v>
                </c:pt>
              </c:strCache>
            </c:strRef>
          </c:tx>
          <c:spPr>
            <a:ln w="28575" cap="rnd">
              <a:solidFill>
                <a:schemeClr val="accent2"/>
              </a:solidFill>
              <a:round/>
            </a:ln>
            <a:effectLst/>
          </c:spPr>
          <c:marker>
            <c:symbol val="none"/>
          </c:marker>
          <c:cat>
            <c:strRef>
              <c:f>Q!$BS$7:$BS$19</c:f>
              <c:strCache>
                <c:ptCount val="12"/>
                <c:pt idx="0">
                  <c:v>تلفاز ذكي</c:v>
                </c:pt>
                <c:pt idx="1">
                  <c:v>مكيف هواء</c:v>
                </c:pt>
                <c:pt idx="2">
                  <c:v>حاسوب محمول</c:v>
                </c:pt>
                <c:pt idx="3">
                  <c:v>هاتف ذكي</c:v>
                </c:pt>
                <c:pt idx="4">
                  <c:v>ثلاجة</c:v>
                </c:pt>
                <c:pt idx="5">
                  <c:v>غسالة</c:v>
                </c:pt>
                <c:pt idx="6">
                  <c:v>كاميرا رقمية</c:v>
                </c:pt>
                <c:pt idx="7">
                  <c:v>ساعة ذكية</c:v>
                </c:pt>
                <c:pt idx="8">
                  <c:v>طابعة ليزر</c:v>
                </c:pt>
                <c:pt idx="9">
                  <c:v>ميكروويف</c:v>
                </c:pt>
                <c:pt idx="10">
                  <c:v>سماعات بلوتوث</c:v>
                </c:pt>
                <c:pt idx="11">
                  <c:v>لوحة مفاتيح</c:v>
                </c:pt>
              </c:strCache>
            </c:strRef>
          </c:cat>
          <c:val>
            <c:numRef>
              <c:f>Q!$BU$7:$BU$19</c:f>
              <c:numCache>
                <c:formatCode>0.00</c:formatCode>
                <c:ptCount val="12"/>
                <c:pt idx="0">
                  <c:v>2.0499999999999994</c:v>
                </c:pt>
                <c:pt idx="1">
                  <c:v>2.0279999999999991</c:v>
                </c:pt>
                <c:pt idx="2">
                  <c:v>1.8680000000000003</c:v>
                </c:pt>
                <c:pt idx="3">
                  <c:v>1.911999999999999</c:v>
                </c:pt>
                <c:pt idx="4">
                  <c:v>1.6329999999999998</c:v>
                </c:pt>
                <c:pt idx="5">
                  <c:v>1.9030000000000002</c:v>
                </c:pt>
                <c:pt idx="6">
                  <c:v>1.6469999999999996</c:v>
                </c:pt>
                <c:pt idx="7">
                  <c:v>2.4659999999999989</c:v>
                </c:pt>
                <c:pt idx="8">
                  <c:v>1.986999999999999</c:v>
                </c:pt>
                <c:pt idx="9">
                  <c:v>2.0249999999999995</c:v>
                </c:pt>
                <c:pt idx="10">
                  <c:v>1.9180000000000001</c:v>
                </c:pt>
                <c:pt idx="11">
                  <c:v>1.9309999999999994</c:v>
                </c:pt>
              </c:numCache>
            </c:numRef>
          </c:val>
          <c:smooth val="0"/>
          <c:extLst>
            <c:ext xmlns:c16="http://schemas.microsoft.com/office/drawing/2014/chart" uri="{C3380CC4-5D6E-409C-BE32-E72D297353CC}">
              <c16:uniqueId val="{00000001-98DF-49A1-A589-CF4D100A31D5}"/>
            </c:ext>
          </c:extLst>
        </c:ser>
        <c:dLbls>
          <c:showLegendKey val="0"/>
          <c:showVal val="0"/>
          <c:showCatName val="0"/>
          <c:showSerName val="0"/>
          <c:showPercent val="0"/>
          <c:showBubbleSize val="0"/>
        </c:dLbls>
        <c:marker val="1"/>
        <c:smooth val="0"/>
        <c:axId val="1016380704"/>
        <c:axId val="1016388864"/>
      </c:lineChart>
      <c:valAx>
        <c:axId val="1016380224"/>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crossAx val="1016371584"/>
        <c:crosses val="max"/>
        <c:crossBetween val="between"/>
      </c:valAx>
      <c:catAx>
        <c:axId val="1016371584"/>
        <c:scaling>
          <c:orientation val="minMax"/>
        </c:scaling>
        <c:delete val="1"/>
        <c:axPos val="b"/>
        <c:numFmt formatCode="General" sourceLinked="1"/>
        <c:majorTickMark val="out"/>
        <c:minorTickMark val="none"/>
        <c:tickLblPos val="nextTo"/>
        <c:crossAx val="1016380224"/>
        <c:crosses val="autoZero"/>
        <c:auto val="1"/>
        <c:lblAlgn val="ctr"/>
        <c:lblOffset val="100"/>
        <c:noMultiLvlLbl val="0"/>
      </c:catAx>
      <c:valAx>
        <c:axId val="1016388864"/>
        <c:scaling>
          <c:orientation val="minMax"/>
        </c:scaling>
        <c:delete val="0"/>
        <c:axPos val="l"/>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crossAx val="1016380704"/>
        <c:crosses val="autoZero"/>
        <c:crossBetween val="between"/>
      </c:valAx>
      <c:catAx>
        <c:axId val="1016380704"/>
        <c:scaling>
          <c:orientation val="minMax"/>
        </c:scaling>
        <c:delete val="1"/>
        <c:axPos val="b"/>
        <c:numFmt formatCode="General" sourceLinked="1"/>
        <c:majorTickMark val="out"/>
        <c:minorTickMark val="none"/>
        <c:tickLblPos val="nextTo"/>
        <c:crossAx val="1016388864"/>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ar-SA"/>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ar-SA"/>
  <c:roundedCorners val="0"/>
  <mc:AlternateContent xmlns:mc="http://schemas.openxmlformats.org/markup-compatibility/2006">
    <mc:Choice xmlns:c14="http://schemas.microsoft.com/office/drawing/2007/8/2/chart" Requires="c14">
      <c14:style val="102"/>
    </mc:Choice>
    <mc:Fallback>
      <c:style val="2"/>
    </mc:Fallback>
  </mc:AlternateContent>
  <c:pivotSource>
    <c:name>[Hda(عبدالرحمن).xlsx]Q!PivotTable17</c:name>
    <c:fmtId val="7"/>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Q!$CC$6</c:f>
              <c:strCache>
                <c:ptCount val="1"/>
                <c:pt idx="0">
                  <c:v>مجموع من الكمية_المباعة</c:v>
                </c:pt>
              </c:strCache>
            </c:strRef>
          </c:tx>
          <c:spPr>
            <a:solidFill>
              <a:schemeClr val="accent1"/>
            </a:solidFill>
            <a:ln>
              <a:noFill/>
            </a:ln>
            <a:effectLst/>
          </c:spPr>
          <c:invertIfNegative val="0"/>
          <c:cat>
            <c:strRef>
              <c:f>Q!$CB$7:$CB$12</c:f>
              <c:strCache>
                <c:ptCount val="5"/>
                <c:pt idx="0">
                  <c:v>سماعات بلوتوث</c:v>
                </c:pt>
                <c:pt idx="1">
                  <c:v>حاسوب محمول</c:v>
                </c:pt>
                <c:pt idx="2">
                  <c:v>ميكروويف</c:v>
                </c:pt>
                <c:pt idx="3">
                  <c:v>غسالة</c:v>
                </c:pt>
                <c:pt idx="4">
                  <c:v>لوحة مفاتيح</c:v>
                </c:pt>
              </c:strCache>
            </c:strRef>
          </c:cat>
          <c:val>
            <c:numRef>
              <c:f>Q!$CC$7:$CC$12</c:f>
              <c:numCache>
                <c:formatCode>General</c:formatCode>
                <c:ptCount val="5"/>
                <c:pt idx="0">
                  <c:v>14762</c:v>
                </c:pt>
                <c:pt idx="1">
                  <c:v>15105</c:v>
                </c:pt>
                <c:pt idx="2">
                  <c:v>16062</c:v>
                </c:pt>
                <c:pt idx="3">
                  <c:v>17575</c:v>
                </c:pt>
                <c:pt idx="4">
                  <c:v>18498</c:v>
                </c:pt>
              </c:numCache>
            </c:numRef>
          </c:val>
          <c:extLst>
            <c:ext xmlns:c16="http://schemas.microsoft.com/office/drawing/2014/chart" uri="{C3380CC4-5D6E-409C-BE32-E72D297353CC}">
              <c16:uniqueId val="{00000000-57BB-4D0D-A0D7-17F37974DC27}"/>
            </c:ext>
          </c:extLst>
        </c:ser>
        <c:ser>
          <c:idx val="1"/>
          <c:order val="1"/>
          <c:tx>
            <c:strRef>
              <c:f>Q!$CD$6</c:f>
              <c:strCache>
                <c:ptCount val="1"/>
                <c:pt idx="0">
                  <c:v>مجموع من السعر_بالجنيه</c:v>
                </c:pt>
              </c:strCache>
            </c:strRef>
          </c:tx>
          <c:spPr>
            <a:solidFill>
              <a:schemeClr val="accent2"/>
            </a:solidFill>
            <a:ln>
              <a:noFill/>
            </a:ln>
            <a:effectLst/>
          </c:spPr>
          <c:invertIfNegative val="0"/>
          <c:cat>
            <c:strRef>
              <c:f>Q!$CB$7:$CB$12</c:f>
              <c:strCache>
                <c:ptCount val="5"/>
                <c:pt idx="0">
                  <c:v>سماعات بلوتوث</c:v>
                </c:pt>
                <c:pt idx="1">
                  <c:v>حاسوب محمول</c:v>
                </c:pt>
                <c:pt idx="2">
                  <c:v>ميكروويف</c:v>
                </c:pt>
                <c:pt idx="3">
                  <c:v>غسالة</c:v>
                </c:pt>
                <c:pt idx="4">
                  <c:v>لوحة مفاتيح</c:v>
                </c:pt>
              </c:strCache>
            </c:strRef>
          </c:cat>
          <c:val>
            <c:numRef>
              <c:f>Q!$CD$7:$CD$12</c:f>
              <c:numCache>
                <c:formatCode>#,##0</c:formatCode>
                <c:ptCount val="5"/>
                <c:pt idx="0">
                  <c:v>60299.990000000005</c:v>
                </c:pt>
                <c:pt idx="1">
                  <c:v>1140903.2462595417</c:v>
                </c:pt>
                <c:pt idx="2">
                  <c:v>161376.64246753251</c:v>
                </c:pt>
                <c:pt idx="3">
                  <c:v>518110.84585714299</c:v>
                </c:pt>
                <c:pt idx="4">
                  <c:v>30847.407702702701</c:v>
                </c:pt>
              </c:numCache>
            </c:numRef>
          </c:val>
          <c:extLst>
            <c:ext xmlns:c16="http://schemas.microsoft.com/office/drawing/2014/chart" uri="{C3380CC4-5D6E-409C-BE32-E72D297353CC}">
              <c16:uniqueId val="{00000001-57BB-4D0D-A0D7-17F37974DC27}"/>
            </c:ext>
          </c:extLst>
        </c:ser>
        <c:dLbls>
          <c:showLegendKey val="0"/>
          <c:showVal val="0"/>
          <c:showCatName val="0"/>
          <c:showSerName val="0"/>
          <c:showPercent val="0"/>
          <c:showBubbleSize val="0"/>
        </c:dLbls>
        <c:gapWidth val="219"/>
        <c:overlap val="-27"/>
        <c:axId val="816151840"/>
        <c:axId val="816134560"/>
      </c:barChart>
      <c:catAx>
        <c:axId val="816151840"/>
        <c:scaling>
          <c:orientation val="maxMin"/>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crossAx val="816134560"/>
        <c:crosses val="autoZero"/>
        <c:auto val="1"/>
        <c:lblAlgn val="ctr"/>
        <c:lblOffset val="100"/>
        <c:noMultiLvlLbl val="0"/>
      </c:catAx>
      <c:valAx>
        <c:axId val="816134560"/>
        <c:scaling>
          <c:orientation val="minMax"/>
        </c:scaling>
        <c:delete val="0"/>
        <c:axPos val="r"/>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crossAx val="816151840"/>
        <c:crosses val="autoZero"/>
        <c:crossBetween val="between"/>
      </c:valAx>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r-SA"/>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withinLinearReversed" id="26">
  <a:schemeClr val="accent6"/>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6.xml"/><Relationship Id="rId3" Type="http://schemas.openxmlformats.org/officeDocument/2006/relationships/image" Target="../media/image3.png"/><Relationship Id="rId7" Type="http://schemas.openxmlformats.org/officeDocument/2006/relationships/chart" Target="../charts/chart15.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chart" Target="../charts/chart14.xml"/><Relationship Id="rId11" Type="http://schemas.openxmlformats.org/officeDocument/2006/relationships/image" Target="../media/image6.svg"/><Relationship Id="rId5" Type="http://schemas.openxmlformats.org/officeDocument/2006/relationships/chart" Target="../charts/chart13.xml"/><Relationship Id="rId10" Type="http://schemas.openxmlformats.org/officeDocument/2006/relationships/image" Target="../media/image5.png"/><Relationship Id="rId4" Type="http://schemas.openxmlformats.org/officeDocument/2006/relationships/image" Target="../media/image4.svg"/><Relationship Id="rId9" Type="http://schemas.openxmlformats.org/officeDocument/2006/relationships/chart" Target="../charts/chart17.xml"/></Relationships>
</file>

<file path=xl/drawings/drawing1.xml><?xml version="1.0" encoding="utf-8"?>
<xdr:wsDr xmlns:xdr="http://schemas.openxmlformats.org/drawingml/2006/spreadsheetDrawing" xmlns:a="http://schemas.openxmlformats.org/drawingml/2006/main">
  <xdr:twoCellAnchor>
    <xdr:from>
      <xdr:col>9</xdr:col>
      <xdr:colOff>100405</xdr:colOff>
      <xdr:row>21</xdr:row>
      <xdr:rowOff>27791</xdr:rowOff>
    </xdr:from>
    <xdr:to>
      <xdr:col>14</xdr:col>
      <xdr:colOff>358589</xdr:colOff>
      <xdr:row>44</xdr:row>
      <xdr:rowOff>76200</xdr:rowOff>
    </xdr:to>
    <xdr:graphicFrame macro="">
      <xdr:nvGraphicFramePr>
        <xdr:cNvPr id="2" name="مخطط 1">
          <a:extLst>
            <a:ext uri="{FF2B5EF4-FFF2-40B4-BE49-F238E27FC236}">
              <a16:creationId xmlns:a16="http://schemas.microsoft.com/office/drawing/2014/main" id="{A8A50FB6-9069-E217-2391-34B59F61B8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381000</xdr:colOff>
      <xdr:row>14</xdr:row>
      <xdr:rowOff>144780</xdr:rowOff>
    </xdr:from>
    <xdr:to>
      <xdr:col>22</xdr:col>
      <xdr:colOff>152400</xdr:colOff>
      <xdr:row>29</xdr:row>
      <xdr:rowOff>38100</xdr:rowOff>
    </xdr:to>
    <xdr:graphicFrame macro="">
      <xdr:nvGraphicFramePr>
        <xdr:cNvPr id="3" name="مخطط 2">
          <a:extLst>
            <a:ext uri="{FF2B5EF4-FFF2-40B4-BE49-F238E27FC236}">
              <a16:creationId xmlns:a16="http://schemas.microsoft.com/office/drawing/2014/main" id="{1CDF2091-D053-1C04-0AB8-5F7A3408DF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27</xdr:col>
      <xdr:colOff>4762</xdr:colOff>
      <xdr:row>19</xdr:row>
      <xdr:rowOff>190500</xdr:rowOff>
    </xdr:from>
    <xdr:to>
      <xdr:col>30</xdr:col>
      <xdr:colOff>52387</xdr:colOff>
      <xdr:row>35</xdr:row>
      <xdr:rowOff>133350</xdr:rowOff>
    </xdr:to>
    <xdr:graphicFrame macro="">
      <xdr:nvGraphicFramePr>
        <xdr:cNvPr id="4" name="مخطط 3">
          <a:extLst>
            <a:ext uri="{FF2B5EF4-FFF2-40B4-BE49-F238E27FC236}">
              <a16:creationId xmlns:a16="http://schemas.microsoft.com/office/drawing/2014/main" id="{967FE415-EACF-5C03-4C59-748B954BD8D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34</xdr:col>
      <xdr:colOff>598715</xdr:colOff>
      <xdr:row>37</xdr:row>
      <xdr:rowOff>87086</xdr:rowOff>
    </xdr:from>
    <xdr:to>
      <xdr:col>37</xdr:col>
      <xdr:colOff>1262743</xdr:colOff>
      <xdr:row>53</xdr:row>
      <xdr:rowOff>43543</xdr:rowOff>
    </xdr:to>
    <xdr:graphicFrame macro="">
      <xdr:nvGraphicFramePr>
        <xdr:cNvPr id="5" name="مخطط 4">
          <a:extLst>
            <a:ext uri="{FF2B5EF4-FFF2-40B4-BE49-F238E27FC236}">
              <a16:creationId xmlns:a16="http://schemas.microsoft.com/office/drawing/2014/main" id="{0899C6AC-F11C-66F7-3EA5-C6726A2427E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41</xdr:col>
      <xdr:colOff>500062</xdr:colOff>
      <xdr:row>24</xdr:row>
      <xdr:rowOff>76199</xdr:rowOff>
    </xdr:from>
    <xdr:to>
      <xdr:col>47</xdr:col>
      <xdr:colOff>447675</xdr:colOff>
      <xdr:row>50</xdr:row>
      <xdr:rowOff>9525</xdr:rowOff>
    </xdr:to>
    <xdr:graphicFrame macro="">
      <xdr:nvGraphicFramePr>
        <xdr:cNvPr id="6" name="مخطط 5">
          <a:extLst>
            <a:ext uri="{FF2B5EF4-FFF2-40B4-BE49-F238E27FC236}">
              <a16:creationId xmlns:a16="http://schemas.microsoft.com/office/drawing/2014/main" id="{C94FB382-56AA-9870-426D-055C8E99A9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51</xdr:col>
      <xdr:colOff>211667</xdr:colOff>
      <xdr:row>46</xdr:row>
      <xdr:rowOff>80434</xdr:rowOff>
    </xdr:from>
    <xdr:to>
      <xdr:col>55</xdr:col>
      <xdr:colOff>254000</xdr:colOff>
      <xdr:row>61</xdr:row>
      <xdr:rowOff>156634</xdr:rowOff>
    </xdr:to>
    <xdr:graphicFrame macro="">
      <xdr:nvGraphicFramePr>
        <xdr:cNvPr id="7" name="مخطط 6">
          <a:extLst>
            <a:ext uri="{FF2B5EF4-FFF2-40B4-BE49-F238E27FC236}">
              <a16:creationId xmlns:a16="http://schemas.microsoft.com/office/drawing/2014/main" id="{45FA83B3-B65E-C61F-B813-25A9B2CD97F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59</xdr:col>
      <xdr:colOff>422031</xdr:colOff>
      <xdr:row>24</xdr:row>
      <xdr:rowOff>94623</xdr:rowOff>
    </xdr:from>
    <xdr:to>
      <xdr:col>64</xdr:col>
      <xdr:colOff>531725</xdr:colOff>
      <xdr:row>52</xdr:row>
      <xdr:rowOff>58615</xdr:rowOff>
    </xdr:to>
    <xdr:graphicFrame macro="">
      <xdr:nvGraphicFramePr>
        <xdr:cNvPr id="8" name="مخطط 7">
          <a:extLst>
            <a:ext uri="{FF2B5EF4-FFF2-40B4-BE49-F238E27FC236}">
              <a16:creationId xmlns:a16="http://schemas.microsoft.com/office/drawing/2014/main" id="{E3FFD947-F687-1068-8301-445F5B6382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69</xdr:col>
      <xdr:colOff>575733</xdr:colOff>
      <xdr:row>20</xdr:row>
      <xdr:rowOff>46567</xdr:rowOff>
    </xdr:from>
    <xdr:to>
      <xdr:col>73</xdr:col>
      <xdr:colOff>889000</xdr:colOff>
      <xdr:row>35</xdr:row>
      <xdr:rowOff>105834</xdr:rowOff>
    </xdr:to>
    <xdr:graphicFrame macro="">
      <xdr:nvGraphicFramePr>
        <xdr:cNvPr id="9" name="مخطط 8">
          <a:extLst>
            <a:ext uri="{FF2B5EF4-FFF2-40B4-BE49-F238E27FC236}">
              <a16:creationId xmlns:a16="http://schemas.microsoft.com/office/drawing/2014/main" id="{11040554-89DF-0E12-32A1-A32760864D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77</xdr:col>
      <xdr:colOff>304799</xdr:colOff>
      <xdr:row>15</xdr:row>
      <xdr:rowOff>19050</xdr:rowOff>
    </xdr:from>
    <xdr:to>
      <xdr:col>82</xdr:col>
      <xdr:colOff>466724</xdr:colOff>
      <xdr:row>35</xdr:row>
      <xdr:rowOff>85726</xdr:rowOff>
    </xdr:to>
    <xdr:graphicFrame macro="">
      <xdr:nvGraphicFramePr>
        <xdr:cNvPr id="11" name="مخطط 10">
          <a:extLst>
            <a:ext uri="{FF2B5EF4-FFF2-40B4-BE49-F238E27FC236}">
              <a16:creationId xmlns:a16="http://schemas.microsoft.com/office/drawing/2014/main" id="{7D0C65E7-73AD-2B45-8C3B-2A4A14EB61E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89</xdr:col>
      <xdr:colOff>63500</xdr:colOff>
      <xdr:row>5</xdr:row>
      <xdr:rowOff>182563</xdr:rowOff>
    </xdr:from>
    <xdr:to>
      <xdr:col>93</xdr:col>
      <xdr:colOff>191431</xdr:colOff>
      <xdr:row>15</xdr:row>
      <xdr:rowOff>134842</xdr:rowOff>
    </xdr:to>
    <xdr:graphicFrame macro="">
      <xdr:nvGraphicFramePr>
        <xdr:cNvPr id="13" name="مخطط 12">
          <a:extLst>
            <a:ext uri="{FF2B5EF4-FFF2-40B4-BE49-F238E27FC236}">
              <a16:creationId xmlns:a16="http://schemas.microsoft.com/office/drawing/2014/main" id="{11CF7D68-B926-E7FC-C575-C8CFA1375F7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85</xdr:col>
      <xdr:colOff>601848</xdr:colOff>
      <xdr:row>39</xdr:row>
      <xdr:rowOff>69569</xdr:rowOff>
    </xdr:from>
    <xdr:to>
      <xdr:col>90</xdr:col>
      <xdr:colOff>213003</xdr:colOff>
      <xdr:row>54</xdr:row>
      <xdr:rowOff>118688</xdr:rowOff>
    </xdr:to>
    <xdr:graphicFrame macro="">
      <xdr:nvGraphicFramePr>
        <xdr:cNvPr id="14" name="مخطط 13">
          <a:extLst>
            <a:ext uri="{FF2B5EF4-FFF2-40B4-BE49-F238E27FC236}">
              <a16:creationId xmlns:a16="http://schemas.microsoft.com/office/drawing/2014/main" id="{5609709B-D46E-AB1F-B3C9-E6CCCAD293E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88</xdr:col>
      <xdr:colOff>182561</xdr:colOff>
      <xdr:row>17</xdr:row>
      <xdr:rowOff>150812</xdr:rowOff>
    </xdr:from>
    <xdr:to>
      <xdr:col>90</xdr:col>
      <xdr:colOff>539751</xdr:colOff>
      <xdr:row>28</xdr:row>
      <xdr:rowOff>23812</xdr:rowOff>
    </xdr:to>
    <xdr:graphicFrame macro="">
      <xdr:nvGraphicFramePr>
        <xdr:cNvPr id="15" name="مخطط 14">
          <a:extLst>
            <a:ext uri="{FF2B5EF4-FFF2-40B4-BE49-F238E27FC236}">
              <a16:creationId xmlns:a16="http://schemas.microsoft.com/office/drawing/2014/main" id="{BC3B10AE-43AB-A168-F1DF-31B434EEC9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114299</xdr:colOff>
      <xdr:row>5</xdr:row>
      <xdr:rowOff>129539</xdr:rowOff>
    </xdr:from>
    <xdr:to>
      <xdr:col>20</xdr:col>
      <xdr:colOff>10885</xdr:colOff>
      <xdr:row>49</xdr:row>
      <xdr:rowOff>43544</xdr:rowOff>
    </xdr:to>
    <xdr:sp macro="" textlink="">
      <xdr:nvSpPr>
        <xdr:cNvPr id="2" name="مستطيل: زوايا مستديرة 1">
          <a:extLst>
            <a:ext uri="{FF2B5EF4-FFF2-40B4-BE49-F238E27FC236}">
              <a16:creationId xmlns:a16="http://schemas.microsoft.com/office/drawing/2014/main" id="{517BAEA8-355E-8273-39A8-9352D17EA442}"/>
            </a:ext>
          </a:extLst>
        </xdr:cNvPr>
        <xdr:cNvSpPr/>
      </xdr:nvSpPr>
      <xdr:spPr>
        <a:xfrm>
          <a:off x="11044286486" y="1000396"/>
          <a:ext cx="13394872" cy="7577548"/>
        </a:xfrm>
        <a:prstGeom prst="roundRect">
          <a:avLst>
            <a:gd name="adj" fmla="val 1846"/>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1" anchor="t"/>
        <a:lstStyle/>
        <a:p>
          <a:pPr algn="r" rtl="1"/>
          <a:endParaRPr lang="ar-SA" sz="1100" kern="1200"/>
        </a:p>
      </xdr:txBody>
    </xdr:sp>
    <xdr:clientData/>
  </xdr:twoCellAnchor>
  <xdr:twoCellAnchor>
    <xdr:from>
      <xdr:col>0</xdr:col>
      <xdr:colOff>121919</xdr:colOff>
      <xdr:row>0</xdr:row>
      <xdr:rowOff>99060</xdr:rowOff>
    </xdr:from>
    <xdr:to>
      <xdr:col>11</xdr:col>
      <xdr:colOff>348342</xdr:colOff>
      <xdr:row>4</xdr:row>
      <xdr:rowOff>65314</xdr:rowOff>
    </xdr:to>
    <xdr:sp macro="" textlink="">
      <xdr:nvSpPr>
        <xdr:cNvPr id="4" name="مستطيل: زوايا مستديرة 3">
          <a:extLst>
            <a:ext uri="{FF2B5EF4-FFF2-40B4-BE49-F238E27FC236}">
              <a16:creationId xmlns:a16="http://schemas.microsoft.com/office/drawing/2014/main" id="{5A531AD8-F022-EE68-1360-FD8C7CDA351F}"/>
            </a:ext>
          </a:extLst>
        </xdr:cNvPr>
        <xdr:cNvSpPr/>
      </xdr:nvSpPr>
      <xdr:spPr>
        <a:xfrm>
          <a:off x="11050023258" y="99060"/>
          <a:ext cx="7650480" cy="662940"/>
        </a:xfrm>
        <a:prstGeom prst="roundRect">
          <a:avLst>
            <a:gd name="adj" fmla="val 2550"/>
          </a:avLst>
        </a:prstGeom>
        <a:solidFill>
          <a:srgbClr val="2CB265"/>
        </a:solidFill>
        <a:ln w="28575" cap="flat" cmpd="sng" algn="ctr">
          <a:solidFill>
            <a:schemeClr val="bg1"/>
          </a:solid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vertOverflow="clip" horzOverflow="clip" rtlCol="1" anchor="ctr"/>
        <a:lstStyle/>
        <a:p>
          <a:pPr algn="ctr" rtl="1"/>
          <a:r>
            <a:rPr lang="ar-SA" sz="3200" b="1" i="0" kern="1200">
              <a:solidFill>
                <a:schemeClr val="bg1"/>
              </a:solidFill>
            </a:rPr>
            <a:t>مــتــجـــر</a:t>
          </a:r>
          <a:r>
            <a:rPr lang="ar-SA" sz="3200" b="1" i="0" kern="1200" baseline="0">
              <a:solidFill>
                <a:schemeClr val="bg1"/>
              </a:solidFill>
            </a:rPr>
            <a:t> الـــهـــــدى</a:t>
          </a:r>
          <a:endParaRPr lang="ar-SA" sz="3200" b="1" i="0" kern="1200">
            <a:solidFill>
              <a:schemeClr val="bg1"/>
            </a:solidFill>
          </a:endParaRPr>
        </a:p>
      </xdr:txBody>
    </xdr:sp>
    <xdr:clientData/>
  </xdr:twoCellAnchor>
  <xdr:twoCellAnchor>
    <xdr:from>
      <xdr:col>3</xdr:col>
      <xdr:colOff>94466</xdr:colOff>
      <xdr:row>4</xdr:row>
      <xdr:rowOff>8828</xdr:rowOff>
    </xdr:from>
    <xdr:to>
      <xdr:col>8</xdr:col>
      <xdr:colOff>191023</xdr:colOff>
      <xdr:row>5</xdr:row>
      <xdr:rowOff>114265</xdr:rowOff>
    </xdr:to>
    <xdr:sp macro="" textlink="">
      <xdr:nvSpPr>
        <xdr:cNvPr id="5" name="مستطيل: زوايا مستديرة 4">
          <a:extLst>
            <a:ext uri="{FF2B5EF4-FFF2-40B4-BE49-F238E27FC236}">
              <a16:creationId xmlns:a16="http://schemas.microsoft.com/office/drawing/2014/main" id="{F7E690FE-5087-1F49-CA09-A0896F3E9CA5}"/>
            </a:ext>
          </a:extLst>
        </xdr:cNvPr>
        <xdr:cNvSpPr/>
      </xdr:nvSpPr>
      <xdr:spPr>
        <a:xfrm>
          <a:off x="10960664112" y="709044"/>
          <a:ext cx="3443179" cy="280491"/>
        </a:xfrm>
        <a:prstGeom prst="roundRect">
          <a:avLst>
            <a:gd name="adj" fmla="val 12318"/>
          </a:avLst>
        </a:prstGeom>
        <a:gradFill flip="none" rotWithShape="1">
          <a:gsLst>
            <a:gs pos="0">
              <a:schemeClr val="bg1"/>
            </a:gs>
            <a:gs pos="48000">
              <a:schemeClr val="bg1">
                <a:lumMod val="85000"/>
              </a:schemeClr>
            </a:gs>
            <a:gs pos="100000">
              <a:schemeClr val="bg1"/>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rtlCol="1" anchor="ctr"/>
        <a:lstStyle/>
        <a:p>
          <a:pPr algn="ctr" rtl="1"/>
          <a:r>
            <a:rPr lang="ar-SA" sz="1400" b="1" i="0" kern="1200">
              <a:solidFill>
                <a:schemeClr val="tx1">
                  <a:lumMod val="65000"/>
                  <a:lumOff val="35000"/>
                </a:schemeClr>
              </a:solidFill>
            </a:rPr>
            <a:t>تقرير</a:t>
          </a:r>
          <a:r>
            <a:rPr lang="ar-SA" sz="1400" b="1" i="0" kern="1200" baseline="0">
              <a:solidFill>
                <a:schemeClr val="tx1">
                  <a:lumMod val="65000"/>
                  <a:lumOff val="35000"/>
                </a:schemeClr>
              </a:solidFill>
            </a:rPr>
            <a:t> أداء للمنتجات لشهر أغسطس لعام 2023  </a:t>
          </a:r>
          <a:endParaRPr lang="ar-SA" sz="1400" b="1" i="0" kern="1200">
            <a:solidFill>
              <a:schemeClr val="tx1">
                <a:lumMod val="65000"/>
                <a:lumOff val="35000"/>
              </a:schemeClr>
            </a:solidFill>
          </a:endParaRPr>
        </a:p>
      </xdr:txBody>
    </xdr:sp>
    <xdr:clientData/>
  </xdr:twoCellAnchor>
  <xdr:twoCellAnchor>
    <xdr:from>
      <xdr:col>0</xdr:col>
      <xdr:colOff>243969</xdr:colOff>
      <xdr:row>6</xdr:row>
      <xdr:rowOff>71076</xdr:rowOff>
    </xdr:from>
    <xdr:to>
      <xdr:col>3</xdr:col>
      <xdr:colOff>640336</xdr:colOff>
      <xdr:row>10</xdr:row>
      <xdr:rowOff>161365</xdr:rowOff>
    </xdr:to>
    <xdr:sp macro="" textlink="">
      <xdr:nvSpPr>
        <xdr:cNvPr id="6" name="مستطيل: زوايا مستديرة 5">
          <a:extLst>
            <a:ext uri="{FF2B5EF4-FFF2-40B4-BE49-F238E27FC236}">
              <a16:creationId xmlns:a16="http://schemas.microsoft.com/office/drawing/2014/main" id="{5C0F0876-51CF-47F6-C69C-BC5D7DCCD313}"/>
            </a:ext>
          </a:extLst>
        </xdr:cNvPr>
        <xdr:cNvSpPr/>
      </xdr:nvSpPr>
      <xdr:spPr>
        <a:xfrm>
          <a:off x="11013173193" y="1108421"/>
          <a:ext cx="2413426" cy="781852"/>
        </a:xfrm>
        <a:prstGeom prst="roundRect">
          <a:avLst>
            <a:gd name="adj" fmla="val 9260"/>
          </a:avLst>
        </a:prstGeom>
        <a:solidFill>
          <a:schemeClr val="bg1"/>
        </a:solidFill>
        <a:ln>
          <a:noFill/>
        </a:ln>
        <a:effectLst>
          <a:outerShdw blurRad="63500" algn="ctr" rotWithShape="0">
            <a:prstClr val="black">
              <a:alpha val="31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1" anchor="t"/>
        <a:lstStyle/>
        <a:p>
          <a:pPr algn="r" rtl="1"/>
          <a:endParaRPr lang="ar-SA" sz="1100" kern="1200"/>
        </a:p>
      </xdr:txBody>
    </xdr:sp>
    <xdr:clientData/>
  </xdr:twoCellAnchor>
  <xdr:twoCellAnchor>
    <xdr:from>
      <xdr:col>0</xdr:col>
      <xdr:colOff>359966</xdr:colOff>
      <xdr:row>6</xdr:row>
      <xdr:rowOff>102406</xdr:rowOff>
    </xdr:from>
    <xdr:to>
      <xdr:col>2</xdr:col>
      <xdr:colOff>308248</xdr:colOff>
      <xdr:row>8</xdr:row>
      <xdr:rowOff>131714</xdr:rowOff>
    </xdr:to>
    <xdr:sp macro="" textlink="">
      <xdr:nvSpPr>
        <xdr:cNvPr id="8" name="مربع نص 7">
          <a:extLst>
            <a:ext uri="{FF2B5EF4-FFF2-40B4-BE49-F238E27FC236}">
              <a16:creationId xmlns:a16="http://schemas.microsoft.com/office/drawing/2014/main" id="{51BA820E-3138-4FC1-2C10-CE6CB8416034}"/>
            </a:ext>
          </a:extLst>
        </xdr:cNvPr>
        <xdr:cNvSpPr txBox="1"/>
      </xdr:nvSpPr>
      <xdr:spPr>
        <a:xfrm>
          <a:off x="11014177634" y="1178171"/>
          <a:ext cx="1292988" cy="3878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t"/>
        <a:lstStyle/>
        <a:p>
          <a:pPr algn="r" rtl="1"/>
          <a:r>
            <a:rPr lang="ar-SA" sz="1400" b="1" kern="1200">
              <a:solidFill>
                <a:srgbClr val="00A249"/>
              </a:solidFill>
            </a:rPr>
            <a:t>إجمالي المبيعات</a:t>
          </a:r>
        </a:p>
      </xdr:txBody>
    </xdr:sp>
    <xdr:clientData/>
  </xdr:twoCellAnchor>
  <xdr:twoCellAnchor editAs="oneCell">
    <xdr:from>
      <xdr:col>9</xdr:col>
      <xdr:colOff>239485</xdr:colOff>
      <xdr:row>6</xdr:row>
      <xdr:rowOff>21771</xdr:rowOff>
    </xdr:from>
    <xdr:to>
      <xdr:col>19</xdr:col>
      <xdr:colOff>457200</xdr:colOff>
      <xdr:row>11</xdr:row>
      <xdr:rowOff>56634</xdr:rowOff>
    </xdr:to>
    <mc:AlternateContent xmlns:mc="http://schemas.openxmlformats.org/markup-compatibility/2006" xmlns:a14="http://schemas.microsoft.com/office/drawing/2010/main">
      <mc:Choice Requires="a14">
        <xdr:graphicFrame macro="">
          <xdr:nvGraphicFramePr>
            <xdr:cNvPr id="10" name="اسم_المنتج 1">
              <a:extLst>
                <a:ext uri="{FF2B5EF4-FFF2-40B4-BE49-F238E27FC236}">
                  <a16:creationId xmlns:a16="http://schemas.microsoft.com/office/drawing/2014/main" id="{B07489C2-1ADF-4E2A-ABE8-A552D7A422D6}"/>
                </a:ext>
              </a:extLst>
            </xdr:cNvPr>
            <xdr:cNvGraphicFramePr/>
          </xdr:nvGraphicFramePr>
          <xdr:xfrm>
            <a:off x="0" y="0"/>
            <a:ext cx="0" cy="0"/>
          </xdr:xfrm>
          <a:graphic>
            <a:graphicData uri="http://schemas.microsoft.com/office/drawing/2010/slicer">
              <sle:slicer xmlns:sle="http://schemas.microsoft.com/office/drawing/2010/slicer" name="اسم_المنتج 1"/>
            </a:graphicData>
          </a:graphic>
        </xdr:graphicFrame>
      </mc:Choice>
      <mc:Fallback xmlns="">
        <xdr:sp macro="" textlink="">
          <xdr:nvSpPr>
            <xdr:cNvPr id="0" name=""/>
            <xdr:cNvSpPr>
              <a:spLocks noTextEdit="1"/>
            </xdr:cNvSpPr>
          </xdr:nvSpPr>
          <xdr:spPr>
            <a:xfrm>
              <a:off x="10886164228" y="1037771"/>
              <a:ext cx="6870096" cy="881530"/>
            </a:xfrm>
            <a:prstGeom prst="rect">
              <a:avLst/>
            </a:prstGeom>
            <a:solidFill>
              <a:prstClr val="white"/>
            </a:solidFill>
            <a:ln w="1">
              <a:solidFill>
                <a:prstClr val="green"/>
              </a:solidFill>
            </a:ln>
          </xdr:spPr>
          <xdr:txBody>
            <a:bodyPr vertOverflow="clip" horzOverflow="clip"/>
            <a:lstStyle/>
            <a:p>
              <a:r>
                <a:rPr lang="ar-SA" sz="1100"/>
                <a:t>يُظهر هذا الشكل مقسم طريقة عرض. ويتم اعتماد مقسمات طرق العرض في Excel 2010 أو الإصدارات اللاحقة.
إذا تم تعديل الشكل في إصدار سابق من Excel، أو إذا تم حفظ المصنف في Excel 2003 أو إصدار سابق، فيتعذر استخدام مقسم طريقة العرض.</a:t>
              </a:r>
            </a:p>
          </xdr:txBody>
        </xdr:sp>
      </mc:Fallback>
    </mc:AlternateContent>
    <xdr:clientData/>
  </xdr:twoCellAnchor>
  <xdr:twoCellAnchor>
    <xdr:from>
      <xdr:col>4</xdr:col>
      <xdr:colOff>158726</xdr:colOff>
      <xdr:row>6</xdr:row>
      <xdr:rowOff>62111</xdr:rowOff>
    </xdr:from>
    <xdr:to>
      <xdr:col>6</xdr:col>
      <xdr:colOff>399394</xdr:colOff>
      <xdr:row>10</xdr:row>
      <xdr:rowOff>152400</xdr:rowOff>
    </xdr:to>
    <xdr:sp macro="" textlink="">
      <xdr:nvSpPr>
        <xdr:cNvPr id="11" name="مستطيل: زوايا مستديرة 10">
          <a:extLst>
            <a:ext uri="{FF2B5EF4-FFF2-40B4-BE49-F238E27FC236}">
              <a16:creationId xmlns:a16="http://schemas.microsoft.com/office/drawing/2014/main" id="{5D099B37-DA4C-19F9-1448-9911CCB2F33D}"/>
            </a:ext>
          </a:extLst>
        </xdr:cNvPr>
        <xdr:cNvSpPr/>
      </xdr:nvSpPr>
      <xdr:spPr>
        <a:xfrm>
          <a:off x="10943632176" y="1117188"/>
          <a:ext cx="1577098" cy="793674"/>
        </a:xfrm>
        <a:prstGeom prst="roundRect">
          <a:avLst>
            <a:gd name="adj" fmla="val 9260"/>
          </a:avLst>
        </a:prstGeom>
        <a:solidFill>
          <a:schemeClr val="bg1"/>
        </a:solidFill>
        <a:ln>
          <a:noFill/>
        </a:ln>
        <a:effectLst>
          <a:outerShdw blurRad="63500" algn="ctr" rotWithShape="0">
            <a:prstClr val="black">
              <a:alpha val="31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1" anchor="t"/>
        <a:lstStyle/>
        <a:p>
          <a:pPr algn="r" rtl="1"/>
          <a:endParaRPr lang="ar-SA" sz="1100" kern="1200"/>
        </a:p>
      </xdr:txBody>
    </xdr:sp>
    <xdr:clientData/>
  </xdr:twoCellAnchor>
  <xdr:twoCellAnchor>
    <xdr:from>
      <xdr:col>4</xdr:col>
      <xdr:colOff>186855</xdr:colOff>
      <xdr:row>6</xdr:row>
      <xdr:rowOff>75513</xdr:rowOff>
    </xdr:from>
    <xdr:to>
      <xdr:col>5</xdr:col>
      <xdr:colOff>517170</xdr:colOff>
      <xdr:row>8</xdr:row>
      <xdr:rowOff>104821</xdr:rowOff>
    </xdr:to>
    <xdr:sp macro="" textlink="">
      <xdr:nvSpPr>
        <xdr:cNvPr id="12" name="مربع نص 11">
          <a:extLst>
            <a:ext uri="{FF2B5EF4-FFF2-40B4-BE49-F238E27FC236}">
              <a16:creationId xmlns:a16="http://schemas.microsoft.com/office/drawing/2014/main" id="{994C0842-A31C-AD58-624E-3579934FBE59}"/>
            </a:ext>
          </a:extLst>
        </xdr:cNvPr>
        <xdr:cNvSpPr txBox="1"/>
      </xdr:nvSpPr>
      <xdr:spPr>
        <a:xfrm>
          <a:off x="11017014858" y="1116037"/>
          <a:ext cx="1002977" cy="376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t"/>
        <a:lstStyle/>
        <a:p>
          <a:pPr algn="r" rtl="1"/>
          <a:r>
            <a:rPr lang="ar-SA" sz="1800" b="1" kern="1200">
              <a:solidFill>
                <a:srgbClr val="4D72B2"/>
              </a:solidFill>
            </a:rPr>
            <a:t>الــتــقــيــم </a:t>
          </a:r>
        </a:p>
      </xdr:txBody>
    </xdr:sp>
    <xdr:clientData/>
  </xdr:twoCellAnchor>
  <xdr:twoCellAnchor>
    <xdr:from>
      <xdr:col>4</xdr:col>
      <xdr:colOff>284033</xdr:colOff>
      <xdr:row>8</xdr:row>
      <xdr:rowOff>22869</xdr:rowOff>
    </xdr:from>
    <xdr:to>
      <xdr:col>5</xdr:col>
      <xdr:colOff>397412</xdr:colOff>
      <xdr:row>10</xdr:row>
      <xdr:rowOff>52177</xdr:rowOff>
    </xdr:to>
    <xdr:sp macro="" textlink="Q!C35">
      <xdr:nvSpPr>
        <xdr:cNvPr id="14" name="مربع نص 13">
          <a:extLst>
            <a:ext uri="{FF2B5EF4-FFF2-40B4-BE49-F238E27FC236}">
              <a16:creationId xmlns:a16="http://schemas.microsoft.com/office/drawing/2014/main" id="{5E2F76C3-4DCC-85AE-0D61-30E29818DAE0}"/>
            </a:ext>
          </a:extLst>
        </xdr:cNvPr>
        <xdr:cNvSpPr txBox="1"/>
      </xdr:nvSpPr>
      <xdr:spPr>
        <a:xfrm>
          <a:off x="10982704828" y="1424949"/>
          <a:ext cx="783939" cy="3798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t"/>
        <a:lstStyle/>
        <a:p>
          <a:pPr algn="r" rtl="1"/>
          <a:fld id="{C7FC825F-C2BF-4C9A-B50A-6DF36B014F5D}" type="TxLink">
            <a:rPr lang="en-US" sz="2000" b="1" i="0" u="none" strike="noStrike" kern="1200">
              <a:solidFill>
                <a:srgbClr val="4D72B2"/>
              </a:solidFill>
              <a:latin typeface="Arial"/>
              <a:cs typeface="Arial"/>
            </a:rPr>
            <a:pPr algn="r" rtl="1"/>
            <a:t>0.0</a:t>
          </a:fld>
          <a:endParaRPr lang="ar-SA" sz="3600" b="1" kern="1200">
            <a:solidFill>
              <a:srgbClr val="4D72B2"/>
            </a:solidFill>
          </a:endParaRPr>
        </a:p>
      </xdr:txBody>
    </xdr:sp>
    <xdr:clientData/>
  </xdr:twoCellAnchor>
  <xdr:twoCellAnchor>
    <xdr:from>
      <xdr:col>0</xdr:col>
      <xdr:colOff>320266</xdr:colOff>
      <xdr:row>7</xdr:row>
      <xdr:rowOff>149790</xdr:rowOff>
    </xdr:from>
    <xdr:to>
      <xdr:col>2</xdr:col>
      <xdr:colOff>659546</xdr:colOff>
      <xdr:row>10</xdr:row>
      <xdr:rowOff>83244</xdr:rowOff>
    </xdr:to>
    <xdr:sp macro="" textlink="Q!C34">
      <xdr:nvSpPr>
        <xdr:cNvPr id="15" name="مربع نص 14">
          <a:extLst>
            <a:ext uri="{FF2B5EF4-FFF2-40B4-BE49-F238E27FC236}">
              <a16:creationId xmlns:a16="http://schemas.microsoft.com/office/drawing/2014/main" id="{D62F8574-5693-52FC-29A8-E686D3BC4CF2}"/>
            </a:ext>
          </a:extLst>
        </xdr:cNvPr>
        <xdr:cNvSpPr txBox="1"/>
      </xdr:nvSpPr>
      <xdr:spPr>
        <a:xfrm>
          <a:off x="11013826336" y="1360025"/>
          <a:ext cx="1683986" cy="4521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t"/>
        <a:lstStyle/>
        <a:p>
          <a:pPr algn="r" rtl="1"/>
          <a:fld id="{656F18A0-D566-4C0B-A6D6-2D79B420045E}" type="TxLink">
            <a:rPr lang="en-US" sz="2400" b="1" i="0" u="none" strike="noStrike" kern="1200">
              <a:solidFill>
                <a:srgbClr val="00A249"/>
              </a:solidFill>
              <a:latin typeface="Arial"/>
              <a:cs typeface="Arial"/>
            </a:rPr>
            <a:pPr algn="r" rtl="1"/>
            <a:t>7,067,115</a:t>
          </a:fld>
          <a:endParaRPr lang="ar-SA" sz="3600" b="1" kern="1200">
            <a:solidFill>
              <a:srgbClr val="00A249"/>
            </a:solidFill>
          </a:endParaRPr>
        </a:p>
      </xdr:txBody>
    </xdr:sp>
    <xdr:clientData/>
  </xdr:twoCellAnchor>
  <xdr:twoCellAnchor editAs="oneCell">
    <xdr:from>
      <xdr:col>2</xdr:col>
      <xdr:colOff>557093</xdr:colOff>
      <xdr:row>6</xdr:row>
      <xdr:rowOff>151972</xdr:rowOff>
    </xdr:from>
    <xdr:to>
      <xdr:col>3</xdr:col>
      <xdr:colOff>494340</xdr:colOff>
      <xdr:row>10</xdr:row>
      <xdr:rowOff>48664</xdr:rowOff>
    </xdr:to>
    <xdr:pic>
      <xdr:nvPicPr>
        <xdr:cNvPr id="17" name="رسم 16" descr="المال">
          <a:extLst>
            <a:ext uri="{FF2B5EF4-FFF2-40B4-BE49-F238E27FC236}">
              <a16:creationId xmlns:a16="http://schemas.microsoft.com/office/drawing/2014/main" id="{D63CACA5-4865-CEEB-ADD8-1720FA1A67AF}"/>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11013319189" y="1189317"/>
          <a:ext cx="609600" cy="588255"/>
        </a:xfrm>
        <a:prstGeom prst="rect">
          <a:avLst/>
        </a:prstGeom>
      </xdr:spPr>
    </xdr:pic>
    <xdr:clientData/>
  </xdr:twoCellAnchor>
  <xdr:twoCellAnchor editAs="oneCell">
    <xdr:from>
      <xdr:col>5</xdr:col>
      <xdr:colOff>496351</xdr:colOff>
      <xdr:row>7</xdr:row>
      <xdr:rowOff>48282</xdr:rowOff>
    </xdr:from>
    <xdr:to>
      <xdr:col>6</xdr:col>
      <xdr:colOff>289035</xdr:colOff>
      <xdr:row>9</xdr:row>
      <xdr:rowOff>167986</xdr:rowOff>
    </xdr:to>
    <xdr:pic>
      <xdr:nvPicPr>
        <xdr:cNvPr id="23" name="رسم 22" descr="جهاز قياس">
          <a:extLst>
            <a:ext uri="{FF2B5EF4-FFF2-40B4-BE49-F238E27FC236}">
              <a16:creationId xmlns:a16="http://schemas.microsoft.com/office/drawing/2014/main" id="{C28411E3-AA70-68E8-F2E1-EA7857640A1B}"/>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10943742535" y="1279205"/>
          <a:ext cx="460899" cy="471396"/>
        </a:xfrm>
        <a:prstGeom prst="rect">
          <a:avLst/>
        </a:prstGeom>
      </xdr:spPr>
    </xdr:pic>
    <xdr:clientData/>
  </xdr:twoCellAnchor>
  <xdr:twoCellAnchor editAs="oneCell">
    <xdr:from>
      <xdr:col>11</xdr:col>
      <xdr:colOff>576944</xdr:colOff>
      <xdr:row>1</xdr:row>
      <xdr:rowOff>12095</xdr:rowOff>
    </xdr:from>
    <xdr:to>
      <xdr:col>19</xdr:col>
      <xdr:colOff>468086</xdr:colOff>
      <xdr:row>5</xdr:row>
      <xdr:rowOff>3630</xdr:rowOff>
    </xdr:to>
    <mc:AlternateContent xmlns:mc="http://schemas.openxmlformats.org/markup-compatibility/2006" xmlns:a14="http://schemas.microsoft.com/office/drawing/2010/main">
      <mc:Choice Requires="a14">
        <xdr:graphicFrame macro="">
          <xdr:nvGraphicFramePr>
            <xdr:cNvPr id="24" name="فئة المنتج 1">
              <a:extLst>
                <a:ext uri="{FF2B5EF4-FFF2-40B4-BE49-F238E27FC236}">
                  <a16:creationId xmlns:a16="http://schemas.microsoft.com/office/drawing/2014/main" id="{FA2E7A59-3254-4CAC-AD81-3DED5C9E1899}"/>
                </a:ext>
              </a:extLst>
            </xdr:cNvPr>
            <xdr:cNvGraphicFramePr/>
          </xdr:nvGraphicFramePr>
          <xdr:xfrm>
            <a:off x="0" y="0"/>
            <a:ext cx="0" cy="0"/>
          </xdr:xfrm>
          <a:graphic>
            <a:graphicData uri="http://schemas.microsoft.com/office/drawing/2010/slicer">
              <sle:slicer xmlns:sle="http://schemas.microsoft.com/office/drawing/2010/slicer" name="فئة المنتج 1"/>
            </a:graphicData>
          </a:graphic>
        </xdr:graphicFrame>
      </mc:Choice>
      <mc:Fallback xmlns="">
        <xdr:sp macro="" textlink="">
          <xdr:nvSpPr>
            <xdr:cNvPr id="0" name=""/>
            <xdr:cNvSpPr>
              <a:spLocks noTextEdit="1"/>
            </xdr:cNvSpPr>
          </xdr:nvSpPr>
          <xdr:spPr>
            <a:xfrm>
              <a:off x="10886153342" y="181428"/>
              <a:ext cx="5213047" cy="668869"/>
            </a:xfrm>
            <a:prstGeom prst="rect">
              <a:avLst/>
            </a:prstGeom>
            <a:solidFill>
              <a:prstClr val="white"/>
            </a:solidFill>
            <a:ln w="1">
              <a:solidFill>
                <a:prstClr val="green"/>
              </a:solidFill>
            </a:ln>
          </xdr:spPr>
          <xdr:txBody>
            <a:bodyPr vertOverflow="clip" horzOverflow="clip"/>
            <a:lstStyle/>
            <a:p>
              <a:r>
                <a:rPr lang="ar-SA" sz="1100"/>
                <a:t>يُظهر هذا الشكل مقسم طريقة عرض. ويتم اعتماد مقسمات طرق العرض في Excel 2010 أو الإصدارات اللاحقة.
إذا تم تعديل الشكل في إصدار سابق من Excel، أو إذا تم حفظ المصنف في Excel 2003 أو إصدار سابق، فيتعذر استخدام مقسم طريقة العرض.</a:t>
              </a:r>
            </a:p>
          </xdr:txBody>
        </xdr:sp>
      </mc:Fallback>
    </mc:AlternateContent>
    <xdr:clientData/>
  </xdr:twoCellAnchor>
  <xdr:twoCellAnchor>
    <xdr:from>
      <xdr:col>6</xdr:col>
      <xdr:colOff>544207</xdr:colOff>
      <xdr:row>6</xdr:row>
      <xdr:rowOff>71076</xdr:rowOff>
    </xdr:from>
    <xdr:to>
      <xdr:col>9</xdr:col>
      <xdr:colOff>112523</xdr:colOff>
      <xdr:row>10</xdr:row>
      <xdr:rowOff>161365</xdr:rowOff>
    </xdr:to>
    <xdr:sp macro="" textlink="">
      <xdr:nvSpPr>
        <xdr:cNvPr id="25" name="مستطيل: زوايا مستديرة 24">
          <a:extLst>
            <a:ext uri="{FF2B5EF4-FFF2-40B4-BE49-F238E27FC236}">
              <a16:creationId xmlns:a16="http://schemas.microsoft.com/office/drawing/2014/main" id="{73827AEB-7A28-E4B8-6E99-FEDAD5CC1FF0}"/>
            </a:ext>
          </a:extLst>
        </xdr:cNvPr>
        <xdr:cNvSpPr/>
      </xdr:nvSpPr>
      <xdr:spPr>
        <a:xfrm>
          <a:off x="11009666889" y="1146841"/>
          <a:ext cx="1585374" cy="807465"/>
        </a:xfrm>
        <a:prstGeom prst="roundRect">
          <a:avLst>
            <a:gd name="adj" fmla="val 9260"/>
          </a:avLst>
        </a:prstGeom>
        <a:solidFill>
          <a:schemeClr val="bg1"/>
        </a:solidFill>
        <a:ln>
          <a:noFill/>
        </a:ln>
        <a:effectLst>
          <a:outerShdw blurRad="63500" algn="ctr" rotWithShape="0">
            <a:prstClr val="black">
              <a:alpha val="31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1" anchor="t"/>
        <a:lstStyle/>
        <a:p>
          <a:pPr algn="r" rtl="1"/>
          <a:endParaRPr lang="ar-SA" sz="1100" kern="1200"/>
        </a:p>
      </xdr:txBody>
    </xdr:sp>
    <xdr:clientData/>
  </xdr:twoCellAnchor>
  <xdr:twoCellAnchor>
    <xdr:from>
      <xdr:col>6</xdr:col>
      <xdr:colOff>644182</xdr:colOff>
      <xdr:row>6</xdr:row>
      <xdr:rowOff>53340</xdr:rowOff>
    </xdr:from>
    <xdr:to>
      <xdr:col>9</xdr:col>
      <xdr:colOff>83820</xdr:colOff>
      <xdr:row>8</xdr:row>
      <xdr:rowOff>60446</xdr:rowOff>
    </xdr:to>
    <xdr:sp macro="" textlink="">
      <xdr:nvSpPr>
        <xdr:cNvPr id="26" name="مربع نص 25">
          <a:extLst>
            <a:ext uri="{FF2B5EF4-FFF2-40B4-BE49-F238E27FC236}">
              <a16:creationId xmlns:a16="http://schemas.microsoft.com/office/drawing/2014/main" id="{D0EE1293-0AD8-0981-8CF6-AA340F529B10}"/>
            </a:ext>
          </a:extLst>
        </xdr:cNvPr>
        <xdr:cNvSpPr txBox="1"/>
      </xdr:nvSpPr>
      <xdr:spPr>
        <a:xfrm>
          <a:off x="10980336180" y="1104900"/>
          <a:ext cx="1451318" cy="3576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ctr"/>
        <a:lstStyle/>
        <a:p>
          <a:pPr algn="ctr" rtl="1"/>
          <a:r>
            <a:rPr lang="ar-SA" sz="1800" b="1" kern="1200">
              <a:solidFill>
                <a:srgbClr val="C00000"/>
              </a:solidFill>
            </a:rPr>
            <a:t>نسبة</a:t>
          </a:r>
          <a:r>
            <a:rPr lang="ar-SA" sz="1800" b="1" kern="1200" baseline="0">
              <a:solidFill>
                <a:srgbClr val="C00000"/>
              </a:solidFill>
            </a:rPr>
            <a:t> </a:t>
          </a:r>
          <a:r>
            <a:rPr lang="ar-SA" sz="1800" b="1" kern="1200">
              <a:solidFill>
                <a:srgbClr val="C00000"/>
              </a:solidFill>
            </a:rPr>
            <a:t>المرتجعات </a:t>
          </a:r>
        </a:p>
      </xdr:txBody>
    </xdr:sp>
    <xdr:clientData/>
  </xdr:twoCellAnchor>
  <xdr:twoCellAnchor>
    <xdr:from>
      <xdr:col>7</xdr:col>
      <xdr:colOff>133938</xdr:colOff>
      <xdr:row>8</xdr:row>
      <xdr:rowOff>38366</xdr:rowOff>
    </xdr:from>
    <xdr:to>
      <xdr:col>8</xdr:col>
      <xdr:colOff>53341</xdr:colOff>
      <xdr:row>10</xdr:row>
      <xdr:rowOff>67674</xdr:rowOff>
    </xdr:to>
    <xdr:sp macro="" textlink="Q!C36">
      <xdr:nvSpPr>
        <xdr:cNvPr id="27" name="مربع نص 26">
          <a:extLst>
            <a:ext uri="{FF2B5EF4-FFF2-40B4-BE49-F238E27FC236}">
              <a16:creationId xmlns:a16="http://schemas.microsoft.com/office/drawing/2014/main" id="{733EAD58-2FFA-36D0-A624-8BF8EB225428}"/>
            </a:ext>
          </a:extLst>
        </xdr:cNvPr>
        <xdr:cNvSpPr txBox="1"/>
      </xdr:nvSpPr>
      <xdr:spPr>
        <a:xfrm>
          <a:off x="10981037219" y="1440446"/>
          <a:ext cx="589963" cy="3798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t"/>
        <a:lstStyle/>
        <a:p>
          <a:pPr algn="r" rtl="1"/>
          <a:fld id="{B396F25D-144E-493D-8629-0D707673F017}" type="TxLink">
            <a:rPr lang="en-US" sz="2000" b="1" i="0" u="none" strike="noStrike" kern="1200">
              <a:solidFill>
                <a:srgbClr val="C00000"/>
              </a:solidFill>
              <a:latin typeface="Arial"/>
              <a:cs typeface="Arial"/>
            </a:rPr>
            <a:t>0.0</a:t>
          </a:fld>
          <a:endParaRPr lang="ar-SA" sz="6000" b="1" kern="1200">
            <a:solidFill>
              <a:srgbClr val="C00000"/>
            </a:solidFill>
          </a:endParaRPr>
        </a:p>
      </xdr:txBody>
    </xdr:sp>
    <xdr:clientData/>
  </xdr:twoCellAnchor>
  <xdr:twoCellAnchor>
    <xdr:from>
      <xdr:col>0</xdr:col>
      <xdr:colOff>227701</xdr:colOff>
      <xdr:row>12</xdr:row>
      <xdr:rowOff>22854</xdr:rowOff>
    </xdr:from>
    <xdr:to>
      <xdr:col>7</xdr:col>
      <xdr:colOff>448794</xdr:colOff>
      <xdr:row>29</xdr:row>
      <xdr:rowOff>104178</xdr:rowOff>
    </xdr:to>
    <xdr:sp macro="" textlink="">
      <xdr:nvSpPr>
        <xdr:cNvPr id="29" name="مستطيل: زوايا مستديرة 28">
          <a:extLst>
            <a:ext uri="{FF2B5EF4-FFF2-40B4-BE49-F238E27FC236}">
              <a16:creationId xmlns:a16="http://schemas.microsoft.com/office/drawing/2014/main" id="{07A398CA-A585-424E-814E-0965C5A961E3}"/>
            </a:ext>
          </a:extLst>
        </xdr:cNvPr>
        <xdr:cNvSpPr/>
      </xdr:nvSpPr>
      <xdr:spPr>
        <a:xfrm>
          <a:off x="11010675323" y="2174383"/>
          <a:ext cx="4927564" cy="3129324"/>
        </a:xfrm>
        <a:prstGeom prst="roundRect">
          <a:avLst>
            <a:gd name="adj" fmla="val 4842"/>
          </a:avLst>
        </a:prstGeom>
        <a:solidFill>
          <a:schemeClr val="bg1"/>
        </a:solidFill>
        <a:ln>
          <a:noFill/>
        </a:ln>
        <a:effectLst>
          <a:outerShdw blurRad="63500" algn="ctr" rotWithShape="0">
            <a:prstClr val="black">
              <a:alpha val="31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1" anchor="t"/>
        <a:lstStyle/>
        <a:p>
          <a:pPr algn="r" rtl="1"/>
          <a:endParaRPr lang="ar-SA" sz="1100" kern="1200"/>
        </a:p>
      </xdr:txBody>
    </xdr:sp>
    <xdr:clientData/>
  </xdr:twoCellAnchor>
  <xdr:twoCellAnchor>
    <xdr:from>
      <xdr:col>0</xdr:col>
      <xdr:colOff>137980</xdr:colOff>
      <xdr:row>14</xdr:row>
      <xdr:rowOff>148130</xdr:rowOff>
    </xdr:from>
    <xdr:to>
      <xdr:col>7</xdr:col>
      <xdr:colOff>182803</xdr:colOff>
      <xdr:row>29</xdr:row>
      <xdr:rowOff>88380</xdr:rowOff>
    </xdr:to>
    <xdr:graphicFrame macro="">
      <xdr:nvGraphicFramePr>
        <xdr:cNvPr id="28" name="مخطط 27">
          <a:extLst>
            <a:ext uri="{FF2B5EF4-FFF2-40B4-BE49-F238E27FC236}">
              <a16:creationId xmlns:a16="http://schemas.microsoft.com/office/drawing/2014/main" id="{D4D49E56-8EF1-43F0-B13F-DF2509A8CF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250077</xdr:colOff>
      <xdr:row>12</xdr:row>
      <xdr:rowOff>92300</xdr:rowOff>
    </xdr:from>
    <xdr:to>
      <xdr:col>3</xdr:col>
      <xdr:colOff>323860</xdr:colOff>
      <xdr:row>14</xdr:row>
      <xdr:rowOff>121606</xdr:rowOff>
    </xdr:to>
    <xdr:sp macro="" textlink="">
      <xdr:nvSpPr>
        <xdr:cNvPr id="30" name="مربع نص 29">
          <a:extLst>
            <a:ext uri="{FF2B5EF4-FFF2-40B4-BE49-F238E27FC236}">
              <a16:creationId xmlns:a16="http://schemas.microsoft.com/office/drawing/2014/main" id="{2A51030C-9F9E-E333-DCEC-3EFA73301725}"/>
            </a:ext>
          </a:extLst>
        </xdr:cNvPr>
        <xdr:cNvSpPr txBox="1"/>
      </xdr:nvSpPr>
      <xdr:spPr>
        <a:xfrm>
          <a:off x="11013489669" y="2243829"/>
          <a:ext cx="2090842" cy="3878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t"/>
        <a:lstStyle/>
        <a:p>
          <a:pPr algn="r" rtl="1"/>
          <a:r>
            <a:rPr lang="ar-SA" sz="1800" b="0" kern="1200">
              <a:solidFill>
                <a:srgbClr val="00A249"/>
              </a:solidFill>
            </a:rPr>
            <a:t> المبيعات خلال السنة</a:t>
          </a:r>
        </a:p>
      </xdr:txBody>
    </xdr:sp>
    <xdr:clientData/>
  </xdr:twoCellAnchor>
  <xdr:twoCellAnchor>
    <xdr:from>
      <xdr:col>14</xdr:col>
      <xdr:colOff>648305</xdr:colOff>
      <xdr:row>12</xdr:row>
      <xdr:rowOff>0</xdr:rowOff>
    </xdr:from>
    <xdr:to>
      <xdr:col>19</xdr:col>
      <xdr:colOff>533399</xdr:colOff>
      <xdr:row>47</xdr:row>
      <xdr:rowOff>131837</xdr:rowOff>
    </xdr:to>
    <xdr:sp macro="" textlink="">
      <xdr:nvSpPr>
        <xdr:cNvPr id="35" name="مستطيل: زوايا مستديرة 34">
          <a:extLst>
            <a:ext uri="{FF2B5EF4-FFF2-40B4-BE49-F238E27FC236}">
              <a16:creationId xmlns:a16="http://schemas.microsoft.com/office/drawing/2014/main" id="{B1705598-C926-428C-F4FE-33E24542693D}"/>
            </a:ext>
          </a:extLst>
        </xdr:cNvPr>
        <xdr:cNvSpPr/>
      </xdr:nvSpPr>
      <xdr:spPr>
        <a:xfrm>
          <a:off x="11002522483" y="2151529"/>
          <a:ext cx="3246859" cy="6407132"/>
        </a:xfrm>
        <a:prstGeom prst="roundRect">
          <a:avLst>
            <a:gd name="adj" fmla="val 4842"/>
          </a:avLst>
        </a:prstGeom>
        <a:solidFill>
          <a:schemeClr val="bg1"/>
        </a:solidFill>
        <a:ln>
          <a:noFill/>
        </a:ln>
        <a:effectLst>
          <a:outerShdw blurRad="63500" algn="ctr" rotWithShape="0">
            <a:prstClr val="black">
              <a:alpha val="31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1" anchor="t"/>
        <a:lstStyle/>
        <a:p>
          <a:pPr algn="r" rtl="1"/>
          <a:endParaRPr lang="ar-SA" sz="1100" kern="1200"/>
        </a:p>
      </xdr:txBody>
    </xdr:sp>
    <xdr:clientData/>
  </xdr:twoCellAnchor>
  <xdr:twoCellAnchor>
    <xdr:from>
      <xdr:col>15</xdr:col>
      <xdr:colOff>112043</xdr:colOff>
      <xdr:row>12</xdr:row>
      <xdr:rowOff>106122</xdr:rowOff>
    </xdr:from>
    <xdr:to>
      <xdr:col>17</xdr:col>
      <xdr:colOff>324381</xdr:colOff>
      <xdr:row>14</xdr:row>
      <xdr:rowOff>99116</xdr:rowOff>
    </xdr:to>
    <xdr:sp macro="" textlink="">
      <xdr:nvSpPr>
        <xdr:cNvPr id="37" name="مربع نص 36">
          <a:extLst>
            <a:ext uri="{FF2B5EF4-FFF2-40B4-BE49-F238E27FC236}">
              <a16:creationId xmlns:a16="http://schemas.microsoft.com/office/drawing/2014/main" id="{BE9B387B-CE84-FD2E-1975-A4A1EB1F833B}"/>
            </a:ext>
          </a:extLst>
        </xdr:cNvPr>
        <xdr:cNvSpPr txBox="1"/>
      </xdr:nvSpPr>
      <xdr:spPr>
        <a:xfrm>
          <a:off x="10974731139" y="2209242"/>
          <a:ext cx="1553458" cy="3435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t"/>
        <a:lstStyle/>
        <a:p>
          <a:pPr algn="r" rtl="1"/>
          <a:r>
            <a:rPr lang="ar-SA" sz="2000" b="1" kern="1200">
              <a:solidFill>
                <a:srgbClr val="2CB265"/>
              </a:solidFill>
            </a:rPr>
            <a:t>معدل الربحية </a:t>
          </a:r>
        </a:p>
      </xdr:txBody>
    </xdr:sp>
    <xdr:clientData/>
  </xdr:twoCellAnchor>
  <xdr:twoCellAnchor>
    <xdr:from>
      <xdr:col>0</xdr:col>
      <xdr:colOff>217712</xdr:colOff>
      <xdr:row>30</xdr:row>
      <xdr:rowOff>86405</xdr:rowOff>
    </xdr:from>
    <xdr:to>
      <xdr:col>7</xdr:col>
      <xdr:colOff>435428</xdr:colOff>
      <xdr:row>47</xdr:row>
      <xdr:rowOff>167178</xdr:rowOff>
    </xdr:to>
    <xdr:sp macro="" textlink="">
      <xdr:nvSpPr>
        <xdr:cNvPr id="38" name="مستطيل: زوايا مستديرة 37">
          <a:extLst>
            <a:ext uri="{FF2B5EF4-FFF2-40B4-BE49-F238E27FC236}">
              <a16:creationId xmlns:a16="http://schemas.microsoft.com/office/drawing/2014/main" id="{59C8AE7E-4365-0A5B-CD11-C89AFCFE1BA8}"/>
            </a:ext>
          </a:extLst>
        </xdr:cNvPr>
        <xdr:cNvSpPr/>
      </xdr:nvSpPr>
      <xdr:spPr>
        <a:xfrm>
          <a:off x="11010688689" y="5465229"/>
          <a:ext cx="4924187" cy="3128773"/>
        </a:xfrm>
        <a:prstGeom prst="roundRect">
          <a:avLst>
            <a:gd name="adj" fmla="val 4842"/>
          </a:avLst>
        </a:prstGeom>
        <a:solidFill>
          <a:schemeClr val="bg1"/>
        </a:solidFill>
        <a:ln>
          <a:noFill/>
        </a:ln>
        <a:effectLst>
          <a:outerShdw blurRad="63500" algn="ctr" rotWithShape="0">
            <a:prstClr val="black">
              <a:alpha val="31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1" anchor="t"/>
        <a:lstStyle/>
        <a:p>
          <a:pPr algn="r" rtl="1"/>
          <a:endParaRPr lang="ar-SA" sz="1100" kern="1200"/>
        </a:p>
      </xdr:txBody>
    </xdr:sp>
    <xdr:clientData/>
  </xdr:twoCellAnchor>
  <xdr:twoCellAnchor>
    <xdr:from>
      <xdr:col>1</xdr:col>
      <xdr:colOff>368</xdr:colOff>
      <xdr:row>32</xdr:row>
      <xdr:rowOff>136930</xdr:rowOff>
    </xdr:from>
    <xdr:to>
      <xdr:col>7</xdr:col>
      <xdr:colOff>277604</xdr:colOff>
      <xdr:row>48</xdr:row>
      <xdr:rowOff>10975</xdr:rowOff>
    </xdr:to>
    <xdr:graphicFrame macro="">
      <xdr:nvGraphicFramePr>
        <xdr:cNvPr id="39" name="مخطط 38">
          <a:extLst>
            <a:ext uri="{FF2B5EF4-FFF2-40B4-BE49-F238E27FC236}">
              <a16:creationId xmlns:a16="http://schemas.microsoft.com/office/drawing/2014/main" id="{868F8FF4-2C1B-CD3E-F927-EB4C95F78F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296824</xdr:colOff>
      <xdr:row>30</xdr:row>
      <xdr:rowOff>167893</xdr:rowOff>
    </xdr:from>
    <xdr:to>
      <xdr:col>3</xdr:col>
      <xdr:colOff>203678</xdr:colOff>
      <xdr:row>32</xdr:row>
      <xdr:rowOff>167793</xdr:rowOff>
    </xdr:to>
    <xdr:sp macro="" textlink="">
      <xdr:nvSpPr>
        <xdr:cNvPr id="40" name="مربع نص 39">
          <a:extLst>
            <a:ext uri="{FF2B5EF4-FFF2-40B4-BE49-F238E27FC236}">
              <a16:creationId xmlns:a16="http://schemas.microsoft.com/office/drawing/2014/main" id="{07E24D44-025A-DBE9-D65C-C0AF92CBD4B2}"/>
            </a:ext>
          </a:extLst>
        </xdr:cNvPr>
        <xdr:cNvSpPr txBox="1"/>
      </xdr:nvSpPr>
      <xdr:spPr>
        <a:xfrm>
          <a:off x="11013609851" y="5546717"/>
          <a:ext cx="1923913" cy="3584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t"/>
        <a:lstStyle/>
        <a:p>
          <a:pPr algn="r" rtl="1"/>
          <a:r>
            <a:rPr lang="ar-SA" sz="1600" b="0" kern="1200">
              <a:solidFill>
                <a:srgbClr val="4D72B2"/>
              </a:solidFill>
            </a:rPr>
            <a:t>نسبة  المنتجات المرتجعة</a:t>
          </a:r>
        </a:p>
      </xdr:txBody>
    </xdr:sp>
    <xdr:clientData/>
  </xdr:twoCellAnchor>
  <xdr:twoCellAnchor>
    <xdr:from>
      <xdr:col>14</xdr:col>
      <xdr:colOff>646157</xdr:colOff>
      <xdr:row>15</xdr:row>
      <xdr:rowOff>28808</xdr:rowOff>
    </xdr:from>
    <xdr:to>
      <xdr:col>19</xdr:col>
      <xdr:colOff>347944</xdr:colOff>
      <xdr:row>47</xdr:row>
      <xdr:rowOff>4414</xdr:rowOff>
    </xdr:to>
    <xdr:graphicFrame macro="">
      <xdr:nvGraphicFramePr>
        <xdr:cNvPr id="42" name="مخطط 41">
          <a:extLst>
            <a:ext uri="{FF2B5EF4-FFF2-40B4-BE49-F238E27FC236}">
              <a16:creationId xmlns:a16="http://schemas.microsoft.com/office/drawing/2014/main" id="{7969C512-4BF6-4AA3-9CE5-FC7F1469EF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7</xdr:col>
      <xdr:colOff>601848</xdr:colOff>
      <xdr:row>12</xdr:row>
      <xdr:rowOff>7620</xdr:rowOff>
    </xdr:from>
    <xdr:to>
      <xdr:col>14</xdr:col>
      <xdr:colOff>464820</xdr:colOff>
      <xdr:row>29</xdr:row>
      <xdr:rowOff>99060</xdr:rowOff>
    </xdr:to>
    <xdr:sp macro="" textlink="">
      <xdr:nvSpPr>
        <xdr:cNvPr id="44" name="مستطيل: زوايا مستديرة 43">
          <a:extLst>
            <a:ext uri="{FF2B5EF4-FFF2-40B4-BE49-F238E27FC236}">
              <a16:creationId xmlns:a16="http://schemas.microsoft.com/office/drawing/2014/main" id="{327748D0-9CCE-8D6F-CFC0-2BF796ED64C0}"/>
            </a:ext>
          </a:extLst>
        </xdr:cNvPr>
        <xdr:cNvSpPr/>
      </xdr:nvSpPr>
      <xdr:spPr>
        <a:xfrm>
          <a:off x="11047882037" y="2097677"/>
          <a:ext cx="4587372" cy="3052354"/>
        </a:xfrm>
        <a:prstGeom prst="roundRect">
          <a:avLst>
            <a:gd name="adj" fmla="val 4842"/>
          </a:avLst>
        </a:prstGeom>
        <a:solidFill>
          <a:schemeClr val="bg1"/>
        </a:solidFill>
        <a:ln>
          <a:noFill/>
        </a:ln>
        <a:effectLst>
          <a:outerShdw blurRad="63500" algn="ctr" rotWithShape="0">
            <a:prstClr val="black">
              <a:alpha val="31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1" anchor="t"/>
        <a:lstStyle/>
        <a:p>
          <a:pPr algn="r" rtl="1"/>
          <a:endParaRPr lang="ar-SA" sz="1100" kern="1200"/>
        </a:p>
      </xdr:txBody>
    </xdr:sp>
    <xdr:clientData/>
  </xdr:twoCellAnchor>
  <xdr:twoCellAnchor>
    <xdr:from>
      <xdr:col>10</xdr:col>
      <xdr:colOff>101710</xdr:colOff>
      <xdr:row>12</xdr:row>
      <xdr:rowOff>57338</xdr:rowOff>
    </xdr:from>
    <xdr:to>
      <xdr:col>13</xdr:col>
      <xdr:colOff>175494</xdr:colOff>
      <xdr:row>14</xdr:row>
      <xdr:rowOff>82610</xdr:rowOff>
    </xdr:to>
    <xdr:sp macro="" textlink="">
      <xdr:nvSpPr>
        <xdr:cNvPr id="45" name="مربع نص 44">
          <a:extLst>
            <a:ext uri="{FF2B5EF4-FFF2-40B4-BE49-F238E27FC236}">
              <a16:creationId xmlns:a16="http://schemas.microsoft.com/office/drawing/2014/main" id="{5144B6DA-1353-242A-E45F-CA17A078F99C}"/>
            </a:ext>
          </a:extLst>
        </xdr:cNvPr>
        <xdr:cNvSpPr txBox="1"/>
      </xdr:nvSpPr>
      <xdr:spPr>
        <a:xfrm>
          <a:off x="11048846277" y="2147395"/>
          <a:ext cx="2098527" cy="3736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t"/>
        <a:lstStyle/>
        <a:p>
          <a:pPr algn="r" rtl="1"/>
          <a:r>
            <a:rPr lang="ar-SA" sz="1800" b="1" kern="1200">
              <a:solidFill>
                <a:schemeClr val="accent2"/>
              </a:solidFill>
            </a:rPr>
            <a:t>التقييمات</a:t>
          </a:r>
          <a:r>
            <a:rPr lang="ar-SA" sz="1800" b="1" kern="1200">
              <a:solidFill>
                <a:srgbClr val="4D72B2"/>
              </a:solidFill>
            </a:rPr>
            <a:t> و مبيعات</a:t>
          </a:r>
        </a:p>
      </xdr:txBody>
    </xdr:sp>
    <xdr:clientData/>
  </xdr:twoCellAnchor>
  <xdr:twoCellAnchor>
    <xdr:from>
      <xdr:col>8</xdr:col>
      <xdr:colOff>30601</xdr:colOff>
      <xdr:row>13</xdr:row>
      <xdr:rowOff>53340</xdr:rowOff>
    </xdr:from>
    <xdr:to>
      <xdr:col>14</xdr:col>
      <xdr:colOff>439432</xdr:colOff>
      <xdr:row>29</xdr:row>
      <xdr:rowOff>8026</xdr:rowOff>
    </xdr:to>
    <xdr:graphicFrame macro="">
      <xdr:nvGraphicFramePr>
        <xdr:cNvPr id="43" name="مخطط 42">
          <a:extLst>
            <a:ext uri="{FF2B5EF4-FFF2-40B4-BE49-F238E27FC236}">
              <a16:creationId xmlns:a16="http://schemas.microsoft.com/office/drawing/2014/main" id="{2EF0EF6C-61C6-4C77-980A-3CE308F232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7</xdr:col>
      <xdr:colOff>590962</xdr:colOff>
      <xdr:row>30</xdr:row>
      <xdr:rowOff>105591</xdr:rowOff>
    </xdr:from>
    <xdr:to>
      <xdr:col>14</xdr:col>
      <xdr:colOff>453934</xdr:colOff>
      <xdr:row>48</xdr:row>
      <xdr:rowOff>22859</xdr:rowOff>
    </xdr:to>
    <xdr:sp macro="" textlink="">
      <xdr:nvSpPr>
        <xdr:cNvPr id="47" name="مستطيل: زوايا مستديرة 46">
          <a:extLst>
            <a:ext uri="{FF2B5EF4-FFF2-40B4-BE49-F238E27FC236}">
              <a16:creationId xmlns:a16="http://schemas.microsoft.com/office/drawing/2014/main" id="{E0010F3C-B638-5C48-8E54-437D4FDF595E}"/>
            </a:ext>
          </a:extLst>
        </xdr:cNvPr>
        <xdr:cNvSpPr/>
      </xdr:nvSpPr>
      <xdr:spPr>
        <a:xfrm>
          <a:off x="11047892923" y="5330734"/>
          <a:ext cx="4587372" cy="3052354"/>
        </a:xfrm>
        <a:prstGeom prst="roundRect">
          <a:avLst>
            <a:gd name="adj" fmla="val 4842"/>
          </a:avLst>
        </a:prstGeom>
        <a:solidFill>
          <a:schemeClr val="bg1"/>
        </a:solidFill>
        <a:ln>
          <a:noFill/>
        </a:ln>
        <a:effectLst>
          <a:outerShdw blurRad="63500" algn="ctr" rotWithShape="0">
            <a:prstClr val="black">
              <a:alpha val="31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1" anchor="t"/>
        <a:lstStyle/>
        <a:p>
          <a:pPr algn="r" rtl="1"/>
          <a:endParaRPr lang="ar-SA" sz="1100" kern="1200"/>
        </a:p>
      </xdr:txBody>
    </xdr:sp>
    <xdr:clientData/>
  </xdr:twoCellAnchor>
  <xdr:twoCellAnchor>
    <xdr:from>
      <xdr:col>10</xdr:col>
      <xdr:colOff>90824</xdr:colOff>
      <xdr:row>30</xdr:row>
      <xdr:rowOff>155309</xdr:rowOff>
    </xdr:from>
    <xdr:to>
      <xdr:col>12</xdr:col>
      <xdr:colOff>137160</xdr:colOff>
      <xdr:row>33</xdr:row>
      <xdr:rowOff>6410</xdr:rowOff>
    </xdr:to>
    <xdr:sp macro="" textlink="">
      <xdr:nvSpPr>
        <xdr:cNvPr id="48" name="مربع نص 47">
          <a:extLst>
            <a:ext uri="{FF2B5EF4-FFF2-40B4-BE49-F238E27FC236}">
              <a16:creationId xmlns:a16="http://schemas.microsoft.com/office/drawing/2014/main" id="{86107501-3495-B5B6-D542-2B39FD3876CC}"/>
            </a:ext>
          </a:extLst>
        </xdr:cNvPr>
        <xdr:cNvSpPr txBox="1"/>
      </xdr:nvSpPr>
      <xdr:spPr>
        <a:xfrm>
          <a:off x="10978271160" y="5413109"/>
          <a:ext cx="1387456" cy="3768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t"/>
        <a:lstStyle/>
        <a:p>
          <a:pPr algn="r" rtl="1"/>
          <a:r>
            <a:rPr lang="ar-SA" sz="1800" b="1" kern="1200">
              <a:solidFill>
                <a:srgbClr val="4D72B2"/>
              </a:solidFill>
            </a:rPr>
            <a:t>الـتـقـــيــيــمــات </a:t>
          </a:r>
        </a:p>
      </xdr:txBody>
    </xdr:sp>
    <xdr:clientData/>
  </xdr:twoCellAnchor>
  <xdr:twoCellAnchor>
    <xdr:from>
      <xdr:col>7</xdr:col>
      <xdr:colOff>653143</xdr:colOff>
      <xdr:row>32</xdr:row>
      <xdr:rowOff>121920</xdr:rowOff>
    </xdr:from>
    <xdr:to>
      <xdr:col>14</xdr:col>
      <xdr:colOff>400885</xdr:colOff>
      <xdr:row>47</xdr:row>
      <xdr:rowOff>133560</xdr:rowOff>
    </xdr:to>
    <xdr:graphicFrame macro="">
      <xdr:nvGraphicFramePr>
        <xdr:cNvPr id="46" name="مخطط 45">
          <a:extLst>
            <a:ext uri="{FF2B5EF4-FFF2-40B4-BE49-F238E27FC236}">
              <a16:creationId xmlns:a16="http://schemas.microsoft.com/office/drawing/2014/main" id="{7F9F61F1-A582-40A1-8075-692D8C84FC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8</xdr:col>
      <xdr:colOff>91440</xdr:colOff>
      <xdr:row>8</xdr:row>
      <xdr:rowOff>60960</xdr:rowOff>
    </xdr:from>
    <xdr:to>
      <xdr:col>8</xdr:col>
      <xdr:colOff>510540</xdr:colOff>
      <xdr:row>10</xdr:row>
      <xdr:rowOff>129540</xdr:rowOff>
    </xdr:to>
    <xdr:pic>
      <xdr:nvPicPr>
        <xdr:cNvPr id="51" name="رسم 50" descr="سهم عمودي بشكل U">
          <a:extLst>
            <a:ext uri="{FF2B5EF4-FFF2-40B4-BE49-F238E27FC236}">
              <a16:creationId xmlns:a16="http://schemas.microsoft.com/office/drawing/2014/main" id="{38646133-3825-FFBE-362B-59B5336D1CEF}"/>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10980580020" y="1463040"/>
          <a:ext cx="419100" cy="419100"/>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R999" refreshedDate="45612.775804745368" createdVersion="8" refreshedVersion="8" minRefreshableVersion="3" recordCount="786" xr:uid="{866F2C47-21DE-4C59-8CD6-947CD4ED1E23}">
  <cacheSource type="worksheet">
    <worksheetSource name="الهدي0"/>
  </cacheSource>
  <cacheFields count="9">
    <cacheField name="اسم_المنتج" numFmtId="0">
      <sharedItems count="12">
        <s v="هاتف ذكي"/>
        <s v="ميكروويف"/>
        <s v="لوحة مفاتيح"/>
        <s v="ثلاجة"/>
        <s v="طابعة ليزر"/>
        <s v="ساعة ذكية"/>
        <s v="غسالة"/>
        <s v="سماعات بلوتوث"/>
        <s v="تلفاز ذكي"/>
        <s v="حاسوب محمول"/>
        <s v="مكيف هواء"/>
        <s v="كاميرا رقمية"/>
      </sharedItems>
    </cacheField>
    <cacheField name="فئة المنتج" numFmtId="0">
      <sharedItems count="4">
        <s v="الأجهزة  الشخصية"/>
        <s v="الأجهزة  المنزلية"/>
        <s v=" الحاسوب ومستلزماته"/>
        <s v="أجهزة التصوير"/>
      </sharedItems>
    </cacheField>
    <cacheField name="الكمية_المباعة" numFmtId="0">
      <sharedItems containsSemiMixedTypes="0" containsString="0" containsNumber="1" containsInteger="1" minValue="51" maxValue="500"/>
    </cacheField>
    <cacheField name="التقييم_العام" numFmtId="165">
      <sharedItems containsSemiMixedTypes="0" containsString="0" containsNumber="1" minValue="0.01" maxValue="0.05"/>
    </cacheField>
    <cacheField name="عدد_التقييمات" numFmtId="0">
      <sharedItems containsSemiMixedTypes="0" containsString="0" containsNumber="1" containsInteger="1" minValue="0" maxValue="200"/>
    </cacheField>
    <cacheField name="الكمية المسترجعة" numFmtId="1">
      <sharedItems containsSemiMixedTypes="0" containsString="0" containsNumber="1" minValue="0.4" maxValue="47.432000000000002"/>
    </cacheField>
    <cacheField name="نسبة_المرتجعات_٪" numFmtId="165">
      <sharedItems containsSemiMixedTypes="0" containsString="0" containsNumber="1" minValue="5.0000000000000001E-3" maxValue="0.1"/>
    </cacheField>
    <cacheField name="السعر_بالجنيه" numFmtId="3">
      <sharedItems containsSemiMixedTypes="0" containsString="0" containsNumber="1" minValue="105.95" maxValue="39396.14"/>
    </cacheField>
    <cacheField name="الفئة  السعرية " numFmtId="165">
      <sharedItems count="3">
        <s v="متوسطة "/>
        <s v="منخفضة "/>
        <s v="مرتفعة "/>
      </sharedItems>
    </cacheField>
  </cacheFields>
  <extLst>
    <ext xmlns:x14="http://schemas.microsoft.com/office/spreadsheetml/2009/9/main" uri="{725AE2AE-9491-48be-B2B4-4EB974FC3084}">
      <x14:pivotCacheDefinition pivotCacheId="202064100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86">
  <r>
    <x v="0"/>
    <x v="0"/>
    <n v="299"/>
    <n v="2.8999999999999998E-2"/>
    <n v="147"/>
    <n v="27.209"/>
    <n v="9.0999999999999998E-2"/>
    <n v="11403.923906249995"/>
    <x v="0"/>
  </r>
  <r>
    <x v="1"/>
    <x v="1"/>
    <n v="269"/>
    <n v="4.8000000000000001E-2"/>
    <n v="86"/>
    <n v="15.601999999999999"/>
    <n v="5.7999999999999996E-2"/>
    <n v="1689.52"/>
    <x v="1"/>
  </r>
  <r>
    <x v="1"/>
    <x v="1"/>
    <n v="165"/>
    <n v="0.01"/>
    <n v="63"/>
    <n v="7.0949999999999998"/>
    <n v="4.2999999999999997E-2"/>
    <n v="2692.65"/>
    <x v="1"/>
  </r>
  <r>
    <x v="1"/>
    <x v="1"/>
    <n v="67"/>
    <n v="1.8000000000000002E-2"/>
    <n v="144"/>
    <n v="0.46899999999999997"/>
    <n v="6.9999999999999993E-3"/>
    <n v="1783.54"/>
    <x v="1"/>
  </r>
  <r>
    <x v="2"/>
    <x v="2"/>
    <n v="435"/>
    <n v="1.3999999999999999E-2"/>
    <n v="96"/>
    <n v="32.190000000000005"/>
    <n v="7.400000000000001E-2"/>
    <n v="473.40824324324313"/>
    <x v="1"/>
  </r>
  <r>
    <x v="3"/>
    <x v="1"/>
    <n v="181"/>
    <n v="0.01"/>
    <n v="138"/>
    <n v="11.041"/>
    <n v="6.0999999999999999E-2"/>
    <n v="10802.96"/>
    <x v="0"/>
  </r>
  <r>
    <x v="3"/>
    <x v="1"/>
    <n v="120"/>
    <n v="4.0999999999999995E-2"/>
    <n v="93"/>
    <n v="7.1999999999999993"/>
    <n v="0.06"/>
    <n v="8982.32"/>
    <x v="0"/>
  </r>
  <r>
    <x v="4"/>
    <x v="2"/>
    <n v="119"/>
    <n v="3.7000000000000005E-2"/>
    <n v="113"/>
    <n v="2.4990000000000001"/>
    <n v="2.1000000000000001E-2"/>
    <n v="2348.12"/>
    <x v="1"/>
  </r>
  <r>
    <x v="5"/>
    <x v="0"/>
    <n v="118"/>
    <n v="3.7000000000000005E-2"/>
    <n v="0"/>
    <n v="6.49"/>
    <n v="5.5E-2"/>
    <n v="3816.42"/>
    <x v="1"/>
  </r>
  <r>
    <x v="6"/>
    <x v="1"/>
    <n v="389"/>
    <n v="3.9E-2"/>
    <n v="191"/>
    <n v="25.285"/>
    <n v="6.5000000000000002E-2"/>
    <n v="8023.2484285714272"/>
    <x v="0"/>
  </r>
  <r>
    <x v="6"/>
    <x v="1"/>
    <n v="76"/>
    <n v="2.2000000000000002E-2"/>
    <n v="79"/>
    <n v="2.2039999999999997"/>
    <n v="2.8999999999999998E-2"/>
    <n v="8023.2484285714272"/>
    <x v="0"/>
  </r>
  <r>
    <x v="6"/>
    <x v="1"/>
    <n v="322"/>
    <n v="3.4000000000000002E-2"/>
    <n v="164"/>
    <n v="20.93"/>
    <n v="6.5000000000000002E-2"/>
    <n v="10581.39"/>
    <x v="0"/>
  </r>
  <r>
    <x v="4"/>
    <x v="2"/>
    <n v="340"/>
    <n v="3.1000000000000003E-2"/>
    <n v="81"/>
    <n v="29.58"/>
    <n v="8.6999999999999994E-2"/>
    <n v="3363.5"/>
    <x v="1"/>
  </r>
  <r>
    <x v="7"/>
    <x v="0"/>
    <n v="405"/>
    <n v="2.7000000000000003E-2"/>
    <n v="144"/>
    <n v="26.324999999999999"/>
    <n v="6.5000000000000002E-2"/>
    <n v="1375.98"/>
    <x v="1"/>
  </r>
  <r>
    <x v="0"/>
    <x v="0"/>
    <n v="500"/>
    <n v="4.4000000000000004E-2"/>
    <n v="158"/>
    <n v="21"/>
    <n v="4.2000000000000003E-2"/>
    <n v="15229.09"/>
    <x v="2"/>
  </r>
  <r>
    <x v="1"/>
    <x v="1"/>
    <n v="269"/>
    <n v="2.4E-2"/>
    <n v="173"/>
    <n v="17.484999999999999"/>
    <n v="6.5000000000000002E-2"/>
    <n v="3115.36"/>
    <x v="1"/>
  </r>
  <r>
    <x v="8"/>
    <x v="1"/>
    <n v="57"/>
    <n v="4.4000000000000004E-2"/>
    <n v="151"/>
    <n v="3.1350000000000002"/>
    <n v="5.5E-2"/>
    <n v="25759.89"/>
    <x v="2"/>
  </r>
  <r>
    <x v="2"/>
    <x v="2"/>
    <n v="472"/>
    <n v="4.5999999999999999E-2"/>
    <n v="117"/>
    <n v="21.712"/>
    <n v="4.5999999999999999E-2"/>
    <n v="473.40824324324313"/>
    <x v="1"/>
  </r>
  <r>
    <x v="9"/>
    <x v="2"/>
    <n v="477"/>
    <n v="2.7999999999999997E-2"/>
    <n v="87"/>
    <n v="30.051000000000002"/>
    <n v="6.3E-2"/>
    <n v="29940.25"/>
    <x v="2"/>
  </r>
  <r>
    <x v="5"/>
    <x v="0"/>
    <n v="165"/>
    <n v="2.2000000000000002E-2"/>
    <n v="110"/>
    <n v="2.97"/>
    <n v="1.8000000000000002E-2"/>
    <n v="3410.29"/>
    <x v="1"/>
  </r>
  <r>
    <x v="3"/>
    <x v="1"/>
    <n v="248"/>
    <n v="3.4000000000000002E-2"/>
    <n v="70"/>
    <n v="3.7199999999999998"/>
    <n v="1.4999999999999999E-2"/>
    <n v="7760.39"/>
    <x v="0"/>
  </r>
  <r>
    <x v="6"/>
    <x v="1"/>
    <n v="79"/>
    <n v="3.9E-2"/>
    <n v="155"/>
    <n v="5.7669999999999995"/>
    <n v="7.2999999999999995E-2"/>
    <n v="6048.95"/>
    <x v="0"/>
  </r>
  <r>
    <x v="8"/>
    <x v="1"/>
    <n v="405"/>
    <n v="4.5999999999999999E-2"/>
    <n v="23"/>
    <n v="7.2900000000000009"/>
    <n v="1.8000000000000002E-2"/>
    <n v="7394.65"/>
    <x v="0"/>
  </r>
  <r>
    <x v="0"/>
    <x v="0"/>
    <n v="103"/>
    <n v="2.6000000000000002E-2"/>
    <n v="61"/>
    <n v="7.4160000000000013"/>
    <n v="7.2000000000000008E-2"/>
    <n v="3504.64"/>
    <x v="1"/>
  </r>
  <r>
    <x v="8"/>
    <x v="1"/>
    <n v="273"/>
    <n v="2.1000000000000001E-2"/>
    <n v="187"/>
    <n v="17.745000000000001"/>
    <n v="6.5000000000000002E-2"/>
    <n v="24051.05"/>
    <x v="2"/>
  </r>
  <r>
    <x v="6"/>
    <x v="1"/>
    <n v="80"/>
    <n v="4.2000000000000003E-2"/>
    <n v="134"/>
    <n v="0.4"/>
    <n v="5.0000000000000001E-3"/>
    <n v="8023.2484285714272"/>
    <x v="0"/>
  </r>
  <r>
    <x v="8"/>
    <x v="1"/>
    <n v="204"/>
    <n v="1.3000000000000001E-2"/>
    <n v="29"/>
    <n v="10.200000000000001"/>
    <n v="0.05"/>
    <n v="8709.61"/>
    <x v="0"/>
  </r>
  <r>
    <x v="2"/>
    <x v="2"/>
    <n v="282"/>
    <n v="1.2E-2"/>
    <n v="33"/>
    <n v="5.0760000000000005"/>
    <n v="1.8000000000000002E-2"/>
    <n v="696.78"/>
    <x v="1"/>
  </r>
  <r>
    <x v="1"/>
    <x v="1"/>
    <n v="120"/>
    <n v="2.7999999999999997E-2"/>
    <n v="54"/>
    <n v="7.1999999999999993"/>
    <n v="0.06"/>
    <n v="3473.57"/>
    <x v="1"/>
  </r>
  <r>
    <x v="0"/>
    <x v="0"/>
    <n v="390"/>
    <n v="4.7E-2"/>
    <n v="63"/>
    <n v="18.72"/>
    <n v="4.8000000000000001E-2"/>
    <n v="13969.61"/>
    <x v="0"/>
  </r>
  <r>
    <x v="7"/>
    <x v="0"/>
    <n v="415"/>
    <n v="3.2000000000000001E-2"/>
    <n v="21"/>
    <n v="12.865000000000002"/>
    <n v="3.1000000000000003E-2"/>
    <n v="918.91"/>
    <x v="1"/>
  </r>
  <r>
    <x v="7"/>
    <x v="0"/>
    <n v="208"/>
    <n v="2.5000000000000001E-2"/>
    <n v="172"/>
    <n v="11.023999999999999"/>
    <n v="5.2999999999999999E-2"/>
    <n v="1197.1300000000001"/>
    <x v="1"/>
  </r>
  <r>
    <x v="0"/>
    <x v="0"/>
    <n v="438"/>
    <n v="0.01"/>
    <n v="155"/>
    <n v="27.594000000000001"/>
    <n v="6.3E-2"/>
    <n v="15658.99"/>
    <x v="2"/>
  </r>
  <r>
    <x v="1"/>
    <x v="1"/>
    <n v="421"/>
    <n v="1.3999999999999999E-2"/>
    <n v="37"/>
    <n v="19.786999999999999"/>
    <n v="4.7E-2"/>
    <n v="2445.73"/>
    <x v="1"/>
  </r>
  <r>
    <x v="10"/>
    <x v="1"/>
    <n v="393"/>
    <n v="0.04"/>
    <n v="139"/>
    <n v="18.864000000000001"/>
    <n v="4.8000000000000001E-2"/>
    <n v="14438.19"/>
    <x v="0"/>
  </r>
  <r>
    <x v="9"/>
    <x v="2"/>
    <n v="66"/>
    <n v="2.5000000000000001E-2"/>
    <n v="148"/>
    <n v="1.6500000000000001"/>
    <n v="2.5000000000000001E-2"/>
    <n v="268.09541984732823"/>
    <x v="1"/>
  </r>
  <r>
    <x v="7"/>
    <x v="0"/>
    <n v="343"/>
    <n v="4.9000000000000002E-2"/>
    <n v="89"/>
    <n v="12.348000000000001"/>
    <n v="3.6000000000000004E-2"/>
    <n v="205"/>
    <x v="1"/>
  </r>
  <r>
    <x v="1"/>
    <x v="1"/>
    <n v="164"/>
    <n v="1.2E-2"/>
    <n v="138"/>
    <n v="14.432000000000002"/>
    <n v="8.8000000000000009E-2"/>
    <n v="713.8"/>
    <x v="1"/>
  </r>
  <r>
    <x v="9"/>
    <x v="2"/>
    <n v="144"/>
    <n v="4.8000000000000001E-2"/>
    <n v="71"/>
    <n v="5.6159999999999997"/>
    <n v="3.9E-2"/>
    <n v="15873.6"/>
    <x v="2"/>
  </r>
  <r>
    <x v="1"/>
    <x v="1"/>
    <n v="269"/>
    <n v="3.4000000000000002E-2"/>
    <n v="187"/>
    <n v="5.649"/>
    <n v="2.1000000000000001E-2"/>
    <n v="1193.8699999999999"/>
    <x v="1"/>
  </r>
  <r>
    <x v="0"/>
    <x v="0"/>
    <n v="339"/>
    <n v="2.2000000000000002E-2"/>
    <n v="133"/>
    <n v="6.78"/>
    <n v="0.02"/>
    <n v="11530.04"/>
    <x v="0"/>
  </r>
  <r>
    <x v="9"/>
    <x v="2"/>
    <n v="82"/>
    <n v="2.5000000000000001E-2"/>
    <n v="92"/>
    <n v="4.7559999999999993"/>
    <n v="5.7999999999999996E-2"/>
    <n v="20116.55"/>
    <x v="2"/>
  </r>
  <r>
    <x v="0"/>
    <x v="0"/>
    <n v="257"/>
    <n v="1.7000000000000001E-2"/>
    <n v="168"/>
    <n v="13.621"/>
    <n v="5.2999999999999999E-2"/>
    <n v="19633.830000000002"/>
    <x v="2"/>
  </r>
  <r>
    <x v="5"/>
    <x v="0"/>
    <n v="466"/>
    <n v="4.7E-2"/>
    <n v="41"/>
    <n v="25.63"/>
    <n v="5.5E-2"/>
    <n v="4297.2299999999996"/>
    <x v="1"/>
  </r>
  <r>
    <x v="2"/>
    <x v="2"/>
    <n v="95"/>
    <n v="2.1000000000000001E-2"/>
    <n v="0"/>
    <n v="6.8400000000000007"/>
    <n v="7.2000000000000008E-2"/>
    <n v="473.40824324324313"/>
    <x v="1"/>
  </r>
  <r>
    <x v="3"/>
    <x v="1"/>
    <n v="70"/>
    <n v="3.1000000000000003E-2"/>
    <n v="154"/>
    <n v="2.8699999999999997"/>
    <n v="4.0999999999999995E-2"/>
    <n v="7872.28"/>
    <x v="0"/>
  </r>
  <r>
    <x v="0"/>
    <x v="0"/>
    <n v="362"/>
    <n v="2.6000000000000002E-2"/>
    <n v="0"/>
    <n v="32.942"/>
    <n v="9.0999999999999998E-2"/>
    <n v="16018.74"/>
    <x v="2"/>
  </r>
  <r>
    <x v="8"/>
    <x v="1"/>
    <n v="422"/>
    <n v="2.8999999999999998E-2"/>
    <n v="103"/>
    <n v="34.603999999999992"/>
    <n v="8.199999999999999E-2"/>
    <n v="6300.48"/>
    <x v="0"/>
  </r>
  <r>
    <x v="2"/>
    <x v="2"/>
    <n v="195"/>
    <n v="1.3000000000000001E-2"/>
    <n v="111"/>
    <n v="17.16"/>
    <n v="8.8000000000000009E-2"/>
    <n v="114.69"/>
    <x v="1"/>
  </r>
  <r>
    <x v="3"/>
    <x v="1"/>
    <n v="325"/>
    <n v="1.1000000000000001E-2"/>
    <n v="0"/>
    <n v="32.175000000000004"/>
    <n v="9.9000000000000005E-2"/>
    <n v="15010.96"/>
    <x v="2"/>
  </r>
  <r>
    <x v="5"/>
    <x v="0"/>
    <n v="396"/>
    <n v="2.7000000000000003E-2"/>
    <n v="98"/>
    <n v="16.632000000000001"/>
    <n v="4.2000000000000003E-2"/>
    <n v="1014.98"/>
    <x v="1"/>
  </r>
  <r>
    <x v="4"/>
    <x v="2"/>
    <n v="385"/>
    <n v="3.7999999999999999E-2"/>
    <n v="154"/>
    <n v="5.39"/>
    <n v="1.3999999999999999E-2"/>
    <n v="1635.91"/>
    <x v="1"/>
  </r>
  <r>
    <x v="6"/>
    <x v="1"/>
    <n v="200"/>
    <n v="4.9000000000000002E-2"/>
    <n v="131"/>
    <n v="4.4000000000000004"/>
    <n v="2.2000000000000002E-2"/>
    <n v="3685.57"/>
    <x v="1"/>
  </r>
  <r>
    <x v="5"/>
    <x v="0"/>
    <n v="291"/>
    <n v="0.03"/>
    <n v="118"/>
    <n v="20.952000000000002"/>
    <n v="7.2000000000000008E-2"/>
    <n v="1165.29"/>
    <x v="1"/>
  </r>
  <r>
    <x v="7"/>
    <x v="0"/>
    <n v="400"/>
    <n v="4.2999999999999997E-2"/>
    <n v="147"/>
    <n v="23.2"/>
    <n v="5.7999999999999996E-2"/>
    <n v="1924.98"/>
    <x v="1"/>
  </r>
  <r>
    <x v="2"/>
    <x v="2"/>
    <n v="307"/>
    <n v="4.4000000000000004E-2"/>
    <n v="74"/>
    <n v="28.858000000000001"/>
    <n v="9.4E-2"/>
    <n v="427.78"/>
    <x v="1"/>
  </r>
  <r>
    <x v="0"/>
    <x v="0"/>
    <n v="465"/>
    <n v="4.8000000000000001E-2"/>
    <n v="192"/>
    <n v="11.625"/>
    <n v="2.5000000000000001E-2"/>
    <n v="19006.5"/>
    <x v="2"/>
  </r>
  <r>
    <x v="11"/>
    <x v="3"/>
    <n v="189"/>
    <n v="0.03"/>
    <n v="30"/>
    <n v="16.442999999999998"/>
    <n v="8.6999999999999994E-2"/>
    <n v="3201.14"/>
    <x v="1"/>
  </r>
  <r>
    <x v="5"/>
    <x v="0"/>
    <n v="286"/>
    <n v="4.0999999999999995E-2"/>
    <n v="126"/>
    <n v="14.014000000000001"/>
    <n v="4.9000000000000002E-2"/>
    <n v="4705.29"/>
    <x v="1"/>
  </r>
  <r>
    <x v="8"/>
    <x v="1"/>
    <n v="312"/>
    <n v="0.04"/>
    <n v="64"/>
    <n v="30.888000000000002"/>
    <n v="9.9000000000000005E-2"/>
    <n v="23640.807831325303"/>
    <x v="2"/>
  </r>
  <r>
    <x v="11"/>
    <x v="3"/>
    <n v="71"/>
    <n v="1.8000000000000002E-2"/>
    <n v="143"/>
    <n v="1.9170000000000003"/>
    <n v="2.7000000000000003E-2"/>
    <n v="9264.27"/>
    <x v="0"/>
  </r>
  <r>
    <x v="10"/>
    <x v="1"/>
    <n v="84"/>
    <n v="3.7999999999999999E-2"/>
    <n v="177"/>
    <n v="4.2839999999999998"/>
    <n v="5.0999999999999997E-2"/>
    <n v="18693.336533333328"/>
    <x v="2"/>
  </r>
  <r>
    <x v="5"/>
    <x v="0"/>
    <n v="109"/>
    <n v="1.6E-2"/>
    <n v="110"/>
    <n v="5.45"/>
    <n v="0.05"/>
    <n v="2738.89"/>
    <x v="1"/>
  </r>
  <r>
    <x v="1"/>
    <x v="1"/>
    <n v="130"/>
    <n v="2.7000000000000003E-2"/>
    <n v="35"/>
    <n v="11.959999999999999"/>
    <n v="9.1999999999999998E-2"/>
    <n v="3919.26"/>
    <x v="1"/>
  </r>
  <r>
    <x v="9"/>
    <x v="2"/>
    <n v="320"/>
    <n v="0.03"/>
    <n v="124"/>
    <n v="7.0400000000000009"/>
    <n v="2.2000000000000002E-2"/>
    <n v="23454.37"/>
    <x v="2"/>
  </r>
  <r>
    <x v="8"/>
    <x v="1"/>
    <n v="104"/>
    <n v="1.6E-2"/>
    <n v="64"/>
    <n v="4.992"/>
    <n v="4.8000000000000001E-2"/>
    <n v="11568.42"/>
    <x v="0"/>
  </r>
  <r>
    <x v="0"/>
    <x v="0"/>
    <n v="62"/>
    <n v="2.7999999999999997E-2"/>
    <n v="49"/>
    <n v="3.5340000000000003"/>
    <n v="5.7000000000000002E-2"/>
    <n v="3577.83"/>
    <x v="1"/>
  </r>
  <r>
    <x v="2"/>
    <x v="2"/>
    <n v="299"/>
    <n v="3.6000000000000004E-2"/>
    <n v="148"/>
    <n v="27.807000000000006"/>
    <n v="9.3000000000000013E-2"/>
    <n v="604.30999999999995"/>
    <x v="1"/>
  </r>
  <r>
    <x v="10"/>
    <x v="1"/>
    <n v="77"/>
    <n v="1.9E-2"/>
    <n v="0"/>
    <n v="6.6989999999999998"/>
    <n v="8.6999999999999994E-2"/>
    <n v="22799.54"/>
    <x v="2"/>
  </r>
  <r>
    <x v="4"/>
    <x v="2"/>
    <n v="205"/>
    <n v="0.03"/>
    <n v="192"/>
    <n v="18.655000000000001"/>
    <n v="9.0999999999999998E-2"/>
    <n v="2765.41"/>
    <x v="1"/>
  </r>
  <r>
    <x v="2"/>
    <x v="2"/>
    <n v="467"/>
    <n v="2.5000000000000001E-2"/>
    <n v="149"/>
    <n v="42.03"/>
    <n v="0.09"/>
    <n v="769.33"/>
    <x v="1"/>
  </r>
  <r>
    <x v="1"/>
    <x v="1"/>
    <n v="350"/>
    <n v="0.01"/>
    <n v="36"/>
    <n v="28"/>
    <n v="0.08"/>
    <n v="1792.74"/>
    <x v="1"/>
  </r>
  <r>
    <x v="0"/>
    <x v="0"/>
    <n v="287"/>
    <n v="1.7000000000000001E-2"/>
    <n v="96"/>
    <n v="20.664000000000001"/>
    <n v="7.2000000000000008E-2"/>
    <n v="13588.84"/>
    <x v="0"/>
  </r>
  <r>
    <x v="1"/>
    <x v="1"/>
    <n v="81"/>
    <n v="2.4E-2"/>
    <n v="0"/>
    <n v="5.7509999999999994"/>
    <n v="7.0999999999999994E-2"/>
    <n v="2654.77"/>
    <x v="1"/>
  </r>
  <r>
    <x v="7"/>
    <x v="0"/>
    <n v="178"/>
    <n v="1.8000000000000002E-2"/>
    <n v="94"/>
    <n v="1.9580000000000002"/>
    <n v="1.1000000000000001E-2"/>
    <n v="1135.33"/>
    <x v="1"/>
  </r>
  <r>
    <x v="9"/>
    <x v="2"/>
    <n v="231"/>
    <n v="3.2000000000000001E-2"/>
    <n v="0"/>
    <n v="19.635000000000002"/>
    <n v="8.5000000000000006E-2"/>
    <n v="8751.86"/>
    <x v="0"/>
  </r>
  <r>
    <x v="6"/>
    <x v="1"/>
    <n v="476"/>
    <n v="3.2000000000000001E-2"/>
    <n v="195"/>
    <n v="37.128"/>
    <n v="7.8E-2"/>
    <n v="3295.58"/>
    <x v="1"/>
  </r>
  <r>
    <x v="5"/>
    <x v="0"/>
    <n v="102"/>
    <n v="2.6000000000000002E-2"/>
    <n v="171"/>
    <n v="9.8939999999999984"/>
    <n v="9.6999999999999989E-2"/>
    <n v="2573.2918181818186"/>
    <x v="1"/>
  </r>
  <r>
    <x v="4"/>
    <x v="2"/>
    <n v="344"/>
    <n v="4.8000000000000001E-2"/>
    <n v="45"/>
    <n v="6.1920000000000011"/>
    <n v="1.8000000000000002E-2"/>
    <n v="2834.166823529411"/>
    <x v="1"/>
  </r>
  <r>
    <x v="3"/>
    <x v="1"/>
    <n v="118"/>
    <n v="1.2E-2"/>
    <n v="154"/>
    <n v="8.1420000000000012"/>
    <n v="6.9000000000000006E-2"/>
    <n v="10479.9"/>
    <x v="0"/>
  </r>
  <r>
    <x v="2"/>
    <x v="2"/>
    <n v="419"/>
    <n v="2.6000000000000002E-2"/>
    <n v="190"/>
    <n v="22.626000000000001"/>
    <n v="5.4000000000000006E-2"/>
    <n v="705.3"/>
    <x v="1"/>
  </r>
  <r>
    <x v="11"/>
    <x v="3"/>
    <n v="456"/>
    <n v="4.4999999999999998E-2"/>
    <n v="129"/>
    <n v="17.783999999999999"/>
    <n v="3.9E-2"/>
    <n v="9993.1200000000008"/>
    <x v="0"/>
  </r>
  <r>
    <x v="8"/>
    <x v="1"/>
    <n v="414"/>
    <n v="0.05"/>
    <n v="174"/>
    <n v="18.216000000000001"/>
    <n v="4.4000000000000004E-2"/>
    <n v="20059.669999999998"/>
    <x v="2"/>
  </r>
  <r>
    <x v="3"/>
    <x v="1"/>
    <n v="482"/>
    <n v="2.5000000000000001E-2"/>
    <n v="157"/>
    <n v="9.64"/>
    <n v="0.02"/>
    <n v="9662.7199999999993"/>
    <x v="0"/>
  </r>
  <r>
    <x v="2"/>
    <x v="2"/>
    <n v="366"/>
    <n v="4.8000000000000001E-2"/>
    <n v="0"/>
    <n v="22.692000000000004"/>
    <n v="6.2000000000000006E-2"/>
    <n v="744.91"/>
    <x v="1"/>
  </r>
  <r>
    <x v="5"/>
    <x v="0"/>
    <n v="278"/>
    <n v="4.2000000000000003E-2"/>
    <n v="0"/>
    <n v="22.795999999999996"/>
    <n v="8.199999999999999E-2"/>
    <n v="1753.37"/>
    <x v="1"/>
  </r>
  <r>
    <x v="8"/>
    <x v="1"/>
    <n v="500"/>
    <n v="1.6E-2"/>
    <n v="102"/>
    <n v="16.5"/>
    <n v="3.3000000000000002E-2"/>
    <n v="23003.58"/>
    <x v="2"/>
  </r>
  <r>
    <x v="7"/>
    <x v="0"/>
    <n v="77"/>
    <n v="1.3000000000000001E-2"/>
    <n v="112"/>
    <n v="5.3130000000000006"/>
    <n v="6.9000000000000006E-2"/>
    <n v="1329.08"/>
    <x v="1"/>
  </r>
  <r>
    <x v="3"/>
    <x v="1"/>
    <n v="162"/>
    <n v="1.2E-2"/>
    <n v="171"/>
    <n v="8.5860000000000003"/>
    <n v="5.2999999999999999E-2"/>
    <n v="5043.83"/>
    <x v="0"/>
  </r>
  <r>
    <x v="1"/>
    <x v="1"/>
    <n v="192"/>
    <n v="3.5000000000000003E-2"/>
    <n v="28"/>
    <n v="3.0720000000000001"/>
    <n v="1.6E-2"/>
    <n v="754.04"/>
    <x v="1"/>
  </r>
  <r>
    <x v="8"/>
    <x v="1"/>
    <n v="405"/>
    <n v="3.9E-2"/>
    <n v="117"/>
    <n v="28.754999999999999"/>
    <n v="7.0999999999999994E-2"/>
    <n v="35946.089999999997"/>
    <x v="2"/>
  </r>
  <r>
    <x v="1"/>
    <x v="1"/>
    <n v="200"/>
    <n v="0.03"/>
    <n v="26"/>
    <n v="12"/>
    <n v="0.06"/>
    <n v="3807.97"/>
    <x v="1"/>
  </r>
  <r>
    <x v="3"/>
    <x v="1"/>
    <n v="401"/>
    <n v="3.3000000000000002E-2"/>
    <n v="61"/>
    <n v="32.08"/>
    <n v="0.08"/>
    <n v="11248.6"/>
    <x v="0"/>
  </r>
  <r>
    <x v="3"/>
    <x v="1"/>
    <n v="357"/>
    <n v="4.4000000000000004E-2"/>
    <n v="127"/>
    <n v="3.9270000000000005"/>
    <n v="1.1000000000000001E-2"/>
    <n v="14940.38"/>
    <x v="0"/>
  </r>
  <r>
    <x v="8"/>
    <x v="1"/>
    <n v="250"/>
    <n v="2.4E-2"/>
    <n v="178"/>
    <n v="11.5"/>
    <n v="4.5999999999999999E-2"/>
    <n v="16513.71"/>
    <x v="2"/>
  </r>
  <r>
    <x v="2"/>
    <x v="2"/>
    <n v="399"/>
    <n v="2.7999999999999997E-2"/>
    <n v="28"/>
    <n v="29.924999999999997"/>
    <n v="7.4999999999999997E-2"/>
    <n v="639.85"/>
    <x v="1"/>
  </r>
  <r>
    <x v="7"/>
    <x v="0"/>
    <n v="297"/>
    <n v="1.8000000000000002E-2"/>
    <n v="89"/>
    <n v="3.5640000000000001"/>
    <n v="1.2E-2"/>
    <n v="1369.8"/>
    <x v="1"/>
  </r>
  <r>
    <x v="9"/>
    <x v="2"/>
    <n v="226"/>
    <n v="3.3000000000000002E-2"/>
    <n v="144"/>
    <n v="11.3"/>
    <n v="0.05"/>
    <n v="13675.38"/>
    <x v="0"/>
  </r>
  <r>
    <x v="11"/>
    <x v="3"/>
    <n v="490"/>
    <n v="0.03"/>
    <n v="39"/>
    <n v="4.9000000000000004"/>
    <n v="0.01"/>
    <n v="3525.91"/>
    <x v="1"/>
  </r>
  <r>
    <x v="2"/>
    <x v="2"/>
    <n v="338"/>
    <n v="3.3000000000000002E-2"/>
    <n v="120"/>
    <n v="31.434000000000005"/>
    <n v="9.3000000000000013E-2"/>
    <n v="525.5"/>
    <x v="1"/>
  </r>
  <r>
    <x v="5"/>
    <x v="0"/>
    <n v="377"/>
    <n v="4.4000000000000004E-2"/>
    <n v="46"/>
    <n v="15.834000000000001"/>
    <n v="4.2000000000000003E-2"/>
    <n v="3799.62"/>
    <x v="1"/>
  </r>
  <r>
    <x v="8"/>
    <x v="1"/>
    <n v="485"/>
    <n v="0.04"/>
    <n v="148"/>
    <n v="29.585000000000001"/>
    <n v="6.0999999999999999E-2"/>
    <n v="31683.119999999999"/>
    <x v="2"/>
  </r>
  <r>
    <x v="0"/>
    <x v="0"/>
    <n v="426"/>
    <n v="1.3999999999999999E-2"/>
    <n v="0"/>
    <n v="12.353999999999999"/>
    <n v="2.8999999999999998E-2"/>
    <n v="10407.48"/>
    <x v="0"/>
  </r>
  <r>
    <x v="5"/>
    <x v="0"/>
    <n v="165"/>
    <n v="3.7999999999999999E-2"/>
    <n v="0"/>
    <n v="10.395"/>
    <n v="6.3E-2"/>
    <n v="2637.36"/>
    <x v="1"/>
  </r>
  <r>
    <x v="11"/>
    <x v="3"/>
    <n v="299"/>
    <n v="0.03"/>
    <n v="135"/>
    <n v="12.856999999999999"/>
    <n v="4.2999999999999997E-2"/>
    <n v="8251.5039682539682"/>
    <x v="0"/>
  </r>
  <r>
    <x v="7"/>
    <x v="0"/>
    <n v="65"/>
    <n v="2.7999999999999997E-2"/>
    <n v="79"/>
    <n v="4.7450000000000001"/>
    <n v="7.2999999999999995E-2"/>
    <n v="1234.33"/>
    <x v="1"/>
  </r>
  <r>
    <x v="11"/>
    <x v="3"/>
    <n v="199"/>
    <n v="2.4E-2"/>
    <n v="149"/>
    <n v="10.348000000000001"/>
    <n v="5.2000000000000005E-2"/>
    <n v="13821.04"/>
    <x v="0"/>
  </r>
  <r>
    <x v="8"/>
    <x v="1"/>
    <n v="474"/>
    <n v="4.4999999999999998E-2"/>
    <n v="0"/>
    <n v="24.173999999999999"/>
    <n v="5.0999999999999997E-2"/>
    <n v="33517.5"/>
    <x v="2"/>
  </r>
  <r>
    <x v="7"/>
    <x v="0"/>
    <n v="289"/>
    <n v="3.6000000000000004E-2"/>
    <n v="141"/>
    <n v="11.848999999999998"/>
    <n v="4.0999999999999995E-2"/>
    <n v="1173.77"/>
    <x v="1"/>
  </r>
  <r>
    <x v="11"/>
    <x v="3"/>
    <n v="374"/>
    <n v="3.3000000000000002E-2"/>
    <n v="121"/>
    <n v="5.984"/>
    <n v="1.6E-2"/>
    <n v="9222.24"/>
    <x v="0"/>
  </r>
  <r>
    <x v="5"/>
    <x v="0"/>
    <n v="165"/>
    <n v="2.6000000000000002E-2"/>
    <n v="0"/>
    <n v="4.125"/>
    <n v="2.5000000000000001E-2"/>
    <n v="2131.04"/>
    <x v="1"/>
  </r>
  <r>
    <x v="3"/>
    <x v="1"/>
    <n v="176"/>
    <n v="4.9000000000000002E-2"/>
    <n v="108"/>
    <n v="7.92"/>
    <n v="4.4999999999999998E-2"/>
    <n v="17174.63"/>
    <x v="2"/>
  </r>
  <r>
    <x v="2"/>
    <x v="2"/>
    <n v="277"/>
    <n v="2.5000000000000001E-2"/>
    <n v="109"/>
    <n v="20.774999999999999"/>
    <n v="7.4999999999999997E-2"/>
    <n v="268.37"/>
    <x v="1"/>
  </r>
  <r>
    <x v="6"/>
    <x v="1"/>
    <n v="78"/>
    <n v="2.4E-2"/>
    <n v="197"/>
    <n v="6.3180000000000005"/>
    <n v="8.1000000000000003E-2"/>
    <n v="6312.64"/>
    <x v="0"/>
  </r>
  <r>
    <x v="0"/>
    <x v="0"/>
    <n v="444"/>
    <n v="3.2000000000000001E-2"/>
    <n v="65"/>
    <n v="23.088000000000001"/>
    <n v="5.2000000000000005E-2"/>
    <n v="8930.73"/>
    <x v="0"/>
  </r>
  <r>
    <x v="7"/>
    <x v="0"/>
    <n v="450"/>
    <n v="3.2000000000000001E-2"/>
    <n v="107"/>
    <n v="6.75"/>
    <n v="1.4999999999999999E-2"/>
    <n v="1097.93"/>
    <x v="1"/>
  </r>
  <r>
    <x v="7"/>
    <x v="0"/>
    <n v="181"/>
    <n v="0.04"/>
    <n v="109"/>
    <n v="11.946"/>
    <n v="6.6000000000000003E-2"/>
    <n v="1249.17"/>
    <x v="1"/>
  </r>
  <r>
    <x v="1"/>
    <x v="1"/>
    <n v="221"/>
    <n v="0.05"/>
    <n v="0"/>
    <n v="15.912000000000003"/>
    <n v="7.2000000000000008E-2"/>
    <n v="3537.75"/>
    <x v="1"/>
  </r>
  <r>
    <x v="2"/>
    <x v="2"/>
    <n v="51"/>
    <n v="2.1000000000000001E-2"/>
    <n v="49"/>
    <n v="2.2949999999999999"/>
    <n v="4.4999999999999998E-2"/>
    <n v="473.40824324324313"/>
    <x v="1"/>
  </r>
  <r>
    <x v="9"/>
    <x v="2"/>
    <n v="84"/>
    <n v="4.0999999999999995E-2"/>
    <n v="180"/>
    <n v="6.9720000000000004"/>
    <n v="8.3000000000000004E-2"/>
    <n v="26893.67"/>
    <x v="2"/>
  </r>
  <r>
    <x v="7"/>
    <x v="0"/>
    <n v="254"/>
    <n v="4.2000000000000003E-2"/>
    <n v="159"/>
    <n v="17.526"/>
    <n v="6.9000000000000006E-2"/>
    <n v="1553.54"/>
    <x v="1"/>
  </r>
  <r>
    <x v="8"/>
    <x v="1"/>
    <n v="104"/>
    <n v="3.6000000000000004E-2"/>
    <n v="126"/>
    <n v="1.8720000000000003"/>
    <n v="1.8000000000000002E-2"/>
    <n v="38919.769999999997"/>
    <x v="2"/>
  </r>
  <r>
    <x v="8"/>
    <x v="1"/>
    <n v="351"/>
    <n v="1.7000000000000001E-2"/>
    <n v="0"/>
    <n v="14.040000000000001"/>
    <n v="0.04"/>
    <n v="4175.22"/>
    <x v="1"/>
  </r>
  <r>
    <x v="9"/>
    <x v="2"/>
    <n v="102"/>
    <n v="1.1000000000000001E-2"/>
    <n v="0"/>
    <n v="6.4260000000000002"/>
    <n v="6.3E-2"/>
    <n v="27157.4"/>
    <x v="2"/>
  </r>
  <r>
    <x v="1"/>
    <x v="1"/>
    <n v="385"/>
    <n v="4.5999999999999999E-2"/>
    <n v="0"/>
    <n v="9.24"/>
    <n v="2.4E-2"/>
    <n v="3857.35"/>
    <x v="1"/>
  </r>
  <r>
    <x v="0"/>
    <x v="0"/>
    <n v="485"/>
    <n v="2.7000000000000003E-2"/>
    <n v="76"/>
    <n v="32.01"/>
    <n v="6.6000000000000003E-2"/>
    <n v="11403.923906249995"/>
    <x v="0"/>
  </r>
  <r>
    <x v="0"/>
    <x v="0"/>
    <n v="453"/>
    <n v="4.0999999999999995E-2"/>
    <n v="75"/>
    <n v="20.384999999999998"/>
    <n v="4.4999999999999998E-2"/>
    <n v="9826.23"/>
    <x v="0"/>
  </r>
  <r>
    <x v="3"/>
    <x v="1"/>
    <n v="192"/>
    <n v="1.1000000000000001E-2"/>
    <n v="110"/>
    <n v="5.76"/>
    <n v="0.03"/>
    <n v="13574.83"/>
    <x v="0"/>
  </r>
  <r>
    <x v="5"/>
    <x v="0"/>
    <n v="156"/>
    <n v="2.7999999999999997E-2"/>
    <n v="98"/>
    <n v="5.3040000000000003"/>
    <n v="3.4000000000000002E-2"/>
    <n v="4119.93"/>
    <x v="1"/>
  </r>
  <r>
    <x v="6"/>
    <x v="1"/>
    <n v="326"/>
    <n v="4.4999999999999998E-2"/>
    <n v="35"/>
    <n v="13.040000000000001"/>
    <n v="0.04"/>
    <n v="8668.15"/>
    <x v="0"/>
  </r>
  <r>
    <x v="3"/>
    <x v="1"/>
    <n v="419"/>
    <n v="1.3000000000000001E-2"/>
    <n v="169"/>
    <n v="35.196000000000005"/>
    <n v="8.4000000000000005E-2"/>
    <n v="6796.38"/>
    <x v="0"/>
  </r>
  <r>
    <x v="10"/>
    <x v="1"/>
    <n v="269"/>
    <n v="2.3E-2"/>
    <n v="43"/>
    <n v="17.754000000000001"/>
    <n v="6.6000000000000003E-2"/>
    <n v="8692.68"/>
    <x v="0"/>
  </r>
  <r>
    <x v="2"/>
    <x v="2"/>
    <n v="84"/>
    <n v="1.2E-2"/>
    <n v="0"/>
    <n v="2.1840000000000002"/>
    <n v="2.6000000000000002E-2"/>
    <n v="536.42999999999995"/>
    <x v="1"/>
  </r>
  <r>
    <x v="1"/>
    <x v="1"/>
    <n v="380"/>
    <n v="3.7000000000000005E-2"/>
    <n v="190"/>
    <n v="10.260000000000002"/>
    <n v="2.7000000000000003E-2"/>
    <n v="2393.7531168831169"/>
    <x v="1"/>
  </r>
  <r>
    <x v="10"/>
    <x v="1"/>
    <n v="261"/>
    <n v="2.4E-2"/>
    <n v="193"/>
    <n v="4.1760000000000002"/>
    <n v="1.6E-2"/>
    <n v="14201.49"/>
    <x v="0"/>
  </r>
  <r>
    <x v="1"/>
    <x v="1"/>
    <n v="200"/>
    <n v="1.7000000000000001E-2"/>
    <n v="158"/>
    <n v="9.4"/>
    <n v="4.7E-2"/>
    <n v="630.62"/>
    <x v="1"/>
  </r>
  <r>
    <x v="5"/>
    <x v="0"/>
    <n v="165"/>
    <n v="1.6E-2"/>
    <n v="74"/>
    <n v="7.7549999999999999"/>
    <n v="4.7E-2"/>
    <n v="1464.15"/>
    <x v="1"/>
  </r>
  <r>
    <x v="6"/>
    <x v="1"/>
    <n v="469"/>
    <n v="2.4E-2"/>
    <n v="126"/>
    <n v="4.6900000000000004"/>
    <n v="0.01"/>
    <n v="3245.53"/>
    <x v="1"/>
  </r>
  <r>
    <x v="10"/>
    <x v="1"/>
    <n v="137"/>
    <n v="0.05"/>
    <n v="0"/>
    <n v="13.700000000000001"/>
    <n v="0.1"/>
    <n v="16320.72"/>
    <x v="2"/>
  </r>
  <r>
    <x v="1"/>
    <x v="1"/>
    <n v="349"/>
    <n v="1.8000000000000002E-2"/>
    <n v="67"/>
    <n v="11.517000000000001"/>
    <n v="3.3000000000000002E-2"/>
    <n v="2242.37"/>
    <x v="1"/>
  </r>
  <r>
    <x v="10"/>
    <x v="1"/>
    <n v="170"/>
    <n v="4.9000000000000002E-2"/>
    <n v="0"/>
    <n v="11.73"/>
    <n v="6.9000000000000006E-2"/>
    <n v="27268.42"/>
    <x v="2"/>
  </r>
  <r>
    <x v="4"/>
    <x v="2"/>
    <n v="243"/>
    <n v="0.04"/>
    <n v="110"/>
    <n v="17.253"/>
    <n v="7.0999999999999994E-2"/>
    <n v="921.84"/>
    <x v="1"/>
  </r>
  <r>
    <x v="3"/>
    <x v="1"/>
    <n v="332"/>
    <n v="4.5999999999999999E-2"/>
    <n v="88"/>
    <n v="26.891999999999999"/>
    <n v="8.1000000000000003E-2"/>
    <n v="15853.83"/>
    <x v="2"/>
  </r>
  <r>
    <x v="4"/>
    <x v="2"/>
    <n v="205"/>
    <n v="3.4000000000000002E-2"/>
    <n v="0"/>
    <n v="8.8149999999999995"/>
    <n v="4.2999999999999997E-2"/>
    <n v="2780.85"/>
    <x v="1"/>
  </r>
  <r>
    <x v="11"/>
    <x v="3"/>
    <n v="426"/>
    <n v="4.5999999999999999E-2"/>
    <n v="58"/>
    <n v="40.043999999999997"/>
    <n v="9.4E-2"/>
    <n v="12926.89"/>
    <x v="0"/>
  </r>
  <r>
    <x v="1"/>
    <x v="1"/>
    <n v="343"/>
    <n v="2.4E-2"/>
    <n v="42"/>
    <n v="7.5460000000000012"/>
    <n v="2.2000000000000002E-2"/>
    <n v="2913.72"/>
    <x v="1"/>
  </r>
  <r>
    <x v="5"/>
    <x v="0"/>
    <n v="202"/>
    <n v="3.1000000000000003E-2"/>
    <n v="85"/>
    <n v="17.372"/>
    <n v="8.5999999999999993E-2"/>
    <n v="944.27"/>
    <x v="1"/>
  </r>
  <r>
    <x v="6"/>
    <x v="1"/>
    <n v="293"/>
    <n v="1.9E-2"/>
    <n v="187"/>
    <n v="3.2230000000000003"/>
    <n v="1.1000000000000001E-2"/>
    <n v="8023.2484285714272"/>
    <x v="0"/>
  </r>
  <r>
    <x v="6"/>
    <x v="1"/>
    <n v="417"/>
    <n v="4.9000000000000002E-2"/>
    <n v="199"/>
    <n v="34.193999999999996"/>
    <n v="8.199999999999999E-2"/>
    <n v="11900.25"/>
    <x v="0"/>
  </r>
  <r>
    <x v="10"/>
    <x v="1"/>
    <n v="260"/>
    <n v="1.4999999999999999E-2"/>
    <n v="108"/>
    <n v="16.38"/>
    <n v="6.3E-2"/>
    <n v="23588.63"/>
    <x v="2"/>
  </r>
  <r>
    <x v="0"/>
    <x v="0"/>
    <n v="451"/>
    <n v="1.4999999999999999E-2"/>
    <n v="134"/>
    <n v="5.4119999999999999"/>
    <n v="1.2E-2"/>
    <n v="7613.35"/>
    <x v="0"/>
  </r>
  <r>
    <x v="4"/>
    <x v="2"/>
    <n v="427"/>
    <n v="1.6E-2"/>
    <n v="0"/>
    <n v="24.339000000000002"/>
    <n v="5.7000000000000002E-2"/>
    <n v="954.33"/>
    <x v="1"/>
  </r>
  <r>
    <x v="0"/>
    <x v="0"/>
    <n v="83"/>
    <n v="2.4E-2"/>
    <n v="126"/>
    <n v="7.3870000000000005"/>
    <n v="8.900000000000001E-2"/>
    <n v="14355.62"/>
    <x v="0"/>
  </r>
  <r>
    <x v="6"/>
    <x v="1"/>
    <n v="167"/>
    <n v="1.6E-2"/>
    <n v="93"/>
    <n v="3.173"/>
    <n v="1.9E-2"/>
    <n v="3383.12"/>
    <x v="1"/>
  </r>
  <r>
    <x v="7"/>
    <x v="0"/>
    <n v="59"/>
    <n v="4.4000000000000004E-2"/>
    <n v="63"/>
    <n v="3.5989999999999998"/>
    <n v="6.0999999999999999E-2"/>
    <n v="1823.26"/>
    <x v="1"/>
  </r>
  <r>
    <x v="4"/>
    <x v="2"/>
    <n v="259"/>
    <n v="3.7999999999999999E-2"/>
    <n v="107"/>
    <n v="12.691000000000001"/>
    <n v="4.9000000000000002E-2"/>
    <n v="1901.24"/>
    <x v="1"/>
  </r>
  <r>
    <x v="5"/>
    <x v="0"/>
    <n v="224"/>
    <n v="1.1000000000000001E-2"/>
    <n v="122"/>
    <n v="1.792"/>
    <n v="8.0000000000000002E-3"/>
    <n v="1141.3399999999999"/>
    <x v="1"/>
  </r>
  <r>
    <x v="6"/>
    <x v="1"/>
    <n v="52"/>
    <n v="2.3E-2"/>
    <n v="75"/>
    <n v="4.524"/>
    <n v="8.6999999999999994E-2"/>
    <n v="4674.09"/>
    <x v="1"/>
  </r>
  <r>
    <x v="7"/>
    <x v="0"/>
    <n v="187"/>
    <n v="2.1000000000000001E-2"/>
    <n v="0"/>
    <n v="15.895000000000001"/>
    <n v="8.5000000000000006E-2"/>
    <n v="205"/>
    <x v="1"/>
  </r>
  <r>
    <x v="11"/>
    <x v="3"/>
    <n v="367"/>
    <n v="4.2999999999999997E-2"/>
    <n v="65"/>
    <n v="30.093999999999998"/>
    <n v="8.199999999999999E-2"/>
    <n v="8726.26"/>
    <x v="0"/>
  </r>
  <r>
    <x v="11"/>
    <x v="3"/>
    <n v="229"/>
    <n v="1.8000000000000002E-2"/>
    <n v="129"/>
    <n v="5.4960000000000004"/>
    <n v="2.4E-2"/>
    <n v="8251.5039682539682"/>
    <x v="0"/>
  </r>
  <r>
    <x v="4"/>
    <x v="2"/>
    <n v="446"/>
    <n v="1.2E-2"/>
    <n v="64"/>
    <n v="36.125999999999998"/>
    <n v="8.1000000000000003E-2"/>
    <n v="4596.28"/>
    <x v="1"/>
  </r>
  <r>
    <x v="6"/>
    <x v="1"/>
    <n v="283"/>
    <n v="2.1000000000000001E-2"/>
    <n v="78"/>
    <n v="21.791"/>
    <n v="7.6999999999999999E-2"/>
    <n v="13439.86"/>
    <x v="0"/>
  </r>
  <r>
    <x v="9"/>
    <x v="2"/>
    <n v="452"/>
    <n v="1.3000000000000001E-2"/>
    <n v="21"/>
    <n v="9.4920000000000009"/>
    <n v="2.1000000000000001E-2"/>
    <n v="21610.6"/>
    <x v="2"/>
  </r>
  <r>
    <x v="8"/>
    <x v="1"/>
    <n v="190"/>
    <n v="2.8999999999999998E-2"/>
    <n v="118"/>
    <n v="18.05"/>
    <n v="9.5000000000000001E-2"/>
    <n v="31443.82"/>
    <x v="2"/>
  </r>
  <r>
    <x v="3"/>
    <x v="1"/>
    <n v="325"/>
    <n v="3.3000000000000002E-2"/>
    <n v="186"/>
    <n v="13.975"/>
    <n v="4.2999999999999997E-2"/>
    <n v="6496.54"/>
    <x v="0"/>
  </r>
  <r>
    <x v="11"/>
    <x v="3"/>
    <n v="146"/>
    <n v="3.4000000000000002E-2"/>
    <n v="36"/>
    <n v="5.2560000000000002"/>
    <n v="3.6000000000000004E-2"/>
    <n v="13132.07"/>
    <x v="0"/>
  </r>
  <r>
    <x v="4"/>
    <x v="2"/>
    <n v="337"/>
    <n v="4.4999999999999998E-2"/>
    <n v="110"/>
    <n v="25.948999999999998"/>
    <n v="7.6999999999999999E-2"/>
    <n v="2383.7399999999998"/>
    <x v="1"/>
  </r>
  <r>
    <x v="4"/>
    <x v="2"/>
    <n v="322"/>
    <n v="4.5999999999999999E-2"/>
    <n v="180"/>
    <n v="12.235999999999999"/>
    <n v="3.7999999999999999E-2"/>
    <n v="1745.62"/>
    <x v="1"/>
  </r>
  <r>
    <x v="8"/>
    <x v="1"/>
    <n v="335"/>
    <n v="0.01"/>
    <n v="101"/>
    <n v="20.099999999999998"/>
    <n v="0.06"/>
    <n v="23213.98"/>
    <x v="2"/>
  </r>
  <r>
    <x v="9"/>
    <x v="2"/>
    <n v="102"/>
    <n v="0.02"/>
    <n v="190"/>
    <n v="0.81600000000000006"/>
    <n v="8.0000000000000002E-3"/>
    <n v="27883.1"/>
    <x v="2"/>
  </r>
  <r>
    <x v="9"/>
    <x v="2"/>
    <n v="100"/>
    <n v="0.01"/>
    <n v="140"/>
    <n v="5"/>
    <n v="0.05"/>
    <n v="29901.14"/>
    <x v="2"/>
  </r>
  <r>
    <x v="5"/>
    <x v="0"/>
    <n v="375"/>
    <n v="1.3999999999999999E-2"/>
    <n v="75"/>
    <n v="36.75"/>
    <n v="9.8000000000000004E-2"/>
    <n v="592.94000000000005"/>
    <x v="1"/>
  </r>
  <r>
    <x v="6"/>
    <x v="1"/>
    <n v="198"/>
    <n v="1.9E-2"/>
    <n v="198"/>
    <n v="18.414000000000001"/>
    <n v="9.3000000000000013E-2"/>
    <n v="12352.75"/>
    <x v="0"/>
  </r>
  <r>
    <x v="5"/>
    <x v="0"/>
    <n v="499"/>
    <n v="3.1000000000000003E-2"/>
    <n v="0"/>
    <n v="44.411000000000001"/>
    <n v="8.900000000000001E-2"/>
    <n v="1908.95"/>
    <x v="1"/>
  </r>
  <r>
    <x v="3"/>
    <x v="1"/>
    <n v="304"/>
    <n v="1.9E-2"/>
    <n v="75"/>
    <n v="7.9040000000000008"/>
    <n v="2.6000000000000002E-2"/>
    <n v="14273.96"/>
    <x v="0"/>
  </r>
  <r>
    <x v="8"/>
    <x v="1"/>
    <n v="350"/>
    <n v="3.7999999999999999E-2"/>
    <n v="119"/>
    <n v="28.699999999999996"/>
    <n v="8.199999999999999E-2"/>
    <n v="38870.74"/>
    <x v="2"/>
  </r>
  <r>
    <x v="1"/>
    <x v="1"/>
    <n v="495"/>
    <n v="4.2000000000000003E-2"/>
    <n v="82"/>
    <n v="43.56"/>
    <n v="8.8000000000000009E-2"/>
    <n v="3162.98"/>
    <x v="1"/>
  </r>
  <r>
    <x v="5"/>
    <x v="0"/>
    <n v="181"/>
    <n v="2.6000000000000002E-2"/>
    <n v="28"/>
    <n v="8.3260000000000005"/>
    <n v="4.5999999999999999E-2"/>
    <n v="2916.65"/>
    <x v="1"/>
  </r>
  <r>
    <x v="11"/>
    <x v="3"/>
    <n v="311"/>
    <n v="4.4999999999999998E-2"/>
    <n v="81"/>
    <n v="17.105"/>
    <n v="5.5E-2"/>
    <n v="7989.54"/>
    <x v="0"/>
  </r>
  <r>
    <x v="3"/>
    <x v="1"/>
    <n v="325"/>
    <n v="2.1000000000000001E-2"/>
    <n v="146"/>
    <n v="26.649999999999995"/>
    <n v="8.199999999999999E-2"/>
    <n v="7150.43"/>
    <x v="0"/>
  </r>
  <r>
    <x v="0"/>
    <x v="0"/>
    <n v="171"/>
    <n v="4.0999999999999995E-2"/>
    <n v="35"/>
    <n v="2.907"/>
    <n v="1.7000000000000001E-2"/>
    <n v="7596.78"/>
    <x v="0"/>
  </r>
  <r>
    <x v="1"/>
    <x v="1"/>
    <n v="135"/>
    <n v="3.1000000000000003E-2"/>
    <n v="83"/>
    <n v="5.2649999999999997"/>
    <n v="3.9E-2"/>
    <n v="1717.54"/>
    <x v="1"/>
  </r>
  <r>
    <x v="0"/>
    <x v="0"/>
    <n v="99"/>
    <n v="3.3000000000000002E-2"/>
    <n v="116"/>
    <n v="4.6529999999999996"/>
    <n v="4.7E-2"/>
    <n v="11403.923906249995"/>
    <x v="0"/>
  </r>
  <r>
    <x v="4"/>
    <x v="2"/>
    <n v="205"/>
    <n v="4.7E-2"/>
    <n v="130"/>
    <n v="13.940000000000001"/>
    <n v="6.8000000000000005E-2"/>
    <n v="944.54"/>
    <x v="1"/>
  </r>
  <r>
    <x v="6"/>
    <x v="1"/>
    <n v="225"/>
    <n v="4.9000000000000002E-2"/>
    <n v="36"/>
    <n v="11.700000000000001"/>
    <n v="5.2000000000000005E-2"/>
    <n v="10721.03"/>
    <x v="0"/>
  </r>
  <r>
    <x v="2"/>
    <x v="2"/>
    <n v="402"/>
    <n v="2.7999999999999997E-2"/>
    <n v="200"/>
    <n v="13.668000000000001"/>
    <n v="3.4000000000000002E-2"/>
    <n v="186.95"/>
    <x v="1"/>
  </r>
  <r>
    <x v="0"/>
    <x v="0"/>
    <n v="219"/>
    <n v="3.1000000000000003E-2"/>
    <n v="182"/>
    <n v="5.2560000000000002"/>
    <n v="2.4E-2"/>
    <n v="12231.78"/>
    <x v="0"/>
  </r>
  <r>
    <x v="2"/>
    <x v="2"/>
    <n v="377"/>
    <n v="3.3000000000000002E-2"/>
    <n v="49"/>
    <n v="18.850000000000001"/>
    <n v="0.05"/>
    <n v="382.96"/>
    <x v="1"/>
  </r>
  <r>
    <x v="6"/>
    <x v="1"/>
    <n v="390"/>
    <n v="2.5000000000000001E-2"/>
    <n v="120"/>
    <n v="33.54"/>
    <n v="8.5999999999999993E-2"/>
    <n v="8023.2484285714272"/>
    <x v="0"/>
  </r>
  <r>
    <x v="4"/>
    <x v="2"/>
    <n v="205"/>
    <n v="4.8000000000000001E-2"/>
    <n v="117"/>
    <n v="8.6100000000000012"/>
    <n v="4.2000000000000003E-2"/>
    <n v="2803.62"/>
    <x v="1"/>
  </r>
  <r>
    <x v="10"/>
    <x v="1"/>
    <n v="132"/>
    <n v="1.4999999999999999E-2"/>
    <n v="59"/>
    <n v="3.96"/>
    <n v="0.03"/>
    <n v="18693.336533333328"/>
    <x v="2"/>
  </r>
  <r>
    <x v="10"/>
    <x v="1"/>
    <n v="434"/>
    <n v="4.0999999999999995E-2"/>
    <n v="172"/>
    <n v="29.512"/>
    <n v="6.8000000000000005E-2"/>
    <n v="22499.47"/>
    <x v="2"/>
  </r>
  <r>
    <x v="3"/>
    <x v="1"/>
    <n v="381"/>
    <n v="4.7E-2"/>
    <n v="108"/>
    <n v="25.527000000000001"/>
    <n v="6.7000000000000004E-2"/>
    <n v="5567.47"/>
    <x v="0"/>
  </r>
  <r>
    <x v="9"/>
    <x v="2"/>
    <n v="238"/>
    <n v="3.2000000000000001E-2"/>
    <n v="190"/>
    <n v="21.896000000000001"/>
    <n v="9.1999999999999998E-2"/>
    <n v="28240.31"/>
    <x v="2"/>
  </r>
  <r>
    <x v="6"/>
    <x v="1"/>
    <n v="286"/>
    <n v="1.8000000000000002E-2"/>
    <n v="78"/>
    <n v="5.4340000000000002"/>
    <n v="1.9E-2"/>
    <n v="7142.24"/>
    <x v="0"/>
  </r>
  <r>
    <x v="3"/>
    <x v="1"/>
    <n v="423"/>
    <n v="1.3000000000000001E-2"/>
    <n v="153"/>
    <n v="32.570999999999998"/>
    <n v="7.6999999999999999E-2"/>
    <n v="6912.21"/>
    <x v="0"/>
  </r>
  <r>
    <x v="5"/>
    <x v="0"/>
    <n v="231"/>
    <n v="0.02"/>
    <n v="29"/>
    <n v="18.941999999999997"/>
    <n v="8.199999999999999E-2"/>
    <n v="1760.64"/>
    <x v="1"/>
  </r>
  <r>
    <x v="1"/>
    <x v="1"/>
    <n v="365"/>
    <n v="1.6E-2"/>
    <n v="88"/>
    <n v="34.31"/>
    <n v="9.4E-2"/>
    <n v="2235.4499999999998"/>
    <x v="1"/>
  </r>
  <r>
    <x v="6"/>
    <x v="1"/>
    <n v="354"/>
    <n v="2.2000000000000002E-2"/>
    <n v="150"/>
    <n v="33.276000000000003"/>
    <n v="9.4E-2"/>
    <n v="3160.67"/>
    <x v="1"/>
  </r>
  <r>
    <x v="8"/>
    <x v="1"/>
    <n v="405"/>
    <n v="3.7999999999999999E-2"/>
    <n v="155"/>
    <n v="10.125"/>
    <n v="2.5000000000000001E-2"/>
    <n v="33972.28"/>
    <x v="2"/>
  </r>
  <r>
    <x v="2"/>
    <x v="2"/>
    <n v="288"/>
    <n v="1.4999999999999999E-2"/>
    <n v="79"/>
    <n v="21.023999999999997"/>
    <n v="7.2999999999999995E-2"/>
    <n v="672.68"/>
    <x v="1"/>
  </r>
  <r>
    <x v="8"/>
    <x v="1"/>
    <n v="283"/>
    <n v="1.7000000000000001E-2"/>
    <n v="101"/>
    <n v="17.262999999999998"/>
    <n v="6.0999999999999999E-2"/>
    <n v="35400.33"/>
    <x v="2"/>
  </r>
  <r>
    <x v="8"/>
    <x v="1"/>
    <n v="482"/>
    <n v="4.4999999999999998E-2"/>
    <n v="66"/>
    <n v="33.74"/>
    <n v="7.0000000000000007E-2"/>
    <n v="33423.599999999999"/>
    <x v="2"/>
  </r>
  <r>
    <x v="6"/>
    <x v="1"/>
    <n v="423"/>
    <n v="1.3999999999999999E-2"/>
    <n v="112"/>
    <n v="37.224000000000004"/>
    <n v="8.8000000000000009E-2"/>
    <n v="12752.21"/>
    <x v="0"/>
  </r>
  <r>
    <x v="0"/>
    <x v="0"/>
    <n v="430"/>
    <n v="2.4E-2"/>
    <n v="0"/>
    <n v="33.54"/>
    <n v="7.8E-2"/>
    <n v="4911.21"/>
    <x v="1"/>
  </r>
  <r>
    <x v="5"/>
    <x v="0"/>
    <n v="431"/>
    <n v="4.8000000000000001E-2"/>
    <n v="166"/>
    <n v="30.17"/>
    <n v="7.0000000000000007E-2"/>
    <n v="1874.71"/>
    <x v="1"/>
  </r>
  <r>
    <x v="3"/>
    <x v="1"/>
    <n v="378"/>
    <n v="3.6000000000000004E-2"/>
    <n v="118"/>
    <n v="20.79"/>
    <n v="5.5E-2"/>
    <n v="13929.91"/>
    <x v="0"/>
  </r>
  <r>
    <x v="0"/>
    <x v="0"/>
    <n v="108"/>
    <n v="3.3000000000000002E-2"/>
    <n v="168"/>
    <n v="6.6960000000000006"/>
    <n v="6.2000000000000006E-2"/>
    <n v="3686.25"/>
    <x v="1"/>
  </r>
  <r>
    <x v="0"/>
    <x v="0"/>
    <n v="82"/>
    <n v="4.4000000000000004E-2"/>
    <n v="138"/>
    <n v="1.5580000000000001"/>
    <n v="1.9E-2"/>
    <n v="4953.7"/>
    <x v="1"/>
  </r>
  <r>
    <x v="10"/>
    <x v="1"/>
    <n v="216"/>
    <n v="4.5999999999999999E-2"/>
    <n v="181"/>
    <n v="18.575999999999997"/>
    <n v="8.5999999999999993E-2"/>
    <n v="17114.32"/>
    <x v="2"/>
  </r>
  <r>
    <x v="4"/>
    <x v="2"/>
    <n v="424"/>
    <n v="2.4E-2"/>
    <n v="47"/>
    <n v="11.871999999999998"/>
    <n v="2.7999999999999997E-2"/>
    <n v="4695.7700000000004"/>
    <x v="1"/>
  </r>
  <r>
    <x v="11"/>
    <x v="3"/>
    <n v="212"/>
    <n v="2.2000000000000002E-2"/>
    <n v="55"/>
    <n v="21.200000000000003"/>
    <n v="0.1"/>
    <n v="11001.72"/>
    <x v="0"/>
  </r>
  <r>
    <x v="11"/>
    <x v="3"/>
    <n v="146"/>
    <n v="3.4000000000000002E-2"/>
    <n v="0"/>
    <n v="5.9859999999999989"/>
    <n v="4.0999999999999995E-2"/>
    <n v="1188.52"/>
    <x v="1"/>
  </r>
  <r>
    <x v="5"/>
    <x v="0"/>
    <n v="165"/>
    <n v="4.9000000000000002E-2"/>
    <n v="151"/>
    <n v="15.18"/>
    <n v="9.1999999999999998E-2"/>
    <n v="4287.1499999999996"/>
    <x v="1"/>
  </r>
  <r>
    <x v="7"/>
    <x v="0"/>
    <n v="108"/>
    <n v="1.1000000000000001E-2"/>
    <n v="189"/>
    <n v="8.8559999999999981"/>
    <n v="8.199999999999999E-2"/>
    <n v="812.28"/>
    <x v="1"/>
  </r>
  <r>
    <x v="1"/>
    <x v="1"/>
    <n v="294"/>
    <n v="2.7000000000000003E-2"/>
    <n v="185"/>
    <n v="19.698"/>
    <n v="6.7000000000000004E-2"/>
    <n v="3577.68"/>
    <x v="1"/>
  </r>
  <r>
    <x v="2"/>
    <x v="2"/>
    <n v="189"/>
    <n v="4.9000000000000002E-2"/>
    <n v="51"/>
    <n v="3.024"/>
    <n v="1.6E-2"/>
    <n v="768.37"/>
    <x v="1"/>
  </r>
  <r>
    <x v="11"/>
    <x v="3"/>
    <n v="78"/>
    <n v="3.5000000000000003E-2"/>
    <n v="64"/>
    <n v="6.9420000000000011"/>
    <n v="8.900000000000001E-2"/>
    <n v="8251.5039682539682"/>
    <x v="0"/>
  </r>
  <r>
    <x v="6"/>
    <x v="1"/>
    <n v="258"/>
    <n v="1.6E-2"/>
    <n v="115"/>
    <n v="10.061999999999999"/>
    <n v="3.9E-2"/>
    <n v="8023.2484285714272"/>
    <x v="0"/>
  </r>
  <r>
    <x v="4"/>
    <x v="2"/>
    <n v="366"/>
    <n v="4.7E-2"/>
    <n v="119"/>
    <n v="34.038000000000004"/>
    <n v="9.3000000000000013E-2"/>
    <n v="4219.91"/>
    <x v="1"/>
  </r>
  <r>
    <x v="5"/>
    <x v="0"/>
    <n v="427"/>
    <n v="2.8999999999999998E-2"/>
    <n v="198"/>
    <n v="20.068999999999999"/>
    <n v="4.7E-2"/>
    <n v="1537.95"/>
    <x v="1"/>
  </r>
  <r>
    <x v="7"/>
    <x v="0"/>
    <n v="363"/>
    <n v="2.5000000000000001E-2"/>
    <n v="0"/>
    <n v="26.862000000000005"/>
    <n v="7.400000000000001E-2"/>
    <n v="1320.2"/>
    <x v="1"/>
  </r>
  <r>
    <x v="7"/>
    <x v="0"/>
    <n v="99"/>
    <n v="4.4999999999999998E-2"/>
    <n v="54"/>
    <n v="1.3859999999999999"/>
    <n v="1.3999999999999999E-2"/>
    <n v="1920.12"/>
    <x v="1"/>
  </r>
  <r>
    <x v="3"/>
    <x v="1"/>
    <n v="454"/>
    <n v="4.0999999999999995E-2"/>
    <n v="148"/>
    <n v="43.13"/>
    <n v="9.5000000000000001E-2"/>
    <n v="11725.77"/>
    <x v="0"/>
  </r>
  <r>
    <x v="10"/>
    <x v="1"/>
    <n v="431"/>
    <n v="2.5000000000000001E-2"/>
    <n v="52"/>
    <n v="35.341999999999999"/>
    <n v="8.199999999999999E-2"/>
    <n v="17562.18"/>
    <x v="2"/>
  </r>
  <r>
    <x v="9"/>
    <x v="2"/>
    <n v="261"/>
    <n v="1.3000000000000001E-2"/>
    <n v="48"/>
    <n v="14.094000000000001"/>
    <n v="5.4000000000000006E-2"/>
    <n v="26717.200000000001"/>
    <x v="2"/>
  </r>
  <r>
    <x v="7"/>
    <x v="0"/>
    <n v="208"/>
    <n v="3.5000000000000003E-2"/>
    <n v="113"/>
    <n v="2.08"/>
    <n v="0.01"/>
    <n v="1408.6"/>
    <x v="1"/>
  </r>
  <r>
    <x v="4"/>
    <x v="2"/>
    <n v="258"/>
    <n v="1.6E-2"/>
    <n v="172"/>
    <n v="17.802000000000003"/>
    <n v="6.9000000000000006E-2"/>
    <n v="1167.27"/>
    <x v="1"/>
  </r>
  <r>
    <x v="3"/>
    <x v="1"/>
    <n v="467"/>
    <n v="3.4000000000000002E-2"/>
    <n v="50"/>
    <n v="9.8070000000000004"/>
    <n v="2.1000000000000001E-2"/>
    <n v="11006.46"/>
    <x v="0"/>
  </r>
  <r>
    <x v="2"/>
    <x v="2"/>
    <n v="299"/>
    <n v="0.04"/>
    <n v="0"/>
    <n v="6.5780000000000003"/>
    <n v="2.2000000000000002E-2"/>
    <n v="126.92"/>
    <x v="1"/>
  </r>
  <r>
    <x v="1"/>
    <x v="1"/>
    <n v="278"/>
    <n v="2.7999999999999997E-2"/>
    <n v="50"/>
    <n v="3.0580000000000003"/>
    <n v="1.1000000000000001E-2"/>
    <n v="959.28"/>
    <x v="1"/>
  </r>
  <r>
    <x v="7"/>
    <x v="0"/>
    <n v="150"/>
    <n v="0.04"/>
    <n v="71"/>
    <n v="2.4"/>
    <n v="1.6E-2"/>
    <n v="645.87"/>
    <x v="1"/>
  </r>
  <r>
    <x v="2"/>
    <x v="2"/>
    <n v="222"/>
    <n v="2.2000000000000002E-2"/>
    <n v="99"/>
    <n v="14.874000000000001"/>
    <n v="6.7000000000000004E-2"/>
    <n v="684.01"/>
    <x v="1"/>
  </r>
  <r>
    <x v="8"/>
    <x v="1"/>
    <n v="121"/>
    <n v="1.6E-2"/>
    <n v="73"/>
    <n v="6.5340000000000007"/>
    <n v="5.4000000000000006E-2"/>
    <n v="12032.31"/>
    <x v="0"/>
  </r>
  <r>
    <x v="5"/>
    <x v="0"/>
    <n v="290"/>
    <n v="1.1000000000000001E-2"/>
    <n v="96"/>
    <n v="8.6999999999999993"/>
    <n v="0.03"/>
    <n v="2573.2918181818186"/>
    <x v="1"/>
  </r>
  <r>
    <x v="5"/>
    <x v="0"/>
    <n v="235"/>
    <n v="1.3000000000000001E-2"/>
    <n v="173"/>
    <n v="7.05"/>
    <n v="0.03"/>
    <n v="1730.25"/>
    <x v="1"/>
  </r>
  <r>
    <x v="8"/>
    <x v="1"/>
    <n v="197"/>
    <n v="1.3999999999999999E-2"/>
    <n v="130"/>
    <n v="8.8650000000000002"/>
    <n v="4.4999999999999998E-2"/>
    <n v="21356.89"/>
    <x v="2"/>
  </r>
  <r>
    <x v="0"/>
    <x v="0"/>
    <n v="80"/>
    <n v="1.3000000000000001E-2"/>
    <n v="0"/>
    <n v="6.16"/>
    <n v="7.6999999999999999E-2"/>
    <n v="6514.99"/>
    <x v="0"/>
  </r>
  <r>
    <x v="0"/>
    <x v="0"/>
    <n v="275"/>
    <n v="4.2000000000000003E-2"/>
    <n v="150"/>
    <n v="19.250000000000004"/>
    <n v="7.0000000000000007E-2"/>
    <n v="11403.923906249995"/>
    <x v="0"/>
  </r>
  <r>
    <x v="1"/>
    <x v="1"/>
    <n v="194"/>
    <n v="4.7E-2"/>
    <n v="76"/>
    <n v="9.3119999999999994"/>
    <n v="4.8000000000000001E-2"/>
    <n v="1144.19"/>
    <x v="1"/>
  </r>
  <r>
    <x v="1"/>
    <x v="1"/>
    <n v="83"/>
    <n v="2.8999999999999998E-2"/>
    <n v="168"/>
    <n v="5.8929999999999998"/>
    <n v="7.0999999999999994E-2"/>
    <n v="2790.1"/>
    <x v="1"/>
  </r>
  <r>
    <x v="11"/>
    <x v="3"/>
    <n v="68"/>
    <n v="4.0999999999999995E-2"/>
    <n v="118"/>
    <n v="1.4280000000000002"/>
    <n v="2.1000000000000001E-2"/>
    <n v="6575.97"/>
    <x v="0"/>
  </r>
  <r>
    <x v="1"/>
    <x v="1"/>
    <n v="143"/>
    <n v="3.4000000000000002E-2"/>
    <n v="127"/>
    <n v="6.1489999999999991"/>
    <n v="4.2999999999999997E-2"/>
    <n v="2393.7531168831169"/>
    <x v="1"/>
  </r>
  <r>
    <x v="11"/>
    <x v="3"/>
    <n v="118"/>
    <n v="4.8000000000000001E-2"/>
    <n v="0"/>
    <n v="9.44"/>
    <n v="0.08"/>
    <n v="13227.7"/>
    <x v="0"/>
  </r>
  <r>
    <x v="5"/>
    <x v="0"/>
    <n v="58"/>
    <n v="1.7000000000000001E-2"/>
    <n v="55"/>
    <n v="2.9579999999999997"/>
    <n v="5.0999999999999997E-2"/>
    <n v="4171.25"/>
    <x v="1"/>
  </r>
  <r>
    <x v="5"/>
    <x v="0"/>
    <n v="279"/>
    <n v="4.7E-2"/>
    <n v="122"/>
    <n v="15.345000000000001"/>
    <n v="5.5E-2"/>
    <n v="2396.77"/>
    <x v="1"/>
  </r>
  <r>
    <x v="6"/>
    <x v="1"/>
    <n v="453"/>
    <n v="3.7999999999999999E-2"/>
    <n v="189"/>
    <n v="40.769999999999996"/>
    <n v="0.09"/>
    <n v="3058.17"/>
    <x v="1"/>
  </r>
  <r>
    <x v="6"/>
    <x v="1"/>
    <n v="231"/>
    <n v="1.1000000000000001E-2"/>
    <n v="194"/>
    <n v="5.3129999999999997"/>
    <n v="2.3E-2"/>
    <n v="13353.74"/>
    <x v="0"/>
  </r>
  <r>
    <x v="10"/>
    <x v="1"/>
    <n v="473"/>
    <n v="4.0999999999999995E-2"/>
    <n v="0"/>
    <n v="25.542000000000002"/>
    <n v="5.4000000000000006E-2"/>
    <n v="28042.87"/>
    <x v="2"/>
  </r>
  <r>
    <x v="8"/>
    <x v="1"/>
    <n v="461"/>
    <n v="1.1000000000000001E-2"/>
    <n v="144"/>
    <n v="18.440000000000001"/>
    <n v="0.04"/>
    <n v="26472.43"/>
    <x v="2"/>
  </r>
  <r>
    <x v="3"/>
    <x v="1"/>
    <n v="439"/>
    <n v="1.6E-2"/>
    <n v="138"/>
    <n v="25.023"/>
    <n v="5.7000000000000002E-2"/>
    <n v="9220.4"/>
    <x v="0"/>
  </r>
  <r>
    <x v="8"/>
    <x v="1"/>
    <n v="113"/>
    <n v="2.7000000000000003E-2"/>
    <n v="64"/>
    <n v="10.622"/>
    <n v="9.4E-2"/>
    <n v="32330.65"/>
    <x v="2"/>
  </r>
  <r>
    <x v="10"/>
    <x v="1"/>
    <n v="113"/>
    <n v="4.7E-2"/>
    <n v="0"/>
    <n v="2.9380000000000002"/>
    <n v="2.6000000000000002E-2"/>
    <n v="22468.42"/>
    <x v="2"/>
  </r>
  <r>
    <x v="3"/>
    <x v="1"/>
    <n v="457"/>
    <n v="1.7000000000000001E-2"/>
    <n v="129"/>
    <n v="28.334000000000003"/>
    <n v="6.2000000000000006E-2"/>
    <n v="19509.21"/>
    <x v="2"/>
  </r>
  <r>
    <x v="11"/>
    <x v="3"/>
    <n v="374"/>
    <n v="4.4000000000000004E-2"/>
    <n v="168"/>
    <n v="19.073999999999998"/>
    <n v="5.0999999999999997E-2"/>
    <n v="8251.5039682539682"/>
    <x v="0"/>
  </r>
  <r>
    <x v="9"/>
    <x v="2"/>
    <n v="237"/>
    <n v="3.1000000000000003E-2"/>
    <n v="189"/>
    <n v="22.041000000000004"/>
    <n v="9.3000000000000013E-2"/>
    <n v="12793.77"/>
    <x v="0"/>
  </r>
  <r>
    <x v="8"/>
    <x v="1"/>
    <n v="294"/>
    <n v="4.7E-2"/>
    <n v="104"/>
    <n v="19.404"/>
    <n v="6.6000000000000003E-2"/>
    <n v="12401.21"/>
    <x v="0"/>
  </r>
  <r>
    <x v="10"/>
    <x v="1"/>
    <n v="185"/>
    <n v="1.8000000000000002E-2"/>
    <n v="160"/>
    <n v="12.025"/>
    <n v="6.5000000000000002E-2"/>
    <n v="28310.18"/>
    <x v="2"/>
  </r>
  <r>
    <x v="11"/>
    <x v="3"/>
    <n v="172"/>
    <n v="0.02"/>
    <n v="63"/>
    <n v="12.040000000000001"/>
    <n v="7.0000000000000007E-2"/>
    <n v="10415.01"/>
    <x v="0"/>
  </r>
  <r>
    <x v="3"/>
    <x v="1"/>
    <n v="88"/>
    <n v="3.7000000000000005E-2"/>
    <n v="26"/>
    <n v="4.1360000000000001"/>
    <n v="4.7E-2"/>
    <n v="17706.09"/>
    <x v="2"/>
  </r>
  <r>
    <x v="2"/>
    <x v="2"/>
    <n v="299"/>
    <n v="4.5999999999999999E-2"/>
    <n v="62"/>
    <n v="29.002999999999997"/>
    <n v="9.6999999999999989E-2"/>
    <n v="167.41"/>
    <x v="1"/>
  </r>
  <r>
    <x v="4"/>
    <x v="2"/>
    <n v="205"/>
    <n v="4.0999999999999995E-2"/>
    <n v="184"/>
    <n v="7.79"/>
    <n v="3.7999999999999999E-2"/>
    <n v="2207.62"/>
    <x v="1"/>
  </r>
  <r>
    <x v="1"/>
    <x v="1"/>
    <n v="60"/>
    <n v="1.7000000000000001E-2"/>
    <n v="88"/>
    <n v="5.94"/>
    <n v="9.9000000000000005E-2"/>
    <n v="1664.01"/>
    <x v="1"/>
  </r>
  <r>
    <x v="2"/>
    <x v="2"/>
    <n v="256"/>
    <n v="4.4999999999999998E-2"/>
    <n v="62"/>
    <n v="14.335999999999999"/>
    <n v="5.5999999999999994E-2"/>
    <n v="131.69999999999999"/>
    <x v="1"/>
  </r>
  <r>
    <x v="5"/>
    <x v="0"/>
    <n v="499"/>
    <n v="3.3000000000000002E-2"/>
    <n v="74"/>
    <n v="21.456999999999997"/>
    <n v="4.2999999999999997E-2"/>
    <n v="1658.82"/>
    <x v="1"/>
  </r>
  <r>
    <x v="4"/>
    <x v="2"/>
    <n v="116"/>
    <n v="1.7000000000000001E-2"/>
    <n v="159"/>
    <n v="8.5840000000000014"/>
    <n v="7.400000000000001E-2"/>
    <n v="1513.53"/>
    <x v="1"/>
  </r>
  <r>
    <x v="9"/>
    <x v="2"/>
    <n v="166"/>
    <n v="3.1000000000000003E-2"/>
    <n v="79"/>
    <n v="2.6560000000000001"/>
    <n v="1.6E-2"/>
    <n v="21836.6"/>
    <x v="2"/>
  </r>
  <r>
    <x v="5"/>
    <x v="0"/>
    <n v="458"/>
    <n v="3.2000000000000001E-2"/>
    <n v="114"/>
    <n v="14.198000000000002"/>
    <n v="3.1000000000000003E-2"/>
    <n v="4337.96"/>
    <x v="1"/>
  </r>
  <r>
    <x v="11"/>
    <x v="3"/>
    <n v="324"/>
    <n v="2.5000000000000001E-2"/>
    <n v="75"/>
    <n v="24.3"/>
    <n v="7.4999999999999997E-2"/>
    <n v="7993.32"/>
    <x v="0"/>
  </r>
  <r>
    <x v="3"/>
    <x v="1"/>
    <n v="126"/>
    <n v="1.9E-2"/>
    <n v="26"/>
    <n v="10.08"/>
    <n v="0.08"/>
    <n v="6772.49"/>
    <x v="0"/>
  </r>
  <r>
    <x v="8"/>
    <x v="1"/>
    <n v="183"/>
    <n v="0.02"/>
    <n v="133"/>
    <n v="5.49"/>
    <n v="0.03"/>
    <n v="32739.33"/>
    <x v="2"/>
  </r>
  <r>
    <x v="8"/>
    <x v="1"/>
    <n v="65"/>
    <n v="3.5000000000000003E-2"/>
    <n v="166"/>
    <n v="6.37"/>
    <n v="9.8000000000000004E-2"/>
    <n v="9645.56"/>
    <x v="0"/>
  </r>
  <r>
    <x v="0"/>
    <x v="0"/>
    <n v="357"/>
    <n v="3.1000000000000003E-2"/>
    <n v="193"/>
    <n v="35.343000000000004"/>
    <n v="9.9000000000000005E-2"/>
    <n v="5142.95"/>
    <x v="0"/>
  </r>
  <r>
    <x v="4"/>
    <x v="2"/>
    <n v="428"/>
    <n v="3.7000000000000005E-2"/>
    <n v="72"/>
    <n v="21.827999999999999"/>
    <n v="5.0999999999999997E-2"/>
    <n v="2180.4899999999998"/>
    <x v="1"/>
  </r>
  <r>
    <x v="10"/>
    <x v="1"/>
    <n v="451"/>
    <n v="1.2E-2"/>
    <n v="191"/>
    <n v="34.726999999999997"/>
    <n v="7.6999999999999999E-2"/>
    <n v="28870.06"/>
    <x v="2"/>
  </r>
  <r>
    <x v="0"/>
    <x v="0"/>
    <n v="426"/>
    <n v="3.1000000000000003E-2"/>
    <n v="0"/>
    <n v="7.2420000000000009"/>
    <n v="1.7000000000000001E-2"/>
    <n v="15530.74"/>
    <x v="2"/>
  </r>
  <r>
    <x v="10"/>
    <x v="1"/>
    <n v="446"/>
    <n v="2.7000000000000003E-2"/>
    <n v="164"/>
    <n v="17.393999999999998"/>
    <n v="3.9E-2"/>
    <n v="19224.669999999998"/>
    <x v="2"/>
  </r>
  <r>
    <x v="2"/>
    <x v="2"/>
    <n v="263"/>
    <n v="4.5999999999999999E-2"/>
    <n v="176"/>
    <n v="19.988"/>
    <n v="7.5999999999999998E-2"/>
    <n v="356.4"/>
    <x v="1"/>
  </r>
  <r>
    <x v="0"/>
    <x v="0"/>
    <n v="210"/>
    <n v="3.6000000000000004E-2"/>
    <n v="25"/>
    <n v="19.53"/>
    <n v="9.3000000000000013E-2"/>
    <n v="11403.923906249995"/>
    <x v="0"/>
  </r>
  <r>
    <x v="8"/>
    <x v="1"/>
    <n v="305"/>
    <n v="2.4E-2"/>
    <n v="47"/>
    <n v="25.009999999999998"/>
    <n v="8.199999999999999E-2"/>
    <n v="30960.9"/>
    <x v="2"/>
  </r>
  <r>
    <x v="7"/>
    <x v="0"/>
    <n v="208"/>
    <n v="2.5000000000000001E-2"/>
    <n v="182"/>
    <n v="19.552"/>
    <n v="9.4E-2"/>
    <n v="661.13"/>
    <x v="1"/>
  </r>
  <r>
    <x v="7"/>
    <x v="0"/>
    <n v="157"/>
    <n v="0.03"/>
    <n v="148"/>
    <n v="11.460999999999999"/>
    <n v="7.2999999999999995E-2"/>
    <n v="1908.61"/>
    <x v="1"/>
  </r>
  <r>
    <x v="2"/>
    <x v="2"/>
    <n v="260"/>
    <n v="4.8000000000000001E-2"/>
    <n v="145"/>
    <n v="21.580000000000002"/>
    <n v="8.3000000000000004E-2"/>
    <n v="707.36"/>
    <x v="1"/>
  </r>
  <r>
    <x v="2"/>
    <x v="2"/>
    <n v="60"/>
    <n v="1.4999999999999999E-2"/>
    <n v="62"/>
    <n v="0.41999999999999993"/>
    <n v="6.9999999999999993E-3"/>
    <n v="535.77"/>
    <x v="1"/>
  </r>
  <r>
    <x v="11"/>
    <x v="3"/>
    <n v="438"/>
    <n v="2.7000000000000003E-2"/>
    <n v="41"/>
    <n v="9.1980000000000004"/>
    <n v="2.1000000000000001E-2"/>
    <n v="11206.87"/>
    <x v="0"/>
  </r>
  <r>
    <x v="4"/>
    <x v="2"/>
    <n v="81"/>
    <n v="1.9E-2"/>
    <n v="193"/>
    <n v="6.2370000000000001"/>
    <n v="7.6999999999999999E-2"/>
    <n v="3595.78"/>
    <x v="1"/>
  </r>
  <r>
    <x v="2"/>
    <x v="2"/>
    <n v="52"/>
    <n v="4.2999999999999997E-2"/>
    <n v="49"/>
    <n v="2.028"/>
    <n v="3.9E-2"/>
    <n v="156.08000000000001"/>
    <x v="1"/>
  </r>
  <r>
    <x v="9"/>
    <x v="2"/>
    <n v="140"/>
    <n v="1.4999999999999999E-2"/>
    <n v="47"/>
    <n v="3.9199999999999995"/>
    <n v="2.7999999999999997E-2"/>
    <n v="25306.31"/>
    <x v="2"/>
  </r>
  <r>
    <x v="6"/>
    <x v="1"/>
    <n v="365"/>
    <n v="1.7000000000000001E-2"/>
    <n v="49"/>
    <n v="23.36"/>
    <n v="6.4000000000000001E-2"/>
    <n v="10435.51"/>
    <x v="0"/>
  </r>
  <r>
    <x v="11"/>
    <x v="3"/>
    <n v="201"/>
    <n v="1.3999999999999999E-2"/>
    <n v="84"/>
    <n v="2.4119999999999999"/>
    <n v="1.2E-2"/>
    <n v="8251.5039682539682"/>
    <x v="0"/>
  </r>
  <r>
    <x v="6"/>
    <x v="1"/>
    <n v="273"/>
    <n v="2.1000000000000001E-2"/>
    <n v="34"/>
    <n v="22.385999999999996"/>
    <n v="8.199999999999999E-2"/>
    <n v="3668.14"/>
    <x v="1"/>
  </r>
  <r>
    <x v="2"/>
    <x v="2"/>
    <n v="355"/>
    <n v="4.2999999999999997E-2"/>
    <n v="72"/>
    <n v="31.95"/>
    <n v="0.09"/>
    <n v="672.33"/>
    <x v="1"/>
  </r>
  <r>
    <x v="10"/>
    <x v="1"/>
    <n v="281"/>
    <n v="2.7000000000000003E-2"/>
    <n v="175"/>
    <n v="16.579000000000001"/>
    <n v="5.9000000000000004E-2"/>
    <n v="8224.14"/>
    <x v="0"/>
  </r>
  <r>
    <x v="10"/>
    <x v="1"/>
    <n v="436"/>
    <n v="3.6000000000000004E-2"/>
    <n v="179"/>
    <n v="40.548000000000009"/>
    <n v="9.3000000000000013E-2"/>
    <n v="16849.59"/>
    <x v="2"/>
  </r>
  <r>
    <x v="2"/>
    <x v="2"/>
    <n v="299"/>
    <n v="3.4000000000000002E-2"/>
    <n v="0"/>
    <n v="9.5679999999999996"/>
    <n v="3.2000000000000001E-2"/>
    <n v="454.07"/>
    <x v="1"/>
  </r>
  <r>
    <x v="0"/>
    <x v="0"/>
    <n v="255"/>
    <n v="2.7000000000000003E-2"/>
    <n v="59"/>
    <n v="10.454999999999998"/>
    <n v="4.0999999999999995E-2"/>
    <n v="14079.36"/>
    <x v="0"/>
  </r>
  <r>
    <x v="0"/>
    <x v="0"/>
    <n v="304"/>
    <n v="3.9E-2"/>
    <n v="156"/>
    <n v="13.68"/>
    <n v="4.4999999999999998E-2"/>
    <n v="4104.1899999999996"/>
    <x v="1"/>
  </r>
  <r>
    <x v="1"/>
    <x v="1"/>
    <n v="271"/>
    <n v="3.7000000000000005E-2"/>
    <n v="97"/>
    <n v="19.782999999999998"/>
    <n v="7.2999999999999995E-2"/>
    <n v="3365.04"/>
    <x v="1"/>
  </r>
  <r>
    <x v="0"/>
    <x v="0"/>
    <n v="329"/>
    <n v="4.5999999999999999E-2"/>
    <n v="96"/>
    <n v="13.818000000000001"/>
    <n v="4.2000000000000003E-2"/>
    <n v="9757.44"/>
    <x v="0"/>
  </r>
  <r>
    <x v="5"/>
    <x v="0"/>
    <n v="224"/>
    <n v="1.1000000000000001E-2"/>
    <n v="0"/>
    <n v="5.6000000000000005"/>
    <n v="2.5000000000000001E-2"/>
    <n v="1169.75"/>
    <x v="1"/>
  </r>
  <r>
    <x v="6"/>
    <x v="1"/>
    <n v="66"/>
    <n v="1.3000000000000001E-2"/>
    <n v="143"/>
    <n v="6.468"/>
    <n v="9.8000000000000004E-2"/>
    <n v="10410.969999999999"/>
    <x v="0"/>
  </r>
  <r>
    <x v="10"/>
    <x v="1"/>
    <n v="408"/>
    <n v="1.4999999999999999E-2"/>
    <n v="54"/>
    <n v="21.623999999999999"/>
    <n v="5.2999999999999999E-2"/>
    <n v="20732.25"/>
    <x v="2"/>
  </r>
  <r>
    <x v="9"/>
    <x v="2"/>
    <n v="446"/>
    <n v="2.1000000000000001E-2"/>
    <n v="103"/>
    <n v="8.0280000000000005"/>
    <n v="1.8000000000000002E-2"/>
    <n v="24339.93"/>
    <x v="2"/>
  </r>
  <r>
    <x v="9"/>
    <x v="2"/>
    <n v="285"/>
    <n v="0.01"/>
    <n v="73"/>
    <n v="6.5549999999999997"/>
    <n v="2.3E-2"/>
    <n v="24117.39"/>
    <x v="2"/>
  </r>
  <r>
    <x v="9"/>
    <x v="2"/>
    <n v="484"/>
    <n v="2.7000000000000003E-2"/>
    <n v="122"/>
    <n v="28.556000000000001"/>
    <n v="5.9000000000000004E-2"/>
    <n v="19655.02"/>
    <x v="2"/>
  </r>
  <r>
    <x v="1"/>
    <x v="1"/>
    <n v="53"/>
    <n v="4.8000000000000001E-2"/>
    <n v="161"/>
    <n v="4.24"/>
    <n v="0.08"/>
    <n v="2694.54"/>
    <x v="1"/>
  </r>
  <r>
    <x v="4"/>
    <x v="2"/>
    <n v="485"/>
    <n v="2.7000000000000003E-2"/>
    <n v="0"/>
    <n v="45.59"/>
    <n v="9.4E-2"/>
    <n v="3098"/>
    <x v="1"/>
  </r>
  <r>
    <x v="5"/>
    <x v="0"/>
    <n v="310"/>
    <n v="3.7999999999999999E-2"/>
    <n v="0"/>
    <n v="18.599999999999998"/>
    <n v="0.06"/>
    <n v="2573.2918181818186"/>
    <x v="1"/>
  </r>
  <r>
    <x v="5"/>
    <x v="0"/>
    <n v="187"/>
    <n v="0.03"/>
    <n v="60"/>
    <n v="18.513000000000002"/>
    <n v="9.9000000000000005E-2"/>
    <n v="1737.07"/>
    <x v="1"/>
  </r>
  <r>
    <x v="6"/>
    <x v="1"/>
    <n v="436"/>
    <n v="3.7000000000000005E-2"/>
    <n v="126"/>
    <n v="15.260000000000002"/>
    <n v="3.5000000000000003E-2"/>
    <n v="6877"/>
    <x v="0"/>
  </r>
  <r>
    <x v="6"/>
    <x v="1"/>
    <n v="405"/>
    <n v="2.6000000000000002E-2"/>
    <n v="69"/>
    <n v="8.1"/>
    <n v="0.02"/>
    <n v="3444.15"/>
    <x v="1"/>
  </r>
  <r>
    <x v="10"/>
    <x v="1"/>
    <n v="113"/>
    <n v="4.2000000000000003E-2"/>
    <n v="22"/>
    <n v="2.0340000000000003"/>
    <n v="1.8000000000000002E-2"/>
    <n v="24792.12"/>
    <x v="2"/>
  </r>
  <r>
    <x v="7"/>
    <x v="0"/>
    <n v="142"/>
    <n v="0.05"/>
    <n v="75"/>
    <n v="4.9700000000000006"/>
    <n v="3.5000000000000003E-2"/>
    <n v="696.49"/>
    <x v="1"/>
  </r>
  <r>
    <x v="2"/>
    <x v="2"/>
    <n v="357"/>
    <n v="3.4000000000000002E-2"/>
    <n v="189"/>
    <n v="27.131999999999998"/>
    <n v="7.5999999999999998E-2"/>
    <n v="481.26"/>
    <x v="1"/>
  </r>
  <r>
    <x v="11"/>
    <x v="3"/>
    <n v="201"/>
    <n v="0.02"/>
    <n v="183"/>
    <n v="17.285999999999998"/>
    <n v="8.5999999999999993E-2"/>
    <n v="9270.89"/>
    <x v="0"/>
  </r>
  <r>
    <x v="8"/>
    <x v="1"/>
    <n v="121"/>
    <n v="3.5000000000000003E-2"/>
    <n v="200"/>
    <n v="1.3310000000000002"/>
    <n v="1.1000000000000001E-2"/>
    <n v="18554.28"/>
    <x v="2"/>
  </r>
  <r>
    <x v="11"/>
    <x v="3"/>
    <n v="391"/>
    <n v="4.2999999999999997E-2"/>
    <n v="144"/>
    <n v="18.376999999999999"/>
    <n v="4.7E-2"/>
    <n v="8573.8700000000008"/>
    <x v="0"/>
  </r>
  <r>
    <x v="4"/>
    <x v="2"/>
    <n v="465"/>
    <n v="1.1000000000000001E-2"/>
    <n v="133"/>
    <n v="3.72"/>
    <n v="8.0000000000000002E-3"/>
    <n v="2834.166823529411"/>
    <x v="1"/>
  </r>
  <r>
    <x v="11"/>
    <x v="3"/>
    <n v="213"/>
    <n v="3.9E-2"/>
    <n v="115"/>
    <n v="3.1949999999999998"/>
    <n v="1.4999999999999999E-2"/>
    <n v="10276.16"/>
    <x v="0"/>
  </r>
  <r>
    <x v="4"/>
    <x v="2"/>
    <n v="314"/>
    <n v="3.6000000000000004E-2"/>
    <n v="80"/>
    <n v="1.57"/>
    <n v="5.0000000000000001E-3"/>
    <n v="2106.0500000000002"/>
    <x v="1"/>
  </r>
  <r>
    <x v="4"/>
    <x v="2"/>
    <n v="52"/>
    <n v="3.7999999999999999E-2"/>
    <n v="127"/>
    <n v="0.52"/>
    <n v="0.01"/>
    <n v="3366.73"/>
    <x v="1"/>
  </r>
  <r>
    <x v="10"/>
    <x v="1"/>
    <n v="408"/>
    <n v="4.2000000000000003E-2"/>
    <n v="44"/>
    <n v="9.7919999999999998"/>
    <n v="2.4E-2"/>
    <n v="29254.67"/>
    <x v="2"/>
  </r>
  <r>
    <x v="9"/>
    <x v="2"/>
    <n v="305"/>
    <n v="3.6000000000000004E-2"/>
    <n v="0"/>
    <n v="22.264999999999997"/>
    <n v="7.2999999999999995E-2"/>
    <n v="8761.89"/>
    <x v="0"/>
  </r>
  <r>
    <x v="10"/>
    <x v="1"/>
    <n v="292"/>
    <n v="1.8000000000000002E-2"/>
    <n v="143"/>
    <n v="8.76"/>
    <n v="0.03"/>
    <n v="16270.59"/>
    <x v="2"/>
  </r>
  <r>
    <x v="3"/>
    <x v="1"/>
    <n v="192"/>
    <n v="1.2E-2"/>
    <n v="150"/>
    <n v="7.4879999999999995"/>
    <n v="3.9E-2"/>
    <n v="12864.99"/>
    <x v="0"/>
  </r>
  <r>
    <x v="4"/>
    <x v="2"/>
    <n v="205"/>
    <n v="4.0999999999999995E-2"/>
    <n v="33"/>
    <n v="12.915000000000001"/>
    <n v="6.3E-2"/>
    <n v="4345.1099999999997"/>
    <x v="1"/>
  </r>
  <r>
    <x v="6"/>
    <x v="1"/>
    <n v="255"/>
    <n v="1.2E-2"/>
    <n v="138"/>
    <n v="19.89"/>
    <n v="7.8E-2"/>
    <n v="3983.98"/>
    <x v="1"/>
  </r>
  <r>
    <x v="5"/>
    <x v="0"/>
    <n v="196"/>
    <n v="2.7999999999999997E-2"/>
    <n v="124"/>
    <n v="12.936"/>
    <n v="6.6000000000000003E-2"/>
    <n v="3727.32"/>
    <x v="1"/>
  </r>
  <r>
    <x v="0"/>
    <x v="0"/>
    <n v="435"/>
    <n v="4.7E-2"/>
    <n v="192"/>
    <n v="7.830000000000001"/>
    <n v="1.8000000000000002E-2"/>
    <n v="14592.13"/>
    <x v="0"/>
  </r>
  <r>
    <x v="0"/>
    <x v="0"/>
    <n v="389"/>
    <n v="4.0999999999999995E-2"/>
    <n v="56"/>
    <n v="16.338000000000001"/>
    <n v="4.2000000000000003E-2"/>
    <n v="6123.04"/>
    <x v="0"/>
  </r>
  <r>
    <x v="11"/>
    <x v="3"/>
    <n v="325"/>
    <n v="3.5000000000000003E-2"/>
    <n v="158"/>
    <n v="6.5"/>
    <n v="0.02"/>
    <n v="10742.07"/>
    <x v="0"/>
  </r>
  <r>
    <x v="7"/>
    <x v="0"/>
    <n v="338"/>
    <n v="3.2000000000000001E-2"/>
    <n v="153"/>
    <n v="25.349999999999998"/>
    <n v="7.4999999999999997E-2"/>
    <n v="1040.8"/>
    <x v="1"/>
  </r>
  <r>
    <x v="2"/>
    <x v="2"/>
    <n v="306"/>
    <n v="0.02"/>
    <n v="0"/>
    <n v="10.71"/>
    <n v="3.5000000000000003E-2"/>
    <n v="707.74"/>
    <x v="1"/>
  </r>
  <r>
    <x v="5"/>
    <x v="0"/>
    <n v="470"/>
    <n v="0.04"/>
    <n v="49"/>
    <n v="23.03"/>
    <n v="4.9000000000000002E-2"/>
    <n v="662.22"/>
    <x v="1"/>
  </r>
  <r>
    <x v="2"/>
    <x v="2"/>
    <n v="127"/>
    <n v="3.9E-2"/>
    <n v="33"/>
    <n v="6.7309999999999999"/>
    <n v="5.2999999999999999E-2"/>
    <n v="183.79"/>
    <x v="1"/>
  </r>
  <r>
    <x v="6"/>
    <x v="1"/>
    <n v="257"/>
    <n v="3.9E-2"/>
    <n v="65"/>
    <n v="11.308000000000002"/>
    <n v="4.4000000000000004E-2"/>
    <n v="4118.5200000000004"/>
    <x v="1"/>
  </r>
  <r>
    <x v="4"/>
    <x v="2"/>
    <n v="212"/>
    <n v="2.8999999999999998E-2"/>
    <n v="188"/>
    <n v="19.079999999999998"/>
    <n v="0.09"/>
    <n v="2422.4499999999998"/>
    <x v="1"/>
  </r>
  <r>
    <x v="4"/>
    <x v="2"/>
    <n v="253"/>
    <n v="3.6000000000000004E-2"/>
    <n v="0"/>
    <n v="7.3369999999999997"/>
    <n v="2.8999999999999998E-2"/>
    <n v="1036.27"/>
    <x v="1"/>
  </r>
  <r>
    <x v="1"/>
    <x v="1"/>
    <n v="287"/>
    <n v="4.4000000000000004E-2"/>
    <n v="67"/>
    <n v="6.8879999999999999"/>
    <n v="2.4E-2"/>
    <n v="1622.65"/>
    <x v="1"/>
  </r>
  <r>
    <x v="4"/>
    <x v="2"/>
    <n v="109"/>
    <n v="3.4000000000000002E-2"/>
    <n v="109"/>
    <n v="4.6869999999999994"/>
    <n v="4.2999999999999997E-2"/>
    <n v="4562.87"/>
    <x v="1"/>
  </r>
  <r>
    <x v="3"/>
    <x v="1"/>
    <n v="123"/>
    <n v="3.7000000000000005E-2"/>
    <n v="75"/>
    <n v="12.177000000000001"/>
    <n v="9.9000000000000005E-2"/>
    <n v="12344.88"/>
    <x v="0"/>
  </r>
  <r>
    <x v="5"/>
    <x v="0"/>
    <n v="175"/>
    <n v="2.7000000000000003E-2"/>
    <n v="111"/>
    <n v="14.525"/>
    <n v="8.3000000000000004E-2"/>
    <n v="4415.04"/>
    <x v="1"/>
  </r>
  <r>
    <x v="10"/>
    <x v="1"/>
    <n v="128"/>
    <n v="4.2999999999999997E-2"/>
    <n v="176"/>
    <n v="8.0640000000000001"/>
    <n v="6.3E-2"/>
    <n v="13458.82"/>
    <x v="0"/>
  </r>
  <r>
    <x v="8"/>
    <x v="1"/>
    <n v="384"/>
    <n v="0.04"/>
    <n v="143"/>
    <n v="32.64"/>
    <n v="8.5000000000000006E-2"/>
    <n v="39396.14"/>
    <x v="2"/>
  </r>
  <r>
    <x v="3"/>
    <x v="1"/>
    <n v="325"/>
    <n v="0.04"/>
    <n v="141"/>
    <n v="31.2"/>
    <n v="9.6000000000000002E-2"/>
    <n v="14704.82"/>
    <x v="0"/>
  </r>
  <r>
    <x v="5"/>
    <x v="0"/>
    <n v="446"/>
    <n v="2.1000000000000001E-2"/>
    <n v="72"/>
    <n v="32.558"/>
    <n v="7.2999999999999995E-2"/>
    <n v="2561.08"/>
    <x v="1"/>
  </r>
  <r>
    <x v="9"/>
    <x v="2"/>
    <n v="284"/>
    <n v="2.2000000000000002E-2"/>
    <n v="140"/>
    <n v="13.916"/>
    <n v="4.9000000000000002E-2"/>
    <n v="17199.919999999998"/>
    <x v="2"/>
  </r>
  <r>
    <x v="10"/>
    <x v="1"/>
    <n v="113"/>
    <n v="3.6000000000000004E-2"/>
    <n v="176"/>
    <n v="10.17"/>
    <n v="0.09"/>
    <n v="23259.37"/>
    <x v="2"/>
  </r>
  <r>
    <x v="9"/>
    <x v="2"/>
    <n v="113"/>
    <n v="2.3E-2"/>
    <n v="183"/>
    <n v="9.2659999999999982"/>
    <n v="8.199999999999999E-2"/>
    <n v="268.09541984732823"/>
    <x v="1"/>
  </r>
  <r>
    <x v="3"/>
    <x v="1"/>
    <n v="306"/>
    <n v="4.4000000000000004E-2"/>
    <n v="132"/>
    <n v="18.054000000000002"/>
    <n v="5.9000000000000004E-2"/>
    <n v="325"/>
    <x v="1"/>
  </r>
  <r>
    <x v="5"/>
    <x v="0"/>
    <n v="303"/>
    <n v="1.3999999999999999E-2"/>
    <n v="56"/>
    <n v="5.4540000000000006"/>
    <n v="1.8000000000000002E-2"/>
    <n v="3757.44"/>
    <x v="1"/>
  </r>
  <r>
    <x v="2"/>
    <x v="2"/>
    <n v="365"/>
    <n v="2.8999999999999998E-2"/>
    <n v="199"/>
    <n v="28.835000000000001"/>
    <n v="7.9000000000000001E-2"/>
    <n v="286.3"/>
    <x v="1"/>
  </r>
  <r>
    <x v="9"/>
    <x v="2"/>
    <n v="432"/>
    <n v="4.9000000000000002E-2"/>
    <n v="164"/>
    <n v="33.695999999999998"/>
    <n v="7.8E-2"/>
    <n v="10239.27"/>
    <x v="0"/>
  </r>
  <r>
    <x v="10"/>
    <x v="1"/>
    <n v="410"/>
    <n v="3.4000000000000002E-2"/>
    <n v="63"/>
    <n v="33.21"/>
    <n v="8.1000000000000003E-2"/>
    <n v="24572.47"/>
    <x v="2"/>
  </r>
  <r>
    <x v="3"/>
    <x v="1"/>
    <n v="113"/>
    <n v="4.8000000000000001E-2"/>
    <n v="124"/>
    <n v="10.734999999999999"/>
    <n v="9.5000000000000001E-2"/>
    <n v="12330.99"/>
    <x v="0"/>
  </r>
  <r>
    <x v="2"/>
    <x v="2"/>
    <n v="299"/>
    <n v="2.7000000000000003E-2"/>
    <n v="50"/>
    <n v="17.042999999999999"/>
    <n v="5.7000000000000002E-2"/>
    <n v="679.6"/>
    <x v="1"/>
  </r>
  <r>
    <x v="8"/>
    <x v="1"/>
    <n v="186"/>
    <n v="4.5999999999999999E-2"/>
    <n v="80"/>
    <n v="6.5100000000000007"/>
    <n v="3.5000000000000003E-2"/>
    <n v="31240.15"/>
    <x v="2"/>
  </r>
  <r>
    <x v="1"/>
    <x v="1"/>
    <n v="331"/>
    <n v="2.8999999999999998E-2"/>
    <n v="134"/>
    <n v="7.944"/>
    <n v="2.4E-2"/>
    <n v="2860.14"/>
    <x v="1"/>
  </r>
  <r>
    <x v="10"/>
    <x v="1"/>
    <n v="260"/>
    <n v="1.8000000000000002E-2"/>
    <n v="140"/>
    <n v="15.6"/>
    <n v="0.06"/>
    <n v="23052.93"/>
    <x v="2"/>
  </r>
  <r>
    <x v="1"/>
    <x v="1"/>
    <n v="371"/>
    <n v="4.4999999999999998E-2"/>
    <n v="26"/>
    <n v="12.614000000000001"/>
    <n v="3.4000000000000002E-2"/>
    <n v="3319.98"/>
    <x v="1"/>
  </r>
  <r>
    <x v="5"/>
    <x v="0"/>
    <n v="178"/>
    <n v="1.3999999999999999E-2"/>
    <n v="123"/>
    <n v="9.7900000000000009"/>
    <n v="5.5E-2"/>
    <n v="4457.5"/>
    <x v="1"/>
  </r>
  <r>
    <x v="8"/>
    <x v="1"/>
    <n v="65"/>
    <n v="4.7E-2"/>
    <n v="141"/>
    <n v="1.4949999999999999"/>
    <n v="2.3E-2"/>
    <n v="26337.98"/>
    <x v="2"/>
  </r>
  <r>
    <x v="10"/>
    <x v="1"/>
    <n v="132"/>
    <n v="4.4000000000000004E-2"/>
    <n v="0"/>
    <n v="5.5440000000000005"/>
    <n v="4.2000000000000003E-2"/>
    <n v="20523.990000000002"/>
    <x v="2"/>
  </r>
  <r>
    <x v="6"/>
    <x v="1"/>
    <n v="447"/>
    <n v="4.9000000000000002E-2"/>
    <n v="187"/>
    <n v="38.442"/>
    <n v="8.5999999999999993E-2"/>
    <n v="6821.76"/>
    <x v="0"/>
  </r>
  <r>
    <x v="7"/>
    <x v="0"/>
    <n v="399"/>
    <n v="4.8000000000000001E-2"/>
    <n v="164"/>
    <n v="12.369000000000002"/>
    <n v="3.1000000000000003E-2"/>
    <n v="738.1"/>
    <x v="1"/>
  </r>
  <r>
    <x v="10"/>
    <x v="1"/>
    <n v="272"/>
    <n v="4.2999999999999997E-2"/>
    <n v="60"/>
    <n v="3.8079999999999998"/>
    <n v="1.3999999999999999E-2"/>
    <n v="12347.71"/>
    <x v="0"/>
  </r>
  <r>
    <x v="4"/>
    <x v="2"/>
    <n v="495"/>
    <n v="2.7999999999999997E-2"/>
    <n v="51"/>
    <n v="38.61"/>
    <n v="7.8E-2"/>
    <n v="1284.3900000000001"/>
    <x v="1"/>
  </r>
  <r>
    <x v="0"/>
    <x v="0"/>
    <n v="426"/>
    <n v="2.1000000000000001E-2"/>
    <n v="180"/>
    <n v="12.353999999999999"/>
    <n v="2.8999999999999998E-2"/>
    <n v="13795.17"/>
    <x v="0"/>
  </r>
  <r>
    <x v="11"/>
    <x v="3"/>
    <n v="424"/>
    <n v="1.1000000000000001E-2"/>
    <n v="150"/>
    <n v="26.712"/>
    <n v="6.3E-2"/>
    <n v="7662.12"/>
    <x v="0"/>
  </r>
  <r>
    <x v="3"/>
    <x v="1"/>
    <n v="152"/>
    <n v="1.2E-2"/>
    <n v="109"/>
    <n v="13.831999999999999"/>
    <n v="9.0999999999999998E-2"/>
    <n v="11915.1"/>
    <x v="0"/>
  </r>
  <r>
    <x v="5"/>
    <x v="0"/>
    <n v="252"/>
    <n v="4.0999999999999995E-2"/>
    <n v="183"/>
    <n v="22.931999999999999"/>
    <n v="9.0999999999999998E-2"/>
    <n v="2573.2918181818186"/>
    <x v="1"/>
  </r>
  <r>
    <x v="1"/>
    <x v="1"/>
    <n v="122"/>
    <n v="1.6E-2"/>
    <n v="100"/>
    <n v="5.3680000000000003"/>
    <n v="4.4000000000000004E-2"/>
    <n v="2145.8200000000002"/>
    <x v="1"/>
  </r>
  <r>
    <x v="9"/>
    <x v="2"/>
    <n v="287"/>
    <n v="3.7999999999999999E-2"/>
    <n v="83"/>
    <n v="3.444"/>
    <n v="1.2E-2"/>
    <n v="25879.62"/>
    <x v="2"/>
  </r>
  <r>
    <x v="3"/>
    <x v="1"/>
    <n v="130"/>
    <n v="4.2000000000000003E-2"/>
    <n v="172"/>
    <n v="8.9700000000000006"/>
    <n v="6.9000000000000006E-2"/>
    <n v="5616.9"/>
    <x v="0"/>
  </r>
  <r>
    <x v="5"/>
    <x v="0"/>
    <n v="382"/>
    <n v="2.4E-2"/>
    <n v="53"/>
    <n v="2.2920000000000003"/>
    <n v="6.0000000000000001E-3"/>
    <n v="1536.28"/>
    <x v="1"/>
  </r>
  <r>
    <x v="11"/>
    <x v="3"/>
    <n v="275"/>
    <n v="0.01"/>
    <n v="143"/>
    <n v="1.9249999999999998"/>
    <n v="6.9999999999999993E-3"/>
    <n v="5753.32"/>
    <x v="0"/>
  </r>
  <r>
    <x v="2"/>
    <x v="2"/>
    <n v="165"/>
    <n v="2.2000000000000002E-2"/>
    <n v="24"/>
    <n v="9.0749999999999993"/>
    <n v="5.5E-2"/>
    <n v="350.38"/>
    <x v="1"/>
  </r>
  <r>
    <x v="5"/>
    <x v="0"/>
    <n v="124"/>
    <n v="4.5999999999999999E-2"/>
    <n v="67"/>
    <n v="4.96"/>
    <n v="0.04"/>
    <n v="1190.1199999999999"/>
    <x v="1"/>
  </r>
  <r>
    <x v="0"/>
    <x v="0"/>
    <n v="170"/>
    <n v="4.4999999999999998E-2"/>
    <n v="0"/>
    <n v="6.8"/>
    <n v="0.04"/>
    <n v="12620.44"/>
    <x v="0"/>
  </r>
  <r>
    <x v="11"/>
    <x v="3"/>
    <n v="353"/>
    <n v="1.3999999999999999E-2"/>
    <n v="149"/>
    <n v="7.4130000000000003"/>
    <n v="2.1000000000000001E-2"/>
    <n v="8251.5039682539682"/>
    <x v="0"/>
  </r>
  <r>
    <x v="9"/>
    <x v="2"/>
    <n v="325"/>
    <n v="4.2000000000000003E-2"/>
    <n v="104"/>
    <n v="23.074999999999999"/>
    <n v="7.0999999999999994E-2"/>
    <n v="12480.86"/>
    <x v="0"/>
  </r>
  <r>
    <x v="4"/>
    <x v="2"/>
    <n v="411"/>
    <n v="3.4000000000000002E-2"/>
    <n v="198"/>
    <n v="21.372000000000003"/>
    <n v="5.2000000000000005E-2"/>
    <n v="3077.34"/>
    <x v="1"/>
  </r>
  <r>
    <x v="9"/>
    <x v="2"/>
    <n v="367"/>
    <n v="4.2000000000000003E-2"/>
    <n v="170"/>
    <n v="32.296000000000006"/>
    <n v="8.8000000000000009E-2"/>
    <n v="11384.84"/>
    <x v="0"/>
  </r>
  <r>
    <x v="9"/>
    <x v="2"/>
    <n v="94"/>
    <n v="4.5999999999999999E-2"/>
    <n v="138"/>
    <n v="2.0680000000000001"/>
    <n v="2.2000000000000002E-2"/>
    <n v="13050.29"/>
    <x v="0"/>
  </r>
  <r>
    <x v="9"/>
    <x v="2"/>
    <n v="186"/>
    <n v="1.3000000000000001E-2"/>
    <n v="58"/>
    <n v="1.86"/>
    <n v="0.01"/>
    <n v="21203.33"/>
    <x v="2"/>
  </r>
  <r>
    <x v="3"/>
    <x v="1"/>
    <n v="319"/>
    <n v="2.2000000000000002E-2"/>
    <n v="118"/>
    <n v="6.38"/>
    <n v="0.02"/>
    <n v="12546.61"/>
    <x v="0"/>
  </r>
  <r>
    <x v="9"/>
    <x v="2"/>
    <n v="479"/>
    <n v="2.7000000000000003E-2"/>
    <n v="189"/>
    <n v="11.016999999999999"/>
    <n v="2.3E-2"/>
    <n v="15160.35"/>
    <x v="2"/>
  </r>
  <r>
    <x v="10"/>
    <x v="1"/>
    <n v="52"/>
    <n v="3.7999999999999999E-2"/>
    <n v="89"/>
    <n v="1.3520000000000001"/>
    <n v="2.6000000000000002E-2"/>
    <n v="16566.419999999998"/>
    <x v="2"/>
  </r>
  <r>
    <x v="5"/>
    <x v="0"/>
    <n v="167"/>
    <n v="2.3E-2"/>
    <n v="84"/>
    <n v="3.0060000000000002"/>
    <n v="1.8000000000000002E-2"/>
    <n v="3153.01"/>
    <x v="1"/>
  </r>
  <r>
    <x v="7"/>
    <x v="0"/>
    <n v="208"/>
    <n v="4.8000000000000001E-2"/>
    <n v="50"/>
    <n v="7.4880000000000013"/>
    <n v="3.6000000000000004E-2"/>
    <n v="583.66999999999996"/>
    <x v="1"/>
  </r>
  <r>
    <x v="5"/>
    <x v="0"/>
    <n v="333"/>
    <n v="2.8999999999999998E-2"/>
    <n v="80"/>
    <n v="29.97"/>
    <n v="0.09"/>
    <n v="3834.12"/>
    <x v="1"/>
  </r>
  <r>
    <x v="10"/>
    <x v="1"/>
    <n v="494"/>
    <n v="2.3E-2"/>
    <n v="82"/>
    <n v="25.193999999999999"/>
    <n v="5.0999999999999997E-2"/>
    <n v="13802.66"/>
    <x v="0"/>
  </r>
  <r>
    <x v="7"/>
    <x v="0"/>
    <n v="208"/>
    <n v="4.2999999999999997E-2"/>
    <n v="31"/>
    <n v="9.5679999999999996"/>
    <n v="4.5999999999999999E-2"/>
    <n v="579.23"/>
    <x v="1"/>
  </r>
  <r>
    <x v="5"/>
    <x v="0"/>
    <n v="337"/>
    <n v="2.7999999999999997E-2"/>
    <n v="40"/>
    <n v="31.678000000000001"/>
    <n v="9.4E-2"/>
    <n v="1401.86"/>
    <x v="1"/>
  </r>
  <r>
    <x v="4"/>
    <x v="2"/>
    <n v="474"/>
    <n v="2.7000000000000003E-2"/>
    <n v="25"/>
    <n v="37.445999999999998"/>
    <n v="7.9000000000000001E-2"/>
    <n v="2696.85"/>
    <x v="1"/>
  </r>
  <r>
    <x v="3"/>
    <x v="1"/>
    <n v="347"/>
    <n v="1.3000000000000001E-2"/>
    <n v="86"/>
    <n v="2.4289999999999998"/>
    <n v="6.9999999999999993E-3"/>
    <n v="16360.1"/>
    <x v="2"/>
  </r>
  <r>
    <x v="9"/>
    <x v="2"/>
    <n v="429"/>
    <n v="1.6E-2"/>
    <n v="60"/>
    <n v="33.033000000000001"/>
    <n v="7.6999999999999999E-2"/>
    <n v="12928.48"/>
    <x v="0"/>
  </r>
  <r>
    <x v="1"/>
    <x v="1"/>
    <n v="269"/>
    <n v="3.5000000000000003E-2"/>
    <n v="154"/>
    <n v="7.8009999999999993"/>
    <n v="2.8999999999999998E-2"/>
    <n v="3238.97"/>
    <x v="1"/>
  </r>
  <r>
    <x v="7"/>
    <x v="0"/>
    <n v="95"/>
    <n v="3.7999999999999999E-2"/>
    <n v="34"/>
    <n v="2.6599999999999997"/>
    <n v="2.7999999999999997E-2"/>
    <n v="772.57"/>
    <x v="1"/>
  </r>
  <r>
    <x v="5"/>
    <x v="0"/>
    <n v="192"/>
    <n v="1.2E-2"/>
    <n v="91"/>
    <n v="10.368000000000002"/>
    <n v="5.4000000000000006E-2"/>
    <n v="3655.18"/>
    <x v="1"/>
  </r>
  <r>
    <x v="10"/>
    <x v="1"/>
    <n v="113"/>
    <n v="2.7999999999999997E-2"/>
    <n v="31"/>
    <n v="7.6840000000000002"/>
    <n v="6.8000000000000005E-2"/>
    <n v="28442.51"/>
    <x v="2"/>
  </r>
  <r>
    <x v="10"/>
    <x v="1"/>
    <n v="238"/>
    <n v="2.6000000000000002E-2"/>
    <n v="0"/>
    <n v="10.948"/>
    <n v="4.5999999999999999E-2"/>
    <n v="21659.32"/>
    <x v="2"/>
  </r>
  <r>
    <x v="2"/>
    <x v="2"/>
    <n v="350"/>
    <n v="0.04"/>
    <n v="63"/>
    <n v="20.650000000000002"/>
    <n v="5.9000000000000004E-2"/>
    <n v="425.31"/>
    <x v="1"/>
  </r>
  <r>
    <x v="0"/>
    <x v="0"/>
    <n v="383"/>
    <n v="3.1000000000000003E-2"/>
    <n v="134"/>
    <n v="34.853000000000002"/>
    <n v="9.0999999999999998E-2"/>
    <n v="14278.55"/>
    <x v="0"/>
  </r>
  <r>
    <x v="5"/>
    <x v="0"/>
    <n v="468"/>
    <n v="4.5999999999999999E-2"/>
    <n v="34"/>
    <n v="39.312000000000005"/>
    <n v="8.4000000000000005E-2"/>
    <n v="2030.49"/>
    <x v="1"/>
  </r>
  <r>
    <x v="10"/>
    <x v="1"/>
    <n v="147"/>
    <n v="0.03"/>
    <n v="196"/>
    <n v="3.528"/>
    <n v="2.4E-2"/>
    <n v="8959.75"/>
    <x v="0"/>
  </r>
  <r>
    <x v="8"/>
    <x v="1"/>
    <n v="151"/>
    <n v="4.4999999999999998E-2"/>
    <n v="38"/>
    <n v="6.4929999999999994"/>
    <n v="4.2999999999999997E-2"/>
    <n v="8992.6200000000008"/>
    <x v="0"/>
  </r>
  <r>
    <x v="10"/>
    <x v="1"/>
    <n v="372"/>
    <n v="2.4E-2"/>
    <n v="145"/>
    <n v="23.436"/>
    <n v="6.3E-2"/>
    <n v="15017.94"/>
    <x v="2"/>
  </r>
  <r>
    <x v="4"/>
    <x v="2"/>
    <n v="266"/>
    <n v="1.4999999999999999E-2"/>
    <n v="160"/>
    <n v="1.5960000000000001"/>
    <n v="6.0000000000000001E-3"/>
    <n v="3495.21"/>
    <x v="1"/>
  </r>
  <r>
    <x v="3"/>
    <x v="1"/>
    <n v="215"/>
    <n v="1.1000000000000001E-2"/>
    <n v="109"/>
    <n v="2.7950000000000004"/>
    <n v="1.3000000000000001E-2"/>
    <n v="15883.17"/>
    <x v="2"/>
  </r>
  <r>
    <x v="9"/>
    <x v="2"/>
    <n v="190"/>
    <n v="2.6000000000000002E-2"/>
    <n v="0"/>
    <n v="8.74"/>
    <n v="4.5999999999999999E-2"/>
    <n v="14584.05"/>
    <x v="0"/>
  </r>
  <r>
    <x v="3"/>
    <x v="1"/>
    <n v="489"/>
    <n v="4.2000000000000003E-2"/>
    <n v="136"/>
    <n v="13.691999999999998"/>
    <n v="2.7999999999999997E-2"/>
    <n v="14508.15"/>
    <x v="0"/>
  </r>
  <r>
    <x v="11"/>
    <x v="3"/>
    <n v="296"/>
    <n v="3.7000000000000005E-2"/>
    <n v="36"/>
    <n v="16.872"/>
    <n v="5.7000000000000002E-2"/>
    <n v="7037.55"/>
    <x v="0"/>
  </r>
  <r>
    <x v="10"/>
    <x v="1"/>
    <n v="66"/>
    <n v="3.3000000000000002E-2"/>
    <n v="45"/>
    <n v="3.3000000000000003"/>
    <n v="0.05"/>
    <n v="28595.7"/>
    <x v="2"/>
  </r>
  <r>
    <x v="10"/>
    <x v="1"/>
    <n v="293"/>
    <n v="4.2000000000000003E-2"/>
    <n v="52"/>
    <n v="7.3250000000000002"/>
    <n v="2.5000000000000001E-2"/>
    <n v="11396.29"/>
    <x v="0"/>
  </r>
  <r>
    <x v="8"/>
    <x v="1"/>
    <n v="213"/>
    <n v="3.2000000000000001E-2"/>
    <n v="84"/>
    <n v="15.548999999999999"/>
    <n v="7.2999999999999995E-2"/>
    <n v="12091.94"/>
    <x v="0"/>
  </r>
  <r>
    <x v="6"/>
    <x v="1"/>
    <n v="486"/>
    <n v="2.8999999999999998E-2"/>
    <n v="174"/>
    <n v="13.122000000000002"/>
    <n v="2.7000000000000003E-2"/>
    <n v="12985.85"/>
    <x v="0"/>
  </r>
  <r>
    <x v="7"/>
    <x v="0"/>
    <n v="159"/>
    <n v="4.4999999999999998E-2"/>
    <n v="0"/>
    <n v="5.2469999999999999"/>
    <n v="3.3000000000000002E-2"/>
    <n v="1424.64"/>
    <x v="1"/>
  </r>
  <r>
    <x v="2"/>
    <x v="2"/>
    <n v="100"/>
    <n v="1.8000000000000002E-2"/>
    <n v="131"/>
    <n v="3.5000000000000004"/>
    <n v="3.5000000000000003E-2"/>
    <n v="327.3"/>
    <x v="1"/>
  </r>
  <r>
    <x v="2"/>
    <x v="2"/>
    <n v="218"/>
    <n v="2.1000000000000001E-2"/>
    <n v="126"/>
    <n v="17.004000000000001"/>
    <n v="7.8E-2"/>
    <n v="645.37"/>
    <x v="1"/>
  </r>
  <r>
    <x v="9"/>
    <x v="2"/>
    <n v="95"/>
    <n v="4.8000000000000001E-2"/>
    <n v="0"/>
    <n v="6.2700000000000005"/>
    <n v="6.6000000000000003E-2"/>
    <n v="13041.01"/>
    <x v="0"/>
  </r>
  <r>
    <x v="8"/>
    <x v="1"/>
    <n v="351"/>
    <n v="4.2000000000000003E-2"/>
    <n v="174"/>
    <n v="20.357999999999997"/>
    <n v="5.7999999999999996E-2"/>
    <n v="23601.42"/>
    <x v="2"/>
  </r>
  <r>
    <x v="8"/>
    <x v="1"/>
    <n v="493"/>
    <n v="3.6000000000000004E-2"/>
    <n v="92"/>
    <n v="34.510000000000005"/>
    <n v="7.0000000000000007E-2"/>
    <n v="27990.01"/>
    <x v="2"/>
  </r>
  <r>
    <x v="3"/>
    <x v="1"/>
    <n v="325"/>
    <n v="2.8999999999999998E-2"/>
    <n v="123"/>
    <n v="27.3"/>
    <n v="8.4000000000000005E-2"/>
    <n v="325"/>
    <x v="1"/>
  </r>
  <r>
    <x v="2"/>
    <x v="2"/>
    <n v="380"/>
    <n v="2.7000000000000003E-2"/>
    <n v="75"/>
    <n v="33.82"/>
    <n v="8.900000000000001E-2"/>
    <n v="430.14"/>
    <x v="1"/>
  </r>
  <r>
    <x v="11"/>
    <x v="3"/>
    <n v="201"/>
    <n v="3.5000000000000003E-2"/>
    <n v="114"/>
    <n v="13.869000000000002"/>
    <n v="6.9000000000000006E-2"/>
    <n v="6599.56"/>
    <x v="0"/>
  </r>
  <r>
    <x v="8"/>
    <x v="1"/>
    <n v="492"/>
    <n v="2.1000000000000001E-2"/>
    <n v="55"/>
    <n v="37.884"/>
    <n v="7.6999999999999999E-2"/>
    <n v="16260.85"/>
    <x v="2"/>
  </r>
  <r>
    <x v="8"/>
    <x v="1"/>
    <n v="463"/>
    <n v="1.8000000000000002E-2"/>
    <n v="22"/>
    <n v="35.188000000000002"/>
    <n v="7.5999999999999998E-2"/>
    <n v="20641.580000000002"/>
    <x v="2"/>
  </r>
  <r>
    <x v="2"/>
    <x v="2"/>
    <n v="299"/>
    <n v="0.02"/>
    <n v="187"/>
    <n v="15.847"/>
    <n v="5.2999999999999999E-2"/>
    <n v="743.72"/>
    <x v="1"/>
  </r>
  <r>
    <x v="1"/>
    <x v="1"/>
    <n v="221"/>
    <n v="4.2000000000000003E-2"/>
    <n v="0"/>
    <n v="21.436999999999998"/>
    <n v="9.6999999999999989E-2"/>
    <n v="2393.7531168831169"/>
    <x v="1"/>
  </r>
  <r>
    <x v="11"/>
    <x v="3"/>
    <n v="141"/>
    <n v="3.9E-2"/>
    <n v="51"/>
    <n v="5.64"/>
    <n v="0.04"/>
    <n v="1363.63"/>
    <x v="1"/>
  </r>
  <r>
    <x v="8"/>
    <x v="1"/>
    <n v="171"/>
    <n v="2.6000000000000002E-2"/>
    <n v="33"/>
    <n v="14.535000000000002"/>
    <n v="8.5000000000000006E-2"/>
    <n v="23191.15"/>
    <x v="2"/>
  </r>
  <r>
    <x v="9"/>
    <x v="2"/>
    <n v="84"/>
    <n v="2.1000000000000001E-2"/>
    <n v="135"/>
    <n v="3.6119999999999997"/>
    <n v="4.2999999999999997E-2"/>
    <n v="24624.34"/>
    <x v="2"/>
  </r>
  <r>
    <x v="1"/>
    <x v="1"/>
    <n v="382"/>
    <n v="3.6000000000000004E-2"/>
    <n v="78"/>
    <n v="14.134000000000002"/>
    <n v="3.7000000000000005E-2"/>
    <n v="2103.04"/>
    <x v="1"/>
  </r>
  <r>
    <x v="4"/>
    <x v="2"/>
    <n v="227"/>
    <n v="2.4E-2"/>
    <n v="200"/>
    <n v="7.9450000000000012"/>
    <n v="3.5000000000000003E-2"/>
    <n v="1593.6"/>
    <x v="1"/>
  </r>
  <r>
    <x v="6"/>
    <x v="1"/>
    <n v="184"/>
    <n v="4.4999999999999998E-2"/>
    <n v="22"/>
    <n v="14.904"/>
    <n v="8.1000000000000003E-2"/>
    <n v="9339.18"/>
    <x v="0"/>
  </r>
  <r>
    <x v="4"/>
    <x v="2"/>
    <n v="453"/>
    <n v="4.2999999999999997E-2"/>
    <n v="200"/>
    <n v="29.898"/>
    <n v="6.6000000000000003E-2"/>
    <n v="3479.43"/>
    <x v="1"/>
  </r>
  <r>
    <x v="8"/>
    <x v="1"/>
    <n v="77"/>
    <n v="2.4E-2"/>
    <n v="175"/>
    <n v="5.7749999999999995"/>
    <n v="7.4999999999999997E-2"/>
    <n v="30320.89"/>
    <x v="2"/>
  </r>
  <r>
    <x v="10"/>
    <x v="1"/>
    <n v="472"/>
    <n v="3.9E-2"/>
    <n v="45"/>
    <n v="7.5520000000000005"/>
    <n v="1.6E-2"/>
    <n v="7373.39"/>
    <x v="0"/>
  </r>
  <r>
    <x v="9"/>
    <x v="2"/>
    <n v="71"/>
    <n v="2.2000000000000002E-2"/>
    <n v="197"/>
    <n v="0.99399999999999988"/>
    <n v="1.3999999999999999E-2"/>
    <n v="20607.189999999999"/>
    <x v="2"/>
  </r>
  <r>
    <x v="1"/>
    <x v="1"/>
    <n v="151"/>
    <n v="2.7999999999999997E-2"/>
    <n v="125"/>
    <n v="13.891999999999999"/>
    <n v="9.1999999999999998E-2"/>
    <n v="2320.62"/>
    <x v="1"/>
  </r>
  <r>
    <x v="10"/>
    <x v="1"/>
    <n v="264"/>
    <n v="2.2000000000000002E-2"/>
    <n v="200"/>
    <n v="9.5040000000000013"/>
    <n v="3.6000000000000004E-2"/>
    <n v="7386.32"/>
    <x v="0"/>
  </r>
  <r>
    <x v="7"/>
    <x v="0"/>
    <n v="484"/>
    <n v="1.9E-2"/>
    <n v="55"/>
    <n v="47.432000000000002"/>
    <n v="9.8000000000000004E-2"/>
    <n v="889.49"/>
    <x v="1"/>
  </r>
  <r>
    <x v="7"/>
    <x v="0"/>
    <n v="108"/>
    <n v="3.4000000000000002E-2"/>
    <n v="0"/>
    <n v="5.6160000000000005"/>
    <n v="5.2000000000000005E-2"/>
    <n v="1096.93"/>
    <x v="1"/>
  </r>
  <r>
    <x v="10"/>
    <x v="1"/>
    <n v="458"/>
    <n v="1.8000000000000002E-2"/>
    <n v="81"/>
    <n v="19.693999999999999"/>
    <n v="4.2999999999999997E-2"/>
    <n v="28626.21"/>
    <x v="2"/>
  </r>
  <r>
    <x v="3"/>
    <x v="1"/>
    <n v="233"/>
    <n v="3.4000000000000002E-2"/>
    <n v="126"/>
    <n v="21.902000000000001"/>
    <n v="9.4E-2"/>
    <n v="16727.310000000001"/>
    <x v="2"/>
  </r>
  <r>
    <x v="5"/>
    <x v="0"/>
    <n v="165"/>
    <n v="1.8000000000000002E-2"/>
    <n v="101"/>
    <n v="14.685000000000002"/>
    <n v="8.900000000000001E-2"/>
    <n v="3832.24"/>
    <x v="1"/>
  </r>
  <r>
    <x v="4"/>
    <x v="2"/>
    <n v="290"/>
    <n v="0.02"/>
    <n v="66"/>
    <n v="24.07"/>
    <n v="8.3000000000000004E-2"/>
    <n v="2546.4299999999998"/>
    <x v="1"/>
  </r>
  <r>
    <x v="5"/>
    <x v="0"/>
    <n v="265"/>
    <n v="4.8000000000000001E-2"/>
    <n v="116"/>
    <n v="16.695"/>
    <n v="6.3E-2"/>
    <n v="4646.8"/>
    <x v="1"/>
  </r>
  <r>
    <x v="0"/>
    <x v="0"/>
    <n v="343"/>
    <n v="4.2999999999999997E-2"/>
    <n v="104"/>
    <n v="20.922999999999998"/>
    <n v="6.0999999999999999E-2"/>
    <n v="4112.43"/>
    <x v="1"/>
  </r>
  <r>
    <x v="7"/>
    <x v="0"/>
    <n v="88"/>
    <n v="3.3000000000000002E-2"/>
    <n v="0"/>
    <n v="7.7440000000000007"/>
    <n v="8.8000000000000009E-2"/>
    <n v="1240.32"/>
    <x v="1"/>
  </r>
  <r>
    <x v="3"/>
    <x v="1"/>
    <n v="157"/>
    <n v="1.3000000000000001E-2"/>
    <n v="152"/>
    <n v="6.5940000000000003"/>
    <n v="4.2000000000000003E-2"/>
    <n v="12094.17"/>
    <x v="0"/>
  </r>
  <r>
    <x v="8"/>
    <x v="1"/>
    <n v="414"/>
    <n v="1.3999999999999999E-2"/>
    <n v="56"/>
    <n v="13.248000000000001"/>
    <n v="3.2000000000000001E-2"/>
    <n v="34770.6"/>
    <x v="2"/>
  </r>
  <r>
    <x v="7"/>
    <x v="0"/>
    <n v="293"/>
    <n v="3.6000000000000004E-2"/>
    <n v="80"/>
    <n v="12.598999999999998"/>
    <n v="4.2999999999999997E-2"/>
    <n v="987.79"/>
    <x v="1"/>
  </r>
  <r>
    <x v="8"/>
    <x v="1"/>
    <n v="405"/>
    <n v="4.9000000000000002E-2"/>
    <n v="193"/>
    <n v="13.365"/>
    <n v="3.3000000000000002E-2"/>
    <n v="33856.42"/>
    <x v="2"/>
  </r>
  <r>
    <x v="7"/>
    <x v="0"/>
    <n v="156"/>
    <n v="4.8000000000000001E-2"/>
    <n v="122"/>
    <n v="15.131999999999998"/>
    <n v="9.6999999999999989E-2"/>
    <n v="877.22"/>
    <x v="1"/>
  </r>
  <r>
    <x v="9"/>
    <x v="2"/>
    <n v="158"/>
    <n v="4.0999999999999995E-2"/>
    <n v="99"/>
    <n v="10.27"/>
    <n v="6.5000000000000002E-2"/>
    <n v="11365.32"/>
    <x v="0"/>
  </r>
  <r>
    <x v="9"/>
    <x v="2"/>
    <n v="398"/>
    <n v="4.5999999999999999E-2"/>
    <n v="176"/>
    <n v="33.830000000000005"/>
    <n v="8.5000000000000006E-2"/>
    <n v="268.09541984732823"/>
    <x v="1"/>
  </r>
  <r>
    <x v="9"/>
    <x v="2"/>
    <n v="173"/>
    <n v="2.1000000000000001E-2"/>
    <n v="0"/>
    <n v="11.072000000000001"/>
    <n v="6.4000000000000001E-2"/>
    <n v="10316.200000000001"/>
    <x v="0"/>
  </r>
  <r>
    <x v="6"/>
    <x v="1"/>
    <n v="73"/>
    <n v="4.9000000000000002E-2"/>
    <n v="49"/>
    <n v="2.847"/>
    <n v="3.9E-2"/>
    <n v="4621.3500000000004"/>
    <x v="1"/>
  </r>
  <r>
    <x v="6"/>
    <x v="1"/>
    <n v="362"/>
    <n v="4.8000000000000001E-2"/>
    <n v="21"/>
    <n v="7.9640000000000004"/>
    <n v="2.2000000000000002E-2"/>
    <n v="8142.18"/>
    <x v="0"/>
  </r>
  <r>
    <x v="0"/>
    <x v="0"/>
    <n v="216"/>
    <n v="3.7000000000000005E-2"/>
    <n v="158"/>
    <n v="3.8880000000000003"/>
    <n v="1.8000000000000002E-2"/>
    <n v="6727.83"/>
    <x v="0"/>
  </r>
  <r>
    <x v="5"/>
    <x v="0"/>
    <n v="438"/>
    <n v="4.2000000000000003E-2"/>
    <n v="192"/>
    <n v="36.792000000000002"/>
    <n v="8.4000000000000005E-2"/>
    <n v="3274.31"/>
    <x v="1"/>
  </r>
  <r>
    <x v="5"/>
    <x v="0"/>
    <n v="211"/>
    <n v="2.5000000000000001E-2"/>
    <n v="96"/>
    <n v="13.082000000000001"/>
    <n v="6.2000000000000006E-2"/>
    <n v="3810.1"/>
    <x v="1"/>
  </r>
  <r>
    <x v="10"/>
    <x v="1"/>
    <n v="82"/>
    <n v="3.2000000000000001E-2"/>
    <n v="138"/>
    <n v="1.4760000000000002"/>
    <n v="1.8000000000000002E-2"/>
    <n v="23978.66"/>
    <x v="2"/>
  </r>
  <r>
    <x v="6"/>
    <x v="1"/>
    <n v="217"/>
    <n v="1.2E-2"/>
    <n v="181"/>
    <n v="11.935"/>
    <n v="5.5E-2"/>
    <n v="11358.21"/>
    <x v="0"/>
  </r>
  <r>
    <x v="11"/>
    <x v="3"/>
    <n v="178"/>
    <n v="3.7999999999999999E-2"/>
    <n v="159"/>
    <n v="14.774000000000001"/>
    <n v="8.3000000000000004E-2"/>
    <n v="9149.56"/>
    <x v="0"/>
  </r>
  <r>
    <x v="1"/>
    <x v="1"/>
    <n v="123"/>
    <n v="1.7000000000000001E-2"/>
    <n v="0"/>
    <n v="8.9789999999999992"/>
    <n v="7.2999999999999995E-2"/>
    <n v="1203.31"/>
    <x v="1"/>
  </r>
  <r>
    <x v="10"/>
    <x v="1"/>
    <n v="350"/>
    <n v="4.8000000000000001E-2"/>
    <n v="195"/>
    <n v="19.599999999999998"/>
    <n v="5.5999999999999994E-2"/>
    <n v="27545.62"/>
    <x v="2"/>
  </r>
  <r>
    <x v="5"/>
    <x v="0"/>
    <n v="447"/>
    <n v="1.3000000000000001E-2"/>
    <n v="113"/>
    <n v="11.175000000000001"/>
    <n v="2.5000000000000001E-2"/>
    <n v="1720.13"/>
    <x v="1"/>
  </r>
  <r>
    <x v="2"/>
    <x v="2"/>
    <n v="448"/>
    <n v="4.4999999999999998E-2"/>
    <n v="95"/>
    <n v="11.200000000000001"/>
    <n v="2.5000000000000001E-2"/>
    <n v="329.13"/>
    <x v="1"/>
  </r>
  <r>
    <x v="9"/>
    <x v="2"/>
    <n v="84"/>
    <n v="1.6E-2"/>
    <n v="79"/>
    <n v="8.3160000000000007"/>
    <n v="9.9000000000000005E-2"/>
    <n v="10276.92"/>
    <x v="0"/>
  </r>
  <r>
    <x v="5"/>
    <x v="0"/>
    <n v="238"/>
    <n v="2.1000000000000001E-2"/>
    <n v="45"/>
    <n v="11.662000000000001"/>
    <n v="4.9000000000000002E-2"/>
    <n v="1272.52"/>
    <x v="1"/>
  </r>
  <r>
    <x v="8"/>
    <x v="1"/>
    <n v="268"/>
    <n v="3.2000000000000001E-2"/>
    <n v="44"/>
    <n v="4.8240000000000007"/>
    <n v="1.8000000000000002E-2"/>
    <n v="19563.25"/>
    <x v="2"/>
  </r>
  <r>
    <x v="4"/>
    <x v="2"/>
    <n v="479"/>
    <n v="0.01"/>
    <n v="30"/>
    <n v="33.53"/>
    <n v="7.0000000000000007E-2"/>
    <n v="2111.91"/>
    <x v="1"/>
  </r>
  <r>
    <x v="0"/>
    <x v="0"/>
    <n v="426"/>
    <n v="1.4999999999999999E-2"/>
    <n v="0"/>
    <n v="38.765999999999998"/>
    <n v="9.0999999999999998E-2"/>
    <n v="7185.47"/>
    <x v="0"/>
  </r>
  <r>
    <x v="4"/>
    <x v="2"/>
    <n v="289"/>
    <n v="2.3E-2"/>
    <n v="194"/>
    <n v="5.2020000000000008"/>
    <n v="1.8000000000000002E-2"/>
    <n v="1691.5"/>
    <x v="1"/>
  </r>
  <r>
    <x v="8"/>
    <x v="1"/>
    <n v="198"/>
    <n v="3.9E-2"/>
    <n v="123"/>
    <n v="1.7820000000000003"/>
    <n v="9.0000000000000011E-3"/>
    <n v="22009.46"/>
    <x v="2"/>
  </r>
  <r>
    <x v="11"/>
    <x v="3"/>
    <n v="382"/>
    <n v="3.2000000000000001E-2"/>
    <n v="0"/>
    <n v="27.121999999999996"/>
    <n v="7.0999999999999994E-2"/>
    <n v="13806"/>
    <x v="0"/>
  </r>
  <r>
    <x v="7"/>
    <x v="0"/>
    <n v="59"/>
    <n v="1.3999999999999999E-2"/>
    <n v="54"/>
    <n v="4.9560000000000004"/>
    <n v="8.4000000000000005E-2"/>
    <n v="1331.69"/>
    <x v="1"/>
  </r>
  <r>
    <x v="9"/>
    <x v="2"/>
    <n v="261"/>
    <n v="1.4999999999999999E-2"/>
    <n v="0"/>
    <n v="24.012"/>
    <n v="9.1999999999999998E-2"/>
    <n v="28230.9"/>
    <x v="2"/>
  </r>
  <r>
    <x v="9"/>
    <x v="2"/>
    <n v="124"/>
    <n v="0.05"/>
    <n v="71"/>
    <n v="7.9359999999999999"/>
    <n v="6.4000000000000001E-2"/>
    <n v="22149.65"/>
    <x v="2"/>
  </r>
  <r>
    <x v="8"/>
    <x v="1"/>
    <n v="138"/>
    <n v="1.2E-2"/>
    <n v="0"/>
    <n v="10.074"/>
    <n v="7.2999999999999995E-2"/>
    <n v="36447.980000000003"/>
    <x v="2"/>
  </r>
  <r>
    <x v="0"/>
    <x v="0"/>
    <n v="426"/>
    <n v="2.7000000000000003E-2"/>
    <n v="0"/>
    <n v="17.891999999999999"/>
    <n v="4.2000000000000003E-2"/>
    <n v="17122.64"/>
    <x v="2"/>
  </r>
  <r>
    <x v="2"/>
    <x v="2"/>
    <n v="299"/>
    <n v="3.3000000000000002E-2"/>
    <n v="100"/>
    <n v="14.651"/>
    <n v="4.9000000000000002E-2"/>
    <n v="709.38"/>
    <x v="1"/>
  </r>
  <r>
    <x v="7"/>
    <x v="0"/>
    <n v="188"/>
    <n v="4.4000000000000004E-2"/>
    <n v="44"/>
    <n v="18.235999999999997"/>
    <n v="9.6999999999999989E-2"/>
    <n v="205"/>
    <x v="1"/>
  </r>
  <r>
    <x v="9"/>
    <x v="2"/>
    <n v="54"/>
    <n v="1.8000000000000002E-2"/>
    <n v="81"/>
    <n v="4.266"/>
    <n v="7.9000000000000001E-2"/>
    <n v="19167.240000000002"/>
    <x v="2"/>
  </r>
  <r>
    <x v="0"/>
    <x v="0"/>
    <n v="377"/>
    <n v="2.7999999999999997E-2"/>
    <n v="51"/>
    <n v="10.933"/>
    <n v="2.8999999999999998E-2"/>
    <n v="15577.46"/>
    <x v="2"/>
  </r>
  <r>
    <x v="2"/>
    <x v="2"/>
    <n v="268"/>
    <n v="1.2E-2"/>
    <n v="40"/>
    <n v="20.367999999999999"/>
    <n v="7.5999999999999998E-2"/>
    <n v="261.8"/>
    <x v="1"/>
  </r>
  <r>
    <x v="0"/>
    <x v="0"/>
    <n v="205"/>
    <n v="4.5999999999999999E-2"/>
    <n v="181"/>
    <n v="12.299999999999999"/>
    <n v="0.06"/>
    <n v="11403.923906249995"/>
    <x v="0"/>
  </r>
  <r>
    <x v="7"/>
    <x v="0"/>
    <n v="85"/>
    <n v="2.6000000000000002E-2"/>
    <n v="94"/>
    <n v="2.2100000000000004"/>
    <n v="2.6000000000000002E-2"/>
    <n v="1914.71"/>
    <x v="1"/>
  </r>
  <r>
    <x v="1"/>
    <x v="1"/>
    <n v="70"/>
    <n v="3.7999999999999999E-2"/>
    <n v="54"/>
    <n v="1.8900000000000001"/>
    <n v="2.7000000000000003E-2"/>
    <n v="3119.78"/>
    <x v="1"/>
  </r>
  <r>
    <x v="10"/>
    <x v="1"/>
    <n v="213"/>
    <n v="1.3000000000000001E-2"/>
    <n v="75"/>
    <n v="3.6210000000000004"/>
    <n v="1.7000000000000001E-2"/>
    <n v="28453.94"/>
    <x v="2"/>
  </r>
  <r>
    <x v="3"/>
    <x v="1"/>
    <n v="499"/>
    <n v="2.4E-2"/>
    <n v="191"/>
    <n v="7.4849999999999994"/>
    <n v="1.4999999999999999E-2"/>
    <n v="5501.1"/>
    <x v="0"/>
  </r>
  <r>
    <x v="5"/>
    <x v="0"/>
    <n v="464"/>
    <n v="1.9E-2"/>
    <n v="47"/>
    <n v="6.4959999999999996"/>
    <n v="1.3999999999999999E-2"/>
    <n v="999.21"/>
    <x v="1"/>
  </r>
  <r>
    <x v="2"/>
    <x v="2"/>
    <n v="193"/>
    <n v="0.04"/>
    <n v="200"/>
    <n v="9.2639999999999993"/>
    <n v="4.8000000000000001E-2"/>
    <n v="427.26"/>
    <x v="1"/>
  </r>
  <r>
    <x v="0"/>
    <x v="0"/>
    <n v="381"/>
    <n v="2.3E-2"/>
    <n v="196"/>
    <n v="36.956999999999994"/>
    <n v="9.6999999999999989E-2"/>
    <n v="17034.14"/>
    <x v="2"/>
  </r>
  <r>
    <x v="2"/>
    <x v="2"/>
    <n v="299"/>
    <n v="1.3000000000000001E-2"/>
    <n v="28"/>
    <n v="5.681"/>
    <n v="1.9E-2"/>
    <n v="763.49"/>
    <x v="1"/>
  </r>
  <r>
    <x v="5"/>
    <x v="0"/>
    <n v="165"/>
    <n v="3.9E-2"/>
    <n v="55"/>
    <n v="11.55"/>
    <n v="7.0000000000000007E-2"/>
    <n v="2169.34"/>
    <x v="1"/>
  </r>
  <r>
    <x v="5"/>
    <x v="0"/>
    <n v="165"/>
    <n v="4.9000000000000002E-2"/>
    <n v="176"/>
    <n v="14.19"/>
    <n v="8.5999999999999993E-2"/>
    <n v="3947.45"/>
    <x v="1"/>
  </r>
  <r>
    <x v="8"/>
    <x v="1"/>
    <n v="237"/>
    <n v="3.3000000000000002E-2"/>
    <n v="169"/>
    <n v="20.381999999999998"/>
    <n v="8.5999999999999993E-2"/>
    <n v="23640.807831325303"/>
    <x v="2"/>
  </r>
  <r>
    <x v="3"/>
    <x v="1"/>
    <n v="270"/>
    <n v="0.05"/>
    <n v="52"/>
    <n v="12.96"/>
    <n v="4.8000000000000001E-2"/>
    <n v="12696.8"/>
    <x v="0"/>
  </r>
  <r>
    <x v="5"/>
    <x v="0"/>
    <n v="469"/>
    <n v="3.9E-2"/>
    <n v="147"/>
    <n v="39.396000000000001"/>
    <n v="8.4000000000000005E-2"/>
    <n v="1691.32"/>
    <x v="1"/>
  </r>
  <r>
    <x v="2"/>
    <x v="2"/>
    <n v="275"/>
    <n v="1.4999999999999999E-2"/>
    <n v="192"/>
    <n v="12.925000000000001"/>
    <n v="4.7E-2"/>
    <n v="473.40824324324313"/>
    <x v="1"/>
  </r>
  <r>
    <x v="4"/>
    <x v="2"/>
    <n v="325"/>
    <n v="1.3000000000000001E-2"/>
    <n v="143"/>
    <n v="29.9"/>
    <n v="9.1999999999999998E-2"/>
    <n v="4622.71"/>
    <x v="1"/>
  </r>
  <r>
    <x v="4"/>
    <x v="2"/>
    <n v="63"/>
    <n v="4.0999999999999995E-2"/>
    <n v="176"/>
    <n v="3.339"/>
    <n v="5.2999999999999999E-2"/>
    <n v="4156.12"/>
    <x v="1"/>
  </r>
  <r>
    <x v="11"/>
    <x v="3"/>
    <n v="164"/>
    <n v="2.6000000000000002E-2"/>
    <n v="28"/>
    <n v="4.2640000000000002"/>
    <n v="2.6000000000000002E-2"/>
    <n v="4613.8999999999996"/>
    <x v="1"/>
  </r>
  <r>
    <x v="4"/>
    <x v="2"/>
    <n v="437"/>
    <n v="1.3999999999999999E-2"/>
    <n v="45"/>
    <n v="16.169"/>
    <n v="3.7000000000000005E-2"/>
    <n v="1614.39"/>
    <x v="1"/>
  </r>
  <r>
    <x v="9"/>
    <x v="2"/>
    <n v="277"/>
    <n v="3.5000000000000003E-2"/>
    <n v="45"/>
    <n v="8.8640000000000008"/>
    <n v="3.2000000000000001E-2"/>
    <n v="27202.93"/>
    <x v="2"/>
  </r>
  <r>
    <x v="3"/>
    <x v="1"/>
    <n v="457"/>
    <n v="1.8000000000000002E-2"/>
    <n v="32"/>
    <n v="2.742"/>
    <n v="6.0000000000000001E-3"/>
    <n v="15110.61"/>
    <x v="2"/>
  </r>
  <r>
    <x v="4"/>
    <x v="2"/>
    <n v="212"/>
    <n v="1.1000000000000001E-2"/>
    <n v="160"/>
    <n v="11.66"/>
    <n v="5.5E-2"/>
    <n v="3340.03"/>
    <x v="1"/>
  </r>
  <r>
    <x v="5"/>
    <x v="0"/>
    <n v="51"/>
    <n v="4.7E-2"/>
    <n v="150"/>
    <n v="1.224"/>
    <n v="2.4E-2"/>
    <n v="1924.88"/>
    <x v="1"/>
  </r>
  <r>
    <x v="9"/>
    <x v="2"/>
    <n v="209"/>
    <n v="1.8000000000000002E-2"/>
    <n v="68"/>
    <n v="12.122"/>
    <n v="5.7999999999999996E-2"/>
    <n v="8382.33"/>
    <x v="0"/>
  </r>
  <r>
    <x v="2"/>
    <x v="2"/>
    <n v="406"/>
    <n v="2.1000000000000001E-2"/>
    <n v="0"/>
    <n v="12.586000000000002"/>
    <n v="3.1000000000000003E-2"/>
    <n v="163.46"/>
    <x v="1"/>
  </r>
  <r>
    <x v="0"/>
    <x v="0"/>
    <n v="300"/>
    <n v="3.1000000000000003E-2"/>
    <n v="124"/>
    <n v="4.5"/>
    <n v="1.4999999999999999E-2"/>
    <n v="18954.63"/>
    <x v="2"/>
  </r>
  <r>
    <x v="8"/>
    <x v="1"/>
    <n v="142"/>
    <n v="3.7000000000000005E-2"/>
    <n v="147"/>
    <n v="13.348000000000001"/>
    <n v="9.4E-2"/>
    <n v="37346.639999999999"/>
    <x v="2"/>
  </r>
  <r>
    <x v="10"/>
    <x v="1"/>
    <n v="471"/>
    <n v="4.5999999999999999E-2"/>
    <n v="150"/>
    <n v="44.274000000000001"/>
    <n v="9.4E-2"/>
    <n v="8956.27"/>
    <x v="0"/>
  </r>
  <r>
    <x v="11"/>
    <x v="3"/>
    <n v="66"/>
    <n v="1.2E-2"/>
    <n v="155"/>
    <n v="2.64"/>
    <n v="0.04"/>
    <n v="6970.65"/>
    <x v="0"/>
  </r>
  <r>
    <x v="7"/>
    <x v="0"/>
    <n v="211"/>
    <n v="3.1000000000000003E-2"/>
    <n v="153"/>
    <n v="1.8990000000000002"/>
    <n v="9.0000000000000011E-3"/>
    <n v="1215.94"/>
    <x v="1"/>
  </r>
  <r>
    <x v="5"/>
    <x v="0"/>
    <n v="350"/>
    <n v="4.5999999999999999E-2"/>
    <n v="184"/>
    <n v="4.5500000000000007"/>
    <n v="1.3000000000000001E-2"/>
    <n v="3594.37"/>
    <x v="1"/>
  </r>
  <r>
    <x v="9"/>
    <x v="2"/>
    <n v="264"/>
    <n v="3.2000000000000001E-2"/>
    <n v="177"/>
    <n v="16.368000000000002"/>
    <n v="6.2000000000000006E-2"/>
    <n v="10531.58"/>
    <x v="0"/>
  </r>
  <r>
    <x v="8"/>
    <x v="1"/>
    <n v="206"/>
    <n v="4.2999999999999997E-2"/>
    <n v="50"/>
    <n v="11.947999999999999"/>
    <n v="5.7999999999999996E-2"/>
    <n v="16049.46"/>
    <x v="2"/>
  </r>
  <r>
    <x v="3"/>
    <x v="1"/>
    <n v="372"/>
    <n v="0.02"/>
    <n v="60"/>
    <n v="14.135999999999999"/>
    <n v="3.7999999999999999E-2"/>
    <n v="13119.12"/>
    <x v="0"/>
  </r>
  <r>
    <x v="4"/>
    <x v="2"/>
    <n v="413"/>
    <n v="2.7999999999999997E-2"/>
    <n v="139"/>
    <n v="5.7819999999999991"/>
    <n v="1.3999999999999999E-2"/>
    <n v="3724.86"/>
    <x v="1"/>
  </r>
  <r>
    <x v="2"/>
    <x v="2"/>
    <n v="480"/>
    <n v="1.3000000000000001E-2"/>
    <n v="155"/>
    <n v="6.24"/>
    <n v="1.3000000000000001E-2"/>
    <n v="721.83"/>
    <x v="1"/>
  </r>
  <r>
    <x v="1"/>
    <x v="1"/>
    <n v="427"/>
    <n v="3.5000000000000003E-2"/>
    <n v="132"/>
    <n v="4.6970000000000001"/>
    <n v="1.1000000000000001E-2"/>
    <n v="2889.67"/>
    <x v="1"/>
  </r>
  <r>
    <x v="6"/>
    <x v="1"/>
    <n v="120"/>
    <n v="1.3999999999999999E-2"/>
    <n v="172"/>
    <n v="7.5600000000000005"/>
    <n v="6.3E-2"/>
    <n v="5350.4"/>
    <x v="0"/>
  </r>
  <r>
    <x v="0"/>
    <x v="0"/>
    <n v="390"/>
    <n v="3.7999999999999999E-2"/>
    <n v="129"/>
    <n v="14.040000000000001"/>
    <n v="3.6000000000000004E-2"/>
    <n v="7899"/>
    <x v="0"/>
  </r>
  <r>
    <x v="6"/>
    <x v="1"/>
    <n v="81"/>
    <n v="2.1000000000000001E-2"/>
    <n v="0"/>
    <n v="5.6700000000000008"/>
    <n v="7.0000000000000007E-2"/>
    <n v="11215.1"/>
    <x v="0"/>
  </r>
  <r>
    <x v="0"/>
    <x v="0"/>
    <n v="134"/>
    <n v="3.9E-2"/>
    <n v="0"/>
    <n v="2.4120000000000004"/>
    <n v="1.8000000000000002E-2"/>
    <n v="10389.56"/>
    <x v="0"/>
  </r>
  <r>
    <x v="3"/>
    <x v="1"/>
    <n v="134"/>
    <n v="1.1000000000000001E-2"/>
    <n v="64"/>
    <n v="8.3080000000000016"/>
    <n v="6.2000000000000006E-2"/>
    <n v="17230.18"/>
    <x v="2"/>
  </r>
  <r>
    <x v="8"/>
    <x v="1"/>
    <n v="476"/>
    <n v="1.9E-2"/>
    <n v="60"/>
    <n v="3.3319999999999999"/>
    <n v="6.9999999999999993E-3"/>
    <n v="25071.24"/>
    <x v="2"/>
  </r>
  <r>
    <x v="7"/>
    <x v="0"/>
    <n v="158"/>
    <n v="2.5000000000000001E-2"/>
    <n v="169"/>
    <n v="15.325999999999999"/>
    <n v="9.6999999999999989E-2"/>
    <n v="205"/>
    <x v="1"/>
  </r>
  <r>
    <x v="2"/>
    <x v="2"/>
    <n v="299"/>
    <n v="4.7E-2"/>
    <n v="98"/>
    <n v="29.601000000000003"/>
    <n v="9.9000000000000005E-2"/>
    <n v="259.56"/>
    <x v="1"/>
  </r>
  <r>
    <x v="8"/>
    <x v="1"/>
    <n v="163"/>
    <n v="4.4000000000000004E-2"/>
    <n v="96"/>
    <n v="6.3570000000000002"/>
    <n v="3.9E-2"/>
    <n v="31060.59"/>
    <x v="2"/>
  </r>
  <r>
    <x v="4"/>
    <x v="2"/>
    <n v="246"/>
    <n v="3.6000000000000004E-2"/>
    <n v="198"/>
    <n v="22.878000000000004"/>
    <n v="9.3000000000000013E-2"/>
    <n v="1246.1400000000001"/>
    <x v="1"/>
  </r>
  <r>
    <x v="9"/>
    <x v="2"/>
    <n v="140"/>
    <n v="1.9E-2"/>
    <n v="54"/>
    <n v="7.7"/>
    <n v="5.5E-2"/>
    <n v="19946.07"/>
    <x v="2"/>
  </r>
  <r>
    <x v="8"/>
    <x v="1"/>
    <n v="164"/>
    <n v="1.9E-2"/>
    <n v="159"/>
    <n v="7.0519999999999996"/>
    <n v="4.2999999999999997E-2"/>
    <n v="18414.060000000001"/>
    <x v="2"/>
  </r>
  <r>
    <x v="10"/>
    <x v="1"/>
    <n v="113"/>
    <n v="3.5000000000000003E-2"/>
    <n v="132"/>
    <n v="7.4580000000000002"/>
    <n v="6.6000000000000003E-2"/>
    <n v="10743.29"/>
    <x v="0"/>
  </r>
  <r>
    <x v="4"/>
    <x v="2"/>
    <n v="307"/>
    <n v="2.6000000000000002E-2"/>
    <n v="54"/>
    <n v="6.1400000000000006"/>
    <n v="0.02"/>
    <n v="4995.34"/>
    <x v="1"/>
  </r>
  <r>
    <x v="5"/>
    <x v="0"/>
    <n v="171"/>
    <n v="3.9E-2"/>
    <n v="123"/>
    <n v="13.509"/>
    <n v="7.9000000000000001E-2"/>
    <n v="2477.75"/>
    <x v="1"/>
  </r>
  <r>
    <x v="9"/>
    <x v="2"/>
    <n v="492"/>
    <n v="3.7999999999999999E-2"/>
    <n v="125"/>
    <n v="41.328000000000003"/>
    <n v="8.4000000000000005E-2"/>
    <n v="20813.88"/>
    <x v="2"/>
  </r>
  <r>
    <x v="7"/>
    <x v="0"/>
    <n v="190"/>
    <n v="0.01"/>
    <n v="188"/>
    <n v="5.8900000000000006"/>
    <n v="3.1000000000000003E-2"/>
    <n v="351.03"/>
    <x v="1"/>
  </r>
  <r>
    <x v="11"/>
    <x v="3"/>
    <n v="400"/>
    <n v="2.7000000000000003E-2"/>
    <n v="36"/>
    <n v="9.6"/>
    <n v="2.4E-2"/>
    <n v="14071.41"/>
    <x v="0"/>
  </r>
  <r>
    <x v="4"/>
    <x v="2"/>
    <n v="205"/>
    <n v="2.8999999999999998E-2"/>
    <n v="84"/>
    <n v="1.4349999999999998"/>
    <n v="6.9999999999999993E-3"/>
    <n v="4176.45"/>
    <x v="1"/>
  </r>
  <r>
    <x v="0"/>
    <x v="0"/>
    <n v="255"/>
    <n v="1.1000000000000001E-2"/>
    <n v="48"/>
    <n v="5.8650000000000002"/>
    <n v="2.3E-2"/>
    <n v="11403.923906249995"/>
    <x v="0"/>
  </r>
  <r>
    <x v="1"/>
    <x v="1"/>
    <n v="452"/>
    <n v="2.3E-2"/>
    <n v="132"/>
    <n v="29.832000000000001"/>
    <n v="6.6000000000000003E-2"/>
    <n v="949.97"/>
    <x v="1"/>
  </r>
  <r>
    <x v="10"/>
    <x v="1"/>
    <n v="368"/>
    <n v="3.5000000000000003E-2"/>
    <n v="63"/>
    <n v="36.432000000000002"/>
    <n v="9.9000000000000005E-2"/>
    <n v="17441.060000000001"/>
    <x v="2"/>
  </r>
  <r>
    <x v="4"/>
    <x v="2"/>
    <n v="485"/>
    <n v="1.8000000000000002E-2"/>
    <n v="103"/>
    <n v="7.2749999999999995"/>
    <n v="1.4999999999999999E-2"/>
    <n v="3883.09"/>
    <x v="1"/>
  </r>
  <r>
    <x v="6"/>
    <x v="1"/>
    <n v="54"/>
    <n v="3.2000000000000001E-2"/>
    <n v="102"/>
    <n v="4.3740000000000006"/>
    <n v="8.1000000000000003E-2"/>
    <n v="8023.2484285714272"/>
    <x v="0"/>
  </r>
  <r>
    <x v="6"/>
    <x v="1"/>
    <n v="401"/>
    <n v="2.6000000000000002E-2"/>
    <n v="33"/>
    <n v="10.426"/>
    <n v="2.6000000000000002E-2"/>
    <n v="7365.56"/>
    <x v="0"/>
  </r>
  <r>
    <x v="2"/>
    <x v="2"/>
    <n v="87"/>
    <n v="3.1000000000000003E-2"/>
    <n v="183"/>
    <n v="6.6989999999999998"/>
    <n v="7.6999999999999999E-2"/>
    <n v="525.80999999999995"/>
    <x v="1"/>
  </r>
  <r>
    <x v="11"/>
    <x v="3"/>
    <n v="350"/>
    <n v="2.4E-2"/>
    <n v="152"/>
    <n v="19.95"/>
    <n v="5.7000000000000002E-2"/>
    <n v="8251.5039682539682"/>
    <x v="0"/>
  </r>
  <r>
    <x v="7"/>
    <x v="0"/>
    <n v="453"/>
    <n v="2.7999999999999997E-2"/>
    <n v="27"/>
    <n v="34.427999999999997"/>
    <n v="7.5999999999999998E-2"/>
    <n v="1604.23"/>
    <x v="1"/>
  </r>
  <r>
    <x v="10"/>
    <x v="1"/>
    <n v="479"/>
    <n v="3.6000000000000004E-2"/>
    <n v="94"/>
    <n v="8.1430000000000007"/>
    <n v="1.7000000000000001E-2"/>
    <n v="24073"/>
    <x v="2"/>
  </r>
  <r>
    <x v="10"/>
    <x v="1"/>
    <n v="263"/>
    <n v="4.2999999999999997E-2"/>
    <n v="142"/>
    <n v="2.63"/>
    <n v="0.01"/>
    <n v="22125.69"/>
    <x v="2"/>
  </r>
  <r>
    <x v="1"/>
    <x v="1"/>
    <n v="261"/>
    <n v="4.7E-2"/>
    <n v="164"/>
    <n v="7.83"/>
    <n v="0.03"/>
    <n v="3159.48"/>
    <x v="1"/>
  </r>
  <r>
    <x v="2"/>
    <x v="2"/>
    <n v="299"/>
    <n v="2.2000000000000002E-2"/>
    <n v="83"/>
    <n v="26.611000000000004"/>
    <n v="8.900000000000001E-2"/>
    <n v="174.19"/>
    <x v="1"/>
  </r>
  <r>
    <x v="2"/>
    <x v="2"/>
    <n v="251"/>
    <n v="1.8000000000000002E-2"/>
    <n v="104"/>
    <n v="9.2870000000000008"/>
    <n v="3.7000000000000005E-2"/>
    <n v="473.40824324324313"/>
    <x v="1"/>
  </r>
  <r>
    <x v="0"/>
    <x v="0"/>
    <n v="323"/>
    <n v="1.8000000000000002E-2"/>
    <n v="139"/>
    <n v="18.411000000000001"/>
    <n v="5.7000000000000002E-2"/>
    <n v="10459.6"/>
    <x v="0"/>
  </r>
  <r>
    <x v="4"/>
    <x v="2"/>
    <n v="228"/>
    <n v="3.6000000000000004E-2"/>
    <n v="186"/>
    <n v="16.643999999999998"/>
    <n v="7.2999999999999995E-2"/>
    <n v="2642.52"/>
    <x v="1"/>
  </r>
  <r>
    <x v="2"/>
    <x v="2"/>
    <n v="265"/>
    <n v="1.6E-2"/>
    <n v="70"/>
    <n v="10.864999999999998"/>
    <n v="4.0999999999999995E-2"/>
    <n v="105.95"/>
    <x v="1"/>
  </r>
  <r>
    <x v="6"/>
    <x v="1"/>
    <n v="416"/>
    <n v="4.5999999999999999E-2"/>
    <n v="113"/>
    <n v="2.08"/>
    <n v="5.0000000000000001E-3"/>
    <n v="10427.950000000001"/>
    <x v="0"/>
  </r>
  <r>
    <x v="4"/>
    <x v="2"/>
    <n v="227"/>
    <n v="3.2000000000000001E-2"/>
    <n v="132"/>
    <n v="22.246000000000002"/>
    <n v="9.8000000000000004E-2"/>
    <n v="3362.17"/>
    <x v="1"/>
  </r>
  <r>
    <x v="8"/>
    <x v="1"/>
    <n v="270"/>
    <n v="2.4E-2"/>
    <n v="105"/>
    <n v="18.630000000000003"/>
    <n v="6.9000000000000006E-2"/>
    <n v="23640.807831325303"/>
    <x v="2"/>
  </r>
  <r>
    <x v="0"/>
    <x v="0"/>
    <n v="116"/>
    <n v="2.7999999999999997E-2"/>
    <n v="127"/>
    <n v="3.7120000000000002"/>
    <n v="3.2000000000000001E-2"/>
    <n v="17253.75"/>
    <x v="2"/>
  </r>
  <r>
    <x v="6"/>
    <x v="1"/>
    <n v="92"/>
    <n v="2.2000000000000002E-2"/>
    <n v="33"/>
    <n v="8.6479999999999997"/>
    <n v="9.4E-2"/>
    <n v="14351.09"/>
    <x v="0"/>
  </r>
  <r>
    <x v="5"/>
    <x v="0"/>
    <n v="148"/>
    <n v="2.3E-2"/>
    <n v="34"/>
    <n v="5.92"/>
    <n v="0.04"/>
    <n v="4556.9799999999996"/>
    <x v="1"/>
  </r>
  <r>
    <x v="8"/>
    <x v="1"/>
    <n v="85"/>
    <n v="2.6000000000000002E-2"/>
    <n v="42"/>
    <n v="5.95"/>
    <n v="7.0000000000000007E-2"/>
    <n v="36094.83"/>
    <x v="2"/>
  </r>
  <r>
    <x v="0"/>
    <x v="0"/>
    <n v="91"/>
    <n v="3.7000000000000005E-2"/>
    <n v="70"/>
    <n v="6.0060000000000002"/>
    <n v="6.6000000000000003E-2"/>
    <n v="3098.87"/>
    <x v="1"/>
  </r>
  <r>
    <x v="7"/>
    <x v="0"/>
    <n v="208"/>
    <n v="4.4000000000000004E-2"/>
    <n v="120"/>
    <n v="12.272"/>
    <n v="5.9000000000000004E-2"/>
    <n v="414.66"/>
    <x v="1"/>
  </r>
  <r>
    <x v="6"/>
    <x v="1"/>
    <n v="468"/>
    <n v="1.8000000000000002E-2"/>
    <n v="126"/>
    <n v="34.632000000000005"/>
    <n v="7.400000000000001E-2"/>
    <n v="3430.34"/>
    <x v="1"/>
  </r>
  <r>
    <x v="4"/>
    <x v="2"/>
    <n v="123"/>
    <n v="3.1000000000000003E-2"/>
    <n v="144"/>
    <n v="2.2140000000000004"/>
    <n v="1.8000000000000002E-2"/>
    <n v="1175.76"/>
    <x v="1"/>
  </r>
  <r>
    <x v="7"/>
    <x v="0"/>
    <n v="156"/>
    <n v="4.2999999999999997E-2"/>
    <n v="191"/>
    <n v="3.7440000000000002"/>
    <n v="2.4E-2"/>
    <n v="416.96"/>
    <x v="1"/>
  </r>
  <r>
    <x v="3"/>
    <x v="1"/>
    <n v="325"/>
    <n v="1.9E-2"/>
    <n v="132"/>
    <n v="12.025000000000002"/>
    <n v="3.7000000000000005E-2"/>
    <n v="10274.719999999999"/>
    <x v="0"/>
  </r>
  <r>
    <x v="4"/>
    <x v="2"/>
    <n v="138"/>
    <n v="3.1000000000000003E-2"/>
    <n v="160"/>
    <n v="13.662000000000001"/>
    <n v="9.9000000000000005E-2"/>
    <n v="2854.51"/>
    <x v="1"/>
  </r>
  <r>
    <x v="7"/>
    <x v="0"/>
    <n v="432"/>
    <n v="2.4E-2"/>
    <n v="0"/>
    <n v="35.423999999999992"/>
    <n v="8.199999999999999E-2"/>
    <n v="1209.03"/>
    <x v="1"/>
  </r>
  <r>
    <x v="0"/>
    <x v="0"/>
    <n v="55"/>
    <n v="0.02"/>
    <n v="144"/>
    <n v="5.1150000000000011"/>
    <n v="9.3000000000000013E-2"/>
    <n v="11403.923906249995"/>
    <x v="0"/>
  </r>
  <r>
    <x v="3"/>
    <x v="1"/>
    <n v="425"/>
    <n v="3.7000000000000005E-2"/>
    <n v="44"/>
    <n v="16.149999999999999"/>
    <n v="3.7999999999999999E-2"/>
    <n v="325"/>
    <x v="1"/>
  </r>
  <r>
    <x v="2"/>
    <x v="2"/>
    <n v="126"/>
    <n v="1.3000000000000001E-2"/>
    <n v="161"/>
    <n v="0.8819999999999999"/>
    <n v="6.9999999999999993E-3"/>
    <n v="523.59"/>
    <x v="1"/>
  </r>
  <r>
    <x v="10"/>
    <x v="1"/>
    <n v="387"/>
    <n v="1.3999999999999999E-2"/>
    <n v="133"/>
    <n v="33.281999999999996"/>
    <n v="8.5999999999999993E-2"/>
    <n v="11647.97"/>
    <x v="0"/>
  </r>
  <r>
    <x v="0"/>
    <x v="0"/>
    <n v="183"/>
    <n v="1.6E-2"/>
    <n v="196"/>
    <n v="8.4179999999999993"/>
    <n v="4.5999999999999999E-2"/>
    <n v="19748.509999999998"/>
    <x v="2"/>
  </r>
  <r>
    <x v="5"/>
    <x v="0"/>
    <n v="201"/>
    <n v="2.7000000000000003E-2"/>
    <n v="121"/>
    <n v="8.0400000000000009"/>
    <n v="0.04"/>
    <n v="2573.2918181818186"/>
    <x v="1"/>
  </r>
  <r>
    <x v="7"/>
    <x v="0"/>
    <n v="148"/>
    <n v="3.2000000000000001E-2"/>
    <n v="42"/>
    <n v="5.1800000000000006"/>
    <n v="3.5000000000000003E-2"/>
    <n v="647.79999999999995"/>
    <x v="1"/>
  </r>
  <r>
    <x v="1"/>
    <x v="1"/>
    <n v="173"/>
    <n v="2.7000000000000003E-2"/>
    <n v="136"/>
    <n v="1.73"/>
    <n v="0.01"/>
    <n v="1571.24"/>
    <x v="1"/>
  </r>
  <r>
    <x v="0"/>
    <x v="0"/>
    <n v="203"/>
    <n v="0.03"/>
    <n v="158"/>
    <n v="15.427999999999999"/>
    <n v="7.5999999999999998E-2"/>
    <n v="17273.89"/>
    <x v="2"/>
  </r>
  <r>
    <x v="5"/>
    <x v="0"/>
    <n v="318"/>
    <n v="0.02"/>
    <n v="0"/>
    <n v="14.946"/>
    <n v="4.7E-2"/>
    <n v="2334.7600000000002"/>
    <x v="1"/>
  </r>
  <r>
    <x v="9"/>
    <x v="2"/>
    <n v="345"/>
    <n v="3.4000000000000002E-2"/>
    <n v="98"/>
    <n v="22.080000000000002"/>
    <n v="6.4000000000000001E-2"/>
    <n v="27249.68"/>
    <x v="2"/>
  </r>
  <r>
    <x v="5"/>
    <x v="0"/>
    <n v="453"/>
    <n v="2.8999999999999998E-2"/>
    <n v="45"/>
    <n v="11.325000000000001"/>
    <n v="2.5000000000000001E-2"/>
    <n v="2697.53"/>
    <x v="1"/>
  </r>
  <r>
    <x v="8"/>
    <x v="1"/>
    <n v="281"/>
    <n v="1.8000000000000002E-2"/>
    <n v="192"/>
    <n v="19.389000000000003"/>
    <n v="6.9000000000000006E-2"/>
    <n v="38207.31"/>
    <x v="2"/>
  </r>
  <r>
    <x v="6"/>
    <x v="1"/>
    <n v="170"/>
    <n v="3.7000000000000005E-2"/>
    <n v="0"/>
    <n v="4.08"/>
    <n v="2.4E-2"/>
    <n v="7368.05"/>
    <x v="0"/>
  </r>
  <r>
    <x v="6"/>
    <x v="1"/>
    <n v="438"/>
    <n v="4.4000000000000004E-2"/>
    <n v="175"/>
    <n v="31.536000000000005"/>
    <n v="7.2000000000000008E-2"/>
    <n v="8023.2484285714272"/>
    <x v="0"/>
  </r>
  <r>
    <x v="4"/>
    <x v="2"/>
    <n v="228"/>
    <n v="2.7000000000000003E-2"/>
    <n v="181"/>
    <n v="10.26"/>
    <n v="4.4999999999999998E-2"/>
    <n v="1969.7"/>
    <x v="1"/>
  </r>
  <r>
    <x v="10"/>
    <x v="1"/>
    <n v="294"/>
    <n v="3.2000000000000001E-2"/>
    <n v="0"/>
    <n v="28.812000000000001"/>
    <n v="9.8000000000000004E-2"/>
    <n v="22711.37"/>
    <x v="2"/>
  </r>
  <r>
    <x v="3"/>
    <x v="1"/>
    <n v="418"/>
    <n v="3.1000000000000003E-2"/>
    <n v="191"/>
    <n v="7.9420000000000002"/>
    <n v="1.9E-2"/>
    <n v="9321.5"/>
    <x v="0"/>
  </r>
  <r>
    <x v="6"/>
    <x v="1"/>
    <n v="271"/>
    <n v="2.7000000000000003E-2"/>
    <n v="39"/>
    <n v="27.1"/>
    <n v="0.1"/>
    <n v="6024.83"/>
    <x v="0"/>
  </r>
  <r>
    <x v="11"/>
    <x v="3"/>
    <n v="336"/>
    <n v="2.7999999999999997E-2"/>
    <n v="100"/>
    <n v="11.424000000000001"/>
    <n v="3.4000000000000002E-2"/>
    <n v="2092.61"/>
    <x v="1"/>
  </r>
  <r>
    <x v="9"/>
    <x v="2"/>
    <n v="392"/>
    <n v="0.05"/>
    <n v="139"/>
    <n v="21.56"/>
    <n v="5.5E-2"/>
    <n v="21821.9"/>
    <x v="2"/>
  </r>
  <r>
    <x v="4"/>
    <x v="2"/>
    <n v="463"/>
    <n v="2.7999999999999997E-2"/>
    <n v="106"/>
    <n v="9.26"/>
    <n v="0.02"/>
    <n v="3206.54"/>
    <x v="1"/>
  </r>
  <r>
    <x v="1"/>
    <x v="1"/>
    <n v="348"/>
    <n v="2.1000000000000001E-2"/>
    <n v="0"/>
    <n v="12.528000000000002"/>
    <n v="3.6000000000000004E-2"/>
    <n v="2433.27"/>
    <x v="1"/>
  </r>
  <r>
    <x v="6"/>
    <x v="1"/>
    <n v="282"/>
    <n v="0.02"/>
    <n v="96"/>
    <n v="22.277999999999999"/>
    <n v="7.9000000000000001E-2"/>
    <n v="11364.19"/>
    <x v="0"/>
  </r>
  <r>
    <x v="10"/>
    <x v="1"/>
    <n v="326"/>
    <n v="1.3999999999999999E-2"/>
    <n v="42"/>
    <n v="26.731999999999996"/>
    <n v="8.199999999999999E-2"/>
    <n v="18693.336533333328"/>
    <x v="2"/>
  </r>
  <r>
    <x v="4"/>
    <x v="2"/>
    <n v="345"/>
    <n v="4.4000000000000004E-2"/>
    <n v="0"/>
    <n v="30.360000000000003"/>
    <n v="8.8000000000000009E-2"/>
    <n v="3105.12"/>
    <x v="1"/>
  </r>
  <r>
    <x v="5"/>
    <x v="0"/>
    <n v="121"/>
    <n v="1.6E-2"/>
    <n v="92"/>
    <n v="2.7829999999999999"/>
    <n v="2.3E-2"/>
    <n v="1677.45"/>
    <x v="1"/>
  </r>
  <r>
    <x v="8"/>
    <x v="1"/>
    <n v="53"/>
    <n v="4.4999999999999998E-2"/>
    <n v="57"/>
    <n v="0.79499999999999993"/>
    <n v="1.4999999999999999E-2"/>
    <n v="23640.807831325303"/>
    <x v="2"/>
  </r>
  <r>
    <x v="1"/>
    <x v="1"/>
    <n v="261"/>
    <n v="0.05"/>
    <n v="27"/>
    <n v="4.1760000000000002"/>
    <n v="1.6E-2"/>
    <n v="2393.7531168831169"/>
    <x v="1"/>
  </r>
  <r>
    <x v="8"/>
    <x v="1"/>
    <n v="316"/>
    <n v="4.8000000000000001E-2"/>
    <n v="146"/>
    <n v="23.7"/>
    <n v="7.4999999999999997E-2"/>
    <n v="23284.28"/>
    <x v="2"/>
  </r>
  <r>
    <x v="1"/>
    <x v="1"/>
    <n v="179"/>
    <n v="1.8000000000000002E-2"/>
    <n v="186"/>
    <n v="5.1909999999999998"/>
    <n v="2.8999999999999998E-2"/>
    <n v="3016.86"/>
    <x v="1"/>
  </r>
  <r>
    <x v="7"/>
    <x v="0"/>
    <n v="328"/>
    <n v="4.5999999999999999E-2"/>
    <n v="185"/>
    <n v="14.76"/>
    <n v="4.4999999999999998E-2"/>
    <n v="631.94000000000005"/>
    <x v="1"/>
  </r>
  <r>
    <x v="5"/>
    <x v="0"/>
    <n v="99"/>
    <n v="3.7000000000000005E-2"/>
    <n v="110"/>
    <n v="6.633"/>
    <n v="6.7000000000000004E-2"/>
    <n v="2313.3200000000002"/>
    <x v="1"/>
  </r>
  <r>
    <x v="11"/>
    <x v="3"/>
    <n v="201"/>
    <n v="2.3E-2"/>
    <n v="117"/>
    <n v="13.266"/>
    <n v="6.6000000000000003E-2"/>
    <n v="12468.93"/>
    <x v="0"/>
  </r>
  <r>
    <x v="0"/>
    <x v="0"/>
    <n v="426"/>
    <n v="1.1000000000000001E-2"/>
    <n v="66"/>
    <n v="17.891999999999999"/>
    <n v="4.2000000000000003E-2"/>
    <n v="3492.85"/>
    <x v="1"/>
  </r>
  <r>
    <x v="6"/>
    <x v="1"/>
    <n v="91"/>
    <n v="2.6000000000000002E-2"/>
    <n v="0"/>
    <n v="2.8210000000000002"/>
    <n v="3.1000000000000003E-2"/>
    <n v="6946.06"/>
    <x v="0"/>
  </r>
  <r>
    <x v="9"/>
    <x v="2"/>
    <n v="53"/>
    <n v="4.5999999999999999E-2"/>
    <n v="105"/>
    <n v="4.3459999999999992"/>
    <n v="8.199999999999999E-2"/>
    <n v="12901.4"/>
    <x v="0"/>
  </r>
  <r>
    <x v="6"/>
    <x v="1"/>
    <n v="330"/>
    <n v="2.1000000000000001E-2"/>
    <n v="104"/>
    <n v="10.89"/>
    <n v="3.3000000000000002E-2"/>
    <n v="6975.22"/>
    <x v="0"/>
  </r>
  <r>
    <x v="2"/>
    <x v="2"/>
    <n v="299"/>
    <n v="0.05"/>
    <n v="166"/>
    <n v="26.91"/>
    <n v="0.09"/>
    <n v="565.89"/>
    <x v="1"/>
  </r>
  <r>
    <x v="1"/>
    <x v="1"/>
    <n v="183"/>
    <n v="2.8999999999999998E-2"/>
    <n v="0"/>
    <n v="2.9279999999999999"/>
    <n v="1.6E-2"/>
    <n v="2699.64"/>
    <x v="1"/>
  </r>
  <r>
    <x v="11"/>
    <x v="3"/>
    <n v="469"/>
    <n v="4.9000000000000002E-2"/>
    <n v="126"/>
    <n v="46.431000000000004"/>
    <n v="9.9000000000000005E-2"/>
    <n v="1037.3"/>
    <x v="1"/>
  </r>
  <r>
    <x v="1"/>
    <x v="1"/>
    <n v="352"/>
    <n v="4.7E-2"/>
    <n v="108"/>
    <n v="34.847999999999999"/>
    <n v="9.9000000000000005E-2"/>
    <n v="3240.72"/>
    <x v="1"/>
  </r>
  <r>
    <x v="5"/>
    <x v="0"/>
    <n v="79"/>
    <n v="2.8999999999999998E-2"/>
    <n v="180"/>
    <n v="5.2140000000000004"/>
    <n v="6.6000000000000003E-2"/>
    <n v="4250.3999999999996"/>
    <x v="1"/>
  </r>
  <r>
    <x v="1"/>
    <x v="1"/>
    <n v="131"/>
    <n v="0.03"/>
    <n v="37"/>
    <n v="3.1440000000000001"/>
    <n v="2.4E-2"/>
    <n v="3608.38"/>
    <x v="1"/>
  </r>
  <r>
    <x v="1"/>
    <x v="1"/>
    <n v="109"/>
    <n v="2.5000000000000001E-2"/>
    <n v="33"/>
    <n v="1.635"/>
    <n v="1.4999999999999999E-2"/>
    <n v="2066.0500000000002"/>
    <x v="1"/>
  </r>
  <r>
    <x v="0"/>
    <x v="0"/>
    <n v="380"/>
    <n v="0.04"/>
    <n v="200"/>
    <n v="4.5600000000000005"/>
    <n v="1.2E-2"/>
    <n v="18430.46"/>
    <x v="2"/>
  </r>
  <r>
    <x v="0"/>
    <x v="0"/>
    <n v="174"/>
    <n v="2.1000000000000001E-2"/>
    <n v="199"/>
    <n v="7.83"/>
    <n v="4.4999999999999998E-2"/>
    <n v="11403.923906249995"/>
    <x v="0"/>
  </r>
  <r>
    <x v="6"/>
    <x v="1"/>
    <n v="262"/>
    <n v="3.6000000000000004E-2"/>
    <n v="59"/>
    <n v="14.148000000000001"/>
    <n v="5.4000000000000006E-2"/>
    <n v="7293.48"/>
    <x v="0"/>
  </r>
  <r>
    <x v="7"/>
    <x v="0"/>
    <n v="74"/>
    <n v="3.1000000000000003E-2"/>
    <n v="61"/>
    <n v="4.07"/>
    <n v="5.5E-2"/>
    <n v="205"/>
    <x v="1"/>
  </r>
  <r>
    <x v="9"/>
    <x v="2"/>
    <n v="366"/>
    <n v="1.4999999999999999E-2"/>
    <n v="0"/>
    <n v="36.234000000000002"/>
    <n v="9.9000000000000005E-2"/>
    <n v="20669.77"/>
    <x v="2"/>
  </r>
  <r>
    <x v="6"/>
    <x v="1"/>
    <n v="429"/>
    <n v="4.0999999999999995E-2"/>
    <n v="88"/>
    <n v="35.177999999999997"/>
    <n v="8.199999999999999E-2"/>
    <n v="8608.39"/>
    <x v="0"/>
  </r>
  <r>
    <x v="9"/>
    <x v="2"/>
    <n v="84"/>
    <n v="3.6000000000000004E-2"/>
    <n v="193"/>
    <n v="6.6360000000000001"/>
    <n v="7.9000000000000001E-2"/>
    <n v="8937.52"/>
    <x v="0"/>
  </r>
  <r>
    <x v="4"/>
    <x v="2"/>
    <n v="489"/>
    <n v="0.01"/>
    <n v="25"/>
    <n v="37.164000000000001"/>
    <n v="7.5999999999999998E-2"/>
    <n v="1920.94"/>
    <x v="1"/>
  </r>
  <r>
    <x v="1"/>
    <x v="1"/>
    <n v="269"/>
    <n v="4.2999999999999997E-2"/>
    <n v="0"/>
    <n v="9.1460000000000008"/>
    <n v="3.4000000000000002E-2"/>
    <n v="1811.71"/>
    <x v="1"/>
  </r>
  <r>
    <x v="3"/>
    <x v="1"/>
    <n v="180"/>
    <n v="1.8000000000000002E-2"/>
    <n v="93"/>
    <n v="6.48"/>
    <n v="3.6000000000000004E-2"/>
    <n v="12514.78"/>
    <x v="0"/>
  </r>
  <r>
    <x v="2"/>
    <x v="2"/>
    <n v="306"/>
    <n v="3.2000000000000001E-2"/>
    <n v="66"/>
    <n v="18.36"/>
    <n v="0.06"/>
    <n v="271.72000000000003"/>
    <x v="1"/>
  </r>
  <r>
    <x v="9"/>
    <x v="2"/>
    <n v="223"/>
    <n v="2.4E-2"/>
    <n v="0"/>
    <n v="2.8990000000000005"/>
    <n v="1.3000000000000001E-2"/>
    <n v="8392.34"/>
    <x v="0"/>
  </r>
  <r>
    <x v="5"/>
    <x v="0"/>
    <n v="322"/>
    <n v="2.4E-2"/>
    <n v="56"/>
    <n v="23.184000000000001"/>
    <n v="7.2000000000000008E-2"/>
    <n v="1677.69"/>
    <x v="1"/>
  </r>
  <r>
    <x v="3"/>
    <x v="1"/>
    <n v="93"/>
    <n v="4.9000000000000002E-2"/>
    <n v="0"/>
    <n v="0.93"/>
    <n v="0.01"/>
    <n v="325"/>
    <x v="1"/>
  </r>
  <r>
    <x v="0"/>
    <x v="0"/>
    <n v="444"/>
    <n v="2.3E-2"/>
    <n v="70"/>
    <n v="41.735999999999997"/>
    <n v="9.4E-2"/>
    <n v="11855"/>
    <x v="0"/>
  </r>
  <r>
    <x v="5"/>
    <x v="0"/>
    <n v="329"/>
    <n v="0.01"/>
    <n v="0"/>
    <n v="11.186"/>
    <n v="3.4000000000000002E-2"/>
    <n v="2024.54"/>
    <x v="1"/>
  </r>
  <r>
    <x v="7"/>
    <x v="0"/>
    <n v="413"/>
    <n v="0.02"/>
    <n v="88"/>
    <n v="32.627000000000002"/>
    <n v="7.9000000000000001E-2"/>
    <n v="834.27"/>
    <x v="1"/>
  </r>
  <r>
    <x v="10"/>
    <x v="1"/>
    <n v="58"/>
    <n v="2.5000000000000001E-2"/>
    <n v="101"/>
    <n v="1.5080000000000002"/>
    <n v="2.6000000000000002E-2"/>
    <n v="22452.81"/>
    <x v="2"/>
  </r>
  <r>
    <x v="9"/>
    <x v="2"/>
    <n v="497"/>
    <n v="4.4000000000000004E-2"/>
    <n v="150"/>
    <n v="45.723999999999997"/>
    <n v="9.1999999999999998E-2"/>
    <n v="19861.34"/>
    <x v="2"/>
  </r>
  <r>
    <x v="3"/>
    <x v="1"/>
    <n v="206"/>
    <n v="4.2000000000000003E-2"/>
    <n v="134"/>
    <n v="1.4419999999999999"/>
    <n v="6.9999999999999993E-3"/>
    <n v="7934.49"/>
    <x v="0"/>
  </r>
  <r>
    <x v="1"/>
    <x v="1"/>
    <n v="270"/>
    <n v="4.5999999999999999E-2"/>
    <n v="68"/>
    <n v="22.950000000000003"/>
    <n v="8.5000000000000006E-2"/>
    <n v="1282.4100000000001"/>
    <x v="1"/>
  </r>
  <r>
    <x v="1"/>
    <x v="1"/>
    <n v="149"/>
    <n v="1.6E-2"/>
    <n v="114"/>
    <n v="10.578999999999999"/>
    <n v="7.0999999999999994E-2"/>
    <n v="2418.0700000000002"/>
    <x v="1"/>
  </r>
  <r>
    <x v="11"/>
    <x v="3"/>
    <n v="201"/>
    <n v="1.3999999999999999E-2"/>
    <n v="188"/>
    <n v="3.4170000000000003"/>
    <n v="1.7000000000000001E-2"/>
    <n v="9562"/>
    <x v="0"/>
  </r>
  <r>
    <x v="10"/>
    <x v="1"/>
    <n v="497"/>
    <n v="1.4999999999999999E-2"/>
    <n v="91"/>
    <n v="22.861999999999998"/>
    <n v="4.5999999999999999E-2"/>
    <n v="8747.84"/>
    <x v="0"/>
  </r>
  <r>
    <x v="0"/>
    <x v="0"/>
    <n v="450"/>
    <n v="2.7000000000000003E-2"/>
    <n v="0"/>
    <n v="10.35"/>
    <n v="2.3E-2"/>
    <n v="9048.73"/>
    <x v="0"/>
  </r>
  <r>
    <x v="1"/>
    <x v="1"/>
    <n v="137"/>
    <n v="3.7999999999999999E-2"/>
    <n v="113"/>
    <n v="10.411999999999999"/>
    <n v="7.5999999999999998E-2"/>
    <n v="2438.23"/>
    <x v="1"/>
  </r>
  <r>
    <x v="6"/>
    <x v="1"/>
    <n v="443"/>
    <n v="4.0999999999999995E-2"/>
    <n v="117"/>
    <n v="23.478999999999999"/>
    <n v="5.2999999999999999E-2"/>
    <n v="12549.83"/>
    <x v="0"/>
  </r>
  <r>
    <x v="5"/>
    <x v="0"/>
    <n v="175"/>
    <n v="1.8000000000000002E-2"/>
    <n v="34"/>
    <n v="3.6750000000000003"/>
    <n v="2.1000000000000001E-2"/>
    <n v="1469.62"/>
    <x v="1"/>
  </r>
  <r>
    <x v="0"/>
    <x v="0"/>
    <n v="426"/>
    <n v="1.3000000000000001E-2"/>
    <n v="118"/>
    <n v="9.3720000000000017"/>
    <n v="2.2000000000000002E-2"/>
    <n v="10088.83"/>
    <x v="0"/>
  </r>
  <r>
    <x v="2"/>
    <x v="2"/>
    <n v="298"/>
    <n v="3.2000000000000001E-2"/>
    <n v="0"/>
    <n v="18.476000000000003"/>
    <n v="6.2000000000000006E-2"/>
    <n v="212.41"/>
    <x v="1"/>
  </r>
  <r>
    <x v="0"/>
    <x v="0"/>
    <n v="497"/>
    <n v="2.6000000000000002E-2"/>
    <n v="145"/>
    <n v="5.4670000000000005"/>
    <n v="1.1000000000000001E-2"/>
    <n v="12509.79"/>
    <x v="0"/>
  </r>
  <r>
    <x v="3"/>
    <x v="1"/>
    <n v="88"/>
    <n v="1.9E-2"/>
    <n v="65"/>
    <n v="5.984"/>
    <n v="6.8000000000000005E-2"/>
    <n v="10757.37"/>
    <x v="0"/>
  </r>
  <r>
    <x v="11"/>
    <x v="3"/>
    <n v="437"/>
    <n v="4.2999999999999997E-2"/>
    <n v="117"/>
    <n v="26.22"/>
    <n v="0.06"/>
    <n v="11862.64"/>
    <x v="0"/>
  </r>
  <r>
    <x v="4"/>
    <x v="2"/>
    <n v="106"/>
    <n v="2.3E-2"/>
    <n v="89"/>
    <n v="4.0279999999999996"/>
    <n v="3.7999999999999999E-2"/>
    <n v="1693.33"/>
    <x v="1"/>
  </r>
  <r>
    <x v="11"/>
    <x v="3"/>
    <n v="201"/>
    <n v="1.3999999999999999E-2"/>
    <n v="112"/>
    <n v="12.260999999999999"/>
    <n v="6.0999999999999999E-2"/>
    <n v="8251.5039682539682"/>
    <x v="0"/>
  </r>
  <r>
    <x v="9"/>
    <x v="2"/>
    <n v="97"/>
    <n v="1.6E-2"/>
    <n v="70"/>
    <n v="0.67899999999999994"/>
    <n v="6.9999999999999993E-3"/>
    <n v="22106.83"/>
    <x v="2"/>
  </r>
  <r>
    <x v="1"/>
    <x v="1"/>
    <n v="193"/>
    <n v="0.02"/>
    <n v="155"/>
    <n v="14.282000000000002"/>
    <n v="7.400000000000001E-2"/>
    <n v="2561.5300000000002"/>
    <x v="1"/>
  </r>
  <r>
    <x v="7"/>
    <x v="0"/>
    <n v="208"/>
    <n v="2.7999999999999997E-2"/>
    <n v="53"/>
    <n v="14.144000000000002"/>
    <n v="6.8000000000000005E-2"/>
    <n v="447.05"/>
    <x v="1"/>
  </r>
  <r>
    <x v="6"/>
    <x v="1"/>
    <n v="178"/>
    <n v="0.03"/>
    <n v="181"/>
    <n v="16.02"/>
    <n v="0.09"/>
    <n v="7823.88"/>
    <x v="0"/>
  </r>
  <r>
    <x v="7"/>
    <x v="0"/>
    <n v="485"/>
    <n v="2.7000000000000003E-2"/>
    <n v="113"/>
    <n v="8.245000000000001"/>
    <n v="1.7000000000000001E-2"/>
    <n v="1159.22"/>
    <x v="1"/>
  </r>
  <r>
    <x v="7"/>
    <x v="0"/>
    <n v="208"/>
    <n v="3.3000000000000002E-2"/>
    <n v="165"/>
    <n v="20.592000000000002"/>
    <n v="9.9000000000000005E-2"/>
    <n v="1819.9"/>
    <x v="1"/>
  </r>
  <r>
    <x v="8"/>
    <x v="1"/>
    <n v="400"/>
    <n v="2.3E-2"/>
    <n v="161"/>
    <n v="34.4"/>
    <n v="8.5999999999999993E-2"/>
    <n v="28182.59"/>
    <x v="2"/>
  </r>
  <r>
    <x v="2"/>
    <x v="2"/>
    <n v="174"/>
    <n v="4.9000000000000002E-2"/>
    <n v="154"/>
    <n v="4.524"/>
    <n v="2.6000000000000002E-2"/>
    <n v="473.40824324324313"/>
    <x v="1"/>
  </r>
  <r>
    <x v="8"/>
    <x v="1"/>
    <n v="405"/>
    <n v="2.1000000000000001E-2"/>
    <n v="0"/>
    <n v="38.475000000000001"/>
    <n v="9.5000000000000001E-2"/>
    <n v="37172.04"/>
    <x v="2"/>
  </r>
  <r>
    <x v="11"/>
    <x v="3"/>
    <n v="260"/>
    <n v="0.02"/>
    <n v="86"/>
    <n v="18.720000000000002"/>
    <n v="7.2000000000000008E-2"/>
    <n v="5727.4"/>
    <x v="0"/>
  </r>
  <r>
    <x v="7"/>
    <x v="0"/>
    <n v="232"/>
    <n v="0.02"/>
    <n v="183"/>
    <n v="15.08"/>
    <n v="6.5000000000000002E-2"/>
    <n v="740.67"/>
    <x v="1"/>
  </r>
  <r>
    <x v="6"/>
    <x v="1"/>
    <n v="126"/>
    <n v="2.6000000000000002E-2"/>
    <n v="91"/>
    <n v="2.8980000000000001"/>
    <n v="2.3E-2"/>
    <n v="13934.66"/>
    <x v="0"/>
  </r>
  <r>
    <x v="7"/>
    <x v="0"/>
    <n v="427"/>
    <n v="4.2000000000000003E-2"/>
    <n v="44"/>
    <n v="18.360999999999997"/>
    <n v="4.2999999999999997E-2"/>
    <n v="1500.75"/>
    <x v="1"/>
  </r>
  <r>
    <x v="6"/>
    <x v="1"/>
    <n v="398"/>
    <n v="2.1000000000000001E-2"/>
    <n v="113"/>
    <n v="27.462000000000003"/>
    <n v="6.9000000000000006E-2"/>
    <n v="12347.44"/>
    <x v="0"/>
  </r>
  <r>
    <x v="2"/>
    <x v="2"/>
    <n v="466"/>
    <n v="1.4999999999999999E-2"/>
    <n v="64"/>
    <n v="37.746000000000002"/>
    <n v="8.1000000000000003E-2"/>
    <n v="632.80999999999995"/>
    <x v="1"/>
  </r>
  <r>
    <x v="6"/>
    <x v="1"/>
    <n v="267"/>
    <n v="3.7000000000000005E-2"/>
    <n v="153"/>
    <n v="23.228999999999999"/>
    <n v="8.6999999999999994E-2"/>
    <n v="12137.91"/>
    <x v="0"/>
  </r>
  <r>
    <x v="6"/>
    <x v="1"/>
    <n v="158"/>
    <n v="3.2000000000000001E-2"/>
    <n v="133"/>
    <n v="8.0579999999999998"/>
    <n v="5.0999999999999997E-2"/>
    <n v="6651.35"/>
    <x v="0"/>
  </r>
  <r>
    <x v="0"/>
    <x v="0"/>
    <n v="181"/>
    <n v="3.1000000000000003E-2"/>
    <n v="48"/>
    <n v="3.62"/>
    <n v="0.02"/>
    <n v="11515.47"/>
    <x v="0"/>
  </r>
  <r>
    <x v="2"/>
    <x v="2"/>
    <n v="350"/>
    <n v="1.3999999999999999E-2"/>
    <n v="149"/>
    <n v="14"/>
    <n v="0.04"/>
    <n v="763.62"/>
    <x v="1"/>
  </r>
  <r>
    <x v="6"/>
    <x v="1"/>
    <n v="496"/>
    <n v="1.8000000000000002E-2"/>
    <n v="190"/>
    <n v="20.832000000000001"/>
    <n v="4.2000000000000003E-2"/>
    <n v="5553.41"/>
    <x v="0"/>
  </r>
  <r>
    <x v="6"/>
    <x v="1"/>
    <n v="361"/>
    <n v="3.1000000000000003E-2"/>
    <n v="118"/>
    <n v="14.800999999999998"/>
    <n v="4.0999999999999995E-2"/>
    <n v="3976.8"/>
    <x v="1"/>
  </r>
  <r>
    <x v="5"/>
    <x v="0"/>
    <n v="421"/>
    <n v="4.4999999999999998E-2"/>
    <n v="20"/>
    <n v="3.3679999999999999"/>
    <n v="8.0000000000000002E-3"/>
    <n v="526.12"/>
    <x v="1"/>
  </r>
  <r>
    <x v="9"/>
    <x v="2"/>
    <n v="164"/>
    <n v="2.6000000000000002E-2"/>
    <n v="95"/>
    <n v="13.776000000000002"/>
    <n v="8.4000000000000005E-2"/>
    <n v="10216.459999999999"/>
    <x v="0"/>
  </r>
  <r>
    <x v="1"/>
    <x v="1"/>
    <n v="479"/>
    <n v="1.7000000000000001E-2"/>
    <n v="196"/>
    <n v="16.765000000000001"/>
    <n v="3.5000000000000003E-2"/>
    <n v="712.1"/>
    <x v="1"/>
  </r>
  <r>
    <x v="5"/>
    <x v="0"/>
    <n v="485"/>
    <n v="0.04"/>
    <n v="128"/>
    <n v="9.2149999999999999"/>
    <n v="1.9E-2"/>
    <n v="3179.25"/>
    <x v="1"/>
  </r>
  <r>
    <x v="4"/>
    <x v="2"/>
    <n v="325"/>
    <n v="2.6000000000000002E-2"/>
    <n v="0"/>
    <n v="12.025000000000002"/>
    <n v="3.7000000000000005E-2"/>
    <n v="3514.21"/>
    <x v="1"/>
  </r>
  <r>
    <x v="6"/>
    <x v="1"/>
    <n v="140"/>
    <n v="2.6000000000000002E-2"/>
    <n v="35"/>
    <n v="8.5399999999999991"/>
    <n v="6.0999999999999999E-2"/>
    <n v="8552.3799999999992"/>
    <x v="0"/>
  </r>
  <r>
    <x v="3"/>
    <x v="1"/>
    <n v="479"/>
    <n v="0.04"/>
    <n v="0"/>
    <n v="46.462999999999994"/>
    <n v="9.6999999999999989E-2"/>
    <n v="325"/>
    <x v="1"/>
  </r>
  <r>
    <x v="0"/>
    <x v="0"/>
    <n v="440"/>
    <n v="2.5000000000000001E-2"/>
    <n v="33"/>
    <n v="17.16"/>
    <n v="3.9E-2"/>
    <n v="15630.96"/>
    <x v="2"/>
  </r>
  <r>
    <x v="1"/>
    <x v="1"/>
    <n v="274"/>
    <n v="2.1000000000000001E-2"/>
    <n v="115"/>
    <n v="5.48"/>
    <n v="0.02"/>
    <n v="3793.36"/>
    <x v="1"/>
  </r>
  <r>
    <x v="8"/>
    <x v="1"/>
    <n v="466"/>
    <n v="1.1000000000000001E-2"/>
    <n v="83"/>
    <n v="17.707999999999998"/>
    <n v="3.7999999999999999E-2"/>
    <n v="35242.94"/>
    <x v="2"/>
  </r>
  <r>
    <x v="4"/>
    <x v="2"/>
    <n v="365"/>
    <n v="1.6E-2"/>
    <n v="141"/>
    <n v="17.52"/>
    <n v="4.8000000000000001E-2"/>
    <n v="3859.78"/>
    <x v="1"/>
  </r>
  <r>
    <x v="11"/>
    <x v="3"/>
    <n v="201"/>
    <n v="2.3E-2"/>
    <n v="105"/>
    <n v="4.6230000000000002"/>
    <n v="2.3E-2"/>
    <n v="6034.22"/>
    <x v="0"/>
  </r>
  <r>
    <x v="11"/>
    <x v="3"/>
    <n v="175"/>
    <n v="4.7E-2"/>
    <n v="23"/>
    <n v="12.250000000000002"/>
    <n v="7.0000000000000007E-2"/>
    <n v="13740.33"/>
    <x v="0"/>
  </r>
  <r>
    <x v="9"/>
    <x v="2"/>
    <n v="247"/>
    <n v="4.2999999999999997E-2"/>
    <n v="61"/>
    <n v="19.265999999999998"/>
    <n v="7.8E-2"/>
    <n v="29574.46"/>
    <x v="2"/>
  </r>
  <r>
    <x v="7"/>
    <x v="0"/>
    <n v="377"/>
    <n v="2.7999999999999997E-2"/>
    <n v="119"/>
    <n v="33.553000000000004"/>
    <n v="8.900000000000001E-2"/>
    <n v="751.16"/>
    <x v="1"/>
  </r>
  <r>
    <x v="8"/>
    <x v="1"/>
    <n v="191"/>
    <n v="3.1000000000000003E-2"/>
    <n v="153"/>
    <n v="10.122999999999999"/>
    <n v="5.2999999999999999E-2"/>
    <n v="20741.990000000002"/>
    <x v="2"/>
  </r>
  <r>
    <x v="5"/>
    <x v="0"/>
    <n v="117"/>
    <n v="3.2000000000000001E-2"/>
    <n v="23"/>
    <n v="9.7110000000000003"/>
    <n v="8.3000000000000004E-2"/>
    <n v="2573.2918181818186"/>
    <x v="1"/>
  </r>
  <r>
    <x v="4"/>
    <x v="2"/>
    <n v="319"/>
    <n v="1.2E-2"/>
    <n v="46"/>
    <n v="20.734999999999999"/>
    <n v="6.5000000000000002E-2"/>
    <n v="4336.37"/>
    <x v="1"/>
  </r>
  <r>
    <x v="1"/>
    <x v="1"/>
    <n v="275"/>
    <n v="0.01"/>
    <n v="141"/>
    <n v="1.9249999999999998"/>
    <n v="6.9999999999999993E-3"/>
    <n v="3953.19"/>
    <x v="1"/>
  </r>
  <r>
    <x v="3"/>
    <x v="1"/>
    <n v="87"/>
    <n v="3.3000000000000002E-2"/>
    <n v="111"/>
    <n v="7.3950000000000005"/>
    <n v="8.5000000000000006E-2"/>
    <n v="5608.83"/>
    <x v="0"/>
  </r>
  <r>
    <x v="1"/>
    <x v="1"/>
    <n v="315"/>
    <n v="2.8999999999999998E-2"/>
    <n v="199"/>
    <n v="17.955000000000002"/>
    <n v="5.7000000000000002E-2"/>
    <n v="3674.06"/>
    <x v="1"/>
  </r>
  <r>
    <x v="5"/>
    <x v="0"/>
    <n v="428"/>
    <n v="3.3000000000000002E-2"/>
    <n v="151"/>
    <n v="14.552000000000001"/>
    <n v="3.4000000000000002E-2"/>
    <n v="1667.11"/>
    <x v="1"/>
  </r>
  <r>
    <x v="8"/>
    <x v="1"/>
    <n v="266"/>
    <n v="2.5000000000000001E-2"/>
    <n v="31"/>
    <n v="16.757999999999999"/>
    <n v="6.3E-2"/>
    <n v="12300.95"/>
    <x v="0"/>
  </r>
  <r>
    <x v="4"/>
    <x v="2"/>
    <n v="205"/>
    <n v="0.03"/>
    <n v="0"/>
    <n v="19.884999999999998"/>
    <n v="9.6999999999999989E-2"/>
    <n v="4658.0600000000004"/>
    <x v="1"/>
  </r>
  <r>
    <x v="1"/>
    <x v="1"/>
    <n v="259"/>
    <n v="3.7000000000000005E-2"/>
    <n v="113"/>
    <n v="23.568999999999999"/>
    <n v="9.0999999999999998E-2"/>
    <n v="2976"/>
    <x v="1"/>
  </r>
  <r>
    <x v="6"/>
    <x v="1"/>
    <n v="258"/>
    <n v="1.6E-2"/>
    <n v="93"/>
    <n v="8.5140000000000011"/>
    <n v="3.3000000000000002E-2"/>
    <n v="5070.55"/>
    <x v="0"/>
  </r>
  <r>
    <x v="2"/>
    <x v="2"/>
    <n v="94"/>
    <n v="1.8000000000000002E-2"/>
    <n v="56"/>
    <n v="2.726"/>
    <n v="2.8999999999999998E-2"/>
    <n v="787.02"/>
    <x v="1"/>
  </r>
  <r>
    <x v="6"/>
    <x v="1"/>
    <n v="142"/>
    <n v="4.2000000000000003E-2"/>
    <n v="180"/>
    <n v="12.921999999999999"/>
    <n v="9.0999999999999998E-2"/>
    <n v="3268.72"/>
    <x v="1"/>
  </r>
  <r>
    <x v="10"/>
    <x v="1"/>
    <n v="305"/>
    <n v="0.03"/>
    <n v="105"/>
    <n v="29.28"/>
    <n v="9.6000000000000002E-2"/>
    <n v="28838.78"/>
    <x v="2"/>
  </r>
  <r>
    <x v="5"/>
    <x v="0"/>
    <n v="165"/>
    <n v="4.8000000000000001E-2"/>
    <n v="0"/>
    <n v="15.51"/>
    <n v="9.4E-2"/>
    <n v="2896.19"/>
    <x v="1"/>
  </r>
  <r>
    <x v="6"/>
    <x v="1"/>
    <n v="197"/>
    <n v="3.3000000000000002E-2"/>
    <n v="33"/>
    <n v="6.3040000000000003"/>
    <n v="3.2000000000000001E-2"/>
    <n v="8023.2484285714272"/>
    <x v="0"/>
  </r>
  <r>
    <x v="7"/>
    <x v="0"/>
    <n v="379"/>
    <n v="3.9E-2"/>
    <n v="92"/>
    <n v="26.151000000000003"/>
    <n v="6.9000000000000006E-2"/>
    <n v="205"/>
    <x v="1"/>
  </r>
  <r>
    <x v="8"/>
    <x v="1"/>
    <n v="149"/>
    <n v="1.7000000000000001E-2"/>
    <n v="65"/>
    <n v="14.452999999999998"/>
    <n v="9.6999999999999989E-2"/>
    <n v="22642.04"/>
    <x v="2"/>
  </r>
  <r>
    <x v="4"/>
    <x v="2"/>
    <n v="211"/>
    <n v="3.2000000000000001E-2"/>
    <n v="0"/>
    <n v="18.989999999999998"/>
    <n v="0.09"/>
    <n v="4136.76"/>
    <x v="1"/>
  </r>
  <r>
    <x v="4"/>
    <x v="2"/>
    <n v="205"/>
    <n v="1.9E-2"/>
    <n v="27"/>
    <n v="7.5850000000000009"/>
    <n v="3.7000000000000005E-2"/>
    <n v="3170.5"/>
    <x v="1"/>
  </r>
  <r>
    <x v="9"/>
    <x v="2"/>
    <n v="296"/>
    <n v="4.9000000000000002E-2"/>
    <n v="30"/>
    <n v="15.095999999999998"/>
    <n v="5.0999999999999997E-2"/>
    <n v="28502.86"/>
    <x v="2"/>
  </r>
  <r>
    <x v="10"/>
    <x v="1"/>
    <n v="286"/>
    <n v="3.7999999999999999E-2"/>
    <n v="49"/>
    <n v="2.86"/>
    <n v="0.01"/>
    <n v="13127.62"/>
    <x v="0"/>
  </r>
  <r>
    <x v="9"/>
    <x v="2"/>
    <n v="293"/>
    <n v="3.6000000000000004E-2"/>
    <n v="59"/>
    <n v="9.0830000000000002"/>
    <n v="3.1000000000000003E-2"/>
    <n v="8058.84"/>
    <x v="0"/>
  </r>
  <r>
    <x v="1"/>
    <x v="1"/>
    <n v="172"/>
    <n v="3.2000000000000001E-2"/>
    <n v="111"/>
    <n v="2.2360000000000002"/>
    <n v="1.3000000000000001E-2"/>
    <n v="928.05"/>
    <x v="1"/>
  </r>
  <r>
    <x v="9"/>
    <x v="2"/>
    <n v="300"/>
    <n v="1.3999999999999999E-2"/>
    <n v="88"/>
    <n v="23.1"/>
    <n v="7.6999999999999999E-2"/>
    <n v="14531.71"/>
    <x v="0"/>
  </r>
  <r>
    <x v="11"/>
    <x v="3"/>
    <n v="302"/>
    <n v="2.3E-2"/>
    <n v="0"/>
    <n v="19.026"/>
    <n v="6.3E-2"/>
    <n v="6453.04"/>
    <x v="0"/>
  </r>
  <r>
    <x v="11"/>
    <x v="3"/>
    <n v="129"/>
    <n v="2.7000000000000003E-2"/>
    <n v="62"/>
    <n v="1.8059999999999998"/>
    <n v="1.3999999999999999E-2"/>
    <n v="9783.59"/>
    <x v="0"/>
  </r>
  <r>
    <x v="4"/>
    <x v="2"/>
    <n v="274"/>
    <n v="2.3E-2"/>
    <n v="173"/>
    <n v="23.563999999999997"/>
    <n v="8.5999999999999993E-2"/>
    <n v="2976.61"/>
    <x v="1"/>
  </r>
  <r>
    <x v="10"/>
    <x v="1"/>
    <n v="107"/>
    <n v="1.3000000000000001E-2"/>
    <n v="189"/>
    <n v="5.7780000000000005"/>
    <n v="5.4000000000000006E-2"/>
    <n v="18693.336533333328"/>
    <x v="2"/>
  </r>
  <r>
    <x v="10"/>
    <x v="1"/>
    <n v="146"/>
    <n v="2.3E-2"/>
    <n v="178"/>
    <n v="1.3140000000000001"/>
    <n v="9.0000000000000011E-3"/>
    <n v="8264.56"/>
    <x v="0"/>
  </r>
  <r>
    <x v="2"/>
    <x v="2"/>
    <n v="133"/>
    <n v="0.03"/>
    <n v="0"/>
    <n v="3.7239999999999998"/>
    <n v="2.7999999999999997E-2"/>
    <n v="556.63"/>
    <x v="1"/>
  </r>
  <r>
    <x v="3"/>
    <x v="1"/>
    <n v="325"/>
    <n v="2.6000000000000002E-2"/>
    <n v="30"/>
    <n v="26.975000000000001"/>
    <n v="8.3000000000000004E-2"/>
    <n v="14535.32"/>
    <x v="0"/>
  </r>
  <r>
    <x v="1"/>
    <x v="1"/>
    <n v="269"/>
    <n v="4.0999999999999995E-2"/>
    <n v="24"/>
    <n v="6.1870000000000003"/>
    <n v="2.3E-2"/>
    <n v="3058.72"/>
    <x v="1"/>
  </r>
  <r>
    <x v="11"/>
    <x v="3"/>
    <n v="265"/>
    <n v="1.3000000000000001E-2"/>
    <n v="113"/>
    <n v="21.995000000000001"/>
    <n v="8.3000000000000004E-2"/>
    <n v="6269"/>
    <x v="0"/>
  </r>
  <r>
    <x v="10"/>
    <x v="1"/>
    <n v="450"/>
    <n v="3.5000000000000003E-2"/>
    <n v="49"/>
    <n v="17.099999999999998"/>
    <n v="3.7999999999999999E-2"/>
    <n v="22663.58"/>
    <x v="2"/>
  </r>
  <r>
    <x v="2"/>
    <x v="2"/>
    <n v="267"/>
    <n v="4.4999999999999998E-2"/>
    <n v="155"/>
    <n v="8.8109999999999999"/>
    <n v="3.3000000000000002E-2"/>
    <n v="163.07"/>
    <x v="1"/>
  </r>
  <r>
    <x v="8"/>
    <x v="1"/>
    <n v="179"/>
    <n v="2.4E-2"/>
    <n v="126"/>
    <n v="3.9380000000000006"/>
    <n v="2.2000000000000002E-2"/>
    <n v="37866.93"/>
    <x v="2"/>
  </r>
  <r>
    <x v="5"/>
    <x v="0"/>
    <n v="489"/>
    <n v="4.2999999999999997E-2"/>
    <n v="159"/>
    <n v="12.225000000000001"/>
    <n v="2.5000000000000001E-2"/>
    <n v="2726.46"/>
    <x v="1"/>
  </r>
  <r>
    <x v="4"/>
    <x v="2"/>
    <n v="448"/>
    <n v="4.2999999999999997E-2"/>
    <n v="129"/>
    <n v="27.776000000000003"/>
    <n v="6.2000000000000006E-2"/>
    <n v="4933.28"/>
    <x v="1"/>
  </r>
  <r>
    <x v="9"/>
    <x v="2"/>
    <n v="383"/>
    <n v="2.1000000000000001E-2"/>
    <n v="102"/>
    <n v="35.235999999999997"/>
    <n v="9.1999999999999998E-2"/>
    <n v="20181.79"/>
    <x v="2"/>
  </r>
  <r>
    <x v="9"/>
    <x v="2"/>
    <n v="52"/>
    <n v="4.9000000000000002E-2"/>
    <n v="38"/>
    <n v="5.2"/>
    <n v="0.1"/>
    <n v="15352.82"/>
    <x v="2"/>
  </r>
  <r>
    <x v="1"/>
    <x v="1"/>
    <n v="156"/>
    <n v="3.5000000000000003E-2"/>
    <n v="121"/>
    <n v="0.78"/>
    <n v="5.0000000000000001E-3"/>
    <n v="1212.3800000000001"/>
    <x v="1"/>
  </r>
  <r>
    <x v="4"/>
    <x v="2"/>
    <n v="471"/>
    <n v="3.5000000000000003E-2"/>
    <n v="146"/>
    <n v="29.673000000000002"/>
    <n v="6.3E-2"/>
    <n v="922.38"/>
    <x v="1"/>
  </r>
  <r>
    <x v="5"/>
    <x v="0"/>
    <n v="437"/>
    <n v="2.6000000000000002E-2"/>
    <n v="26"/>
    <n v="6.5549999999999997"/>
    <n v="1.4999999999999999E-2"/>
    <n v="2747.14"/>
    <x v="1"/>
  </r>
  <r>
    <x v="0"/>
    <x v="0"/>
    <n v="426"/>
    <n v="4.2999999999999997E-2"/>
    <n v="0"/>
    <n v="24.707999999999998"/>
    <n v="5.7999999999999996E-2"/>
    <n v="19285.599999999999"/>
    <x v="2"/>
  </r>
  <r>
    <x v="4"/>
    <x v="2"/>
    <n v="205"/>
    <n v="1.9E-2"/>
    <n v="152"/>
    <n v="6.1499999999999995"/>
    <n v="0.03"/>
    <n v="4760.96"/>
    <x v="1"/>
  </r>
  <r>
    <x v="9"/>
    <x v="2"/>
    <n v="84"/>
    <n v="0.03"/>
    <n v="153"/>
    <n v="5.7960000000000003"/>
    <n v="6.9000000000000006E-2"/>
    <n v="23893.69"/>
    <x v="2"/>
  </r>
  <r>
    <x v="2"/>
    <x v="2"/>
    <n v="404"/>
    <n v="4.8000000000000001E-2"/>
    <n v="148"/>
    <n v="36.763999999999996"/>
    <n v="9.0999999999999998E-2"/>
    <n v="124.4"/>
    <x v="1"/>
  </r>
  <r>
    <x v="11"/>
    <x v="3"/>
    <n v="439"/>
    <n v="3.3000000000000002E-2"/>
    <n v="36"/>
    <n v="22.388999999999999"/>
    <n v="5.0999999999999997E-2"/>
    <n v="5900.08"/>
    <x v="0"/>
  </r>
  <r>
    <x v="3"/>
    <x v="1"/>
    <n v="428"/>
    <n v="1.2E-2"/>
    <n v="97"/>
    <n v="8.1319999999999997"/>
    <n v="1.9E-2"/>
    <n v="325"/>
    <x v="1"/>
  </r>
  <r>
    <x v="5"/>
    <x v="0"/>
    <n v="77"/>
    <n v="3.1000000000000003E-2"/>
    <n v="27"/>
    <n v="0.77"/>
    <n v="0.01"/>
    <n v="517.28"/>
    <x v="1"/>
  </r>
  <r>
    <x v="4"/>
    <x v="2"/>
    <n v="72"/>
    <n v="3.5000000000000003E-2"/>
    <n v="120"/>
    <n v="3.1680000000000001"/>
    <n v="4.4000000000000004E-2"/>
    <n v="2279.5500000000002"/>
    <x v="1"/>
  </r>
  <r>
    <x v="11"/>
    <x v="3"/>
    <n v="383"/>
    <n v="4.5999999999999999E-2"/>
    <n v="190"/>
    <n v="11.106999999999999"/>
    <n v="2.8999999999999998E-2"/>
    <n v="4984.09"/>
    <x v="1"/>
  </r>
  <r>
    <x v="5"/>
    <x v="0"/>
    <n v="165"/>
    <n v="1.3999999999999999E-2"/>
    <n v="0"/>
    <n v="9.5699999999999985"/>
    <n v="5.7999999999999996E-2"/>
    <n v="504.92"/>
    <x v="1"/>
  </r>
  <r>
    <x v="8"/>
    <x v="1"/>
    <n v="118"/>
    <n v="1.6E-2"/>
    <n v="85"/>
    <n v="11.564"/>
    <n v="9.8000000000000004E-2"/>
    <n v="33662.800000000003"/>
    <x v="2"/>
  </r>
  <r>
    <x v="5"/>
    <x v="0"/>
    <n v="423"/>
    <n v="4.8000000000000001E-2"/>
    <n v="153"/>
    <n v="38.493000000000002"/>
    <n v="9.0999999999999998E-2"/>
    <n v="1746.1"/>
    <x v="1"/>
  </r>
  <r>
    <x v="10"/>
    <x v="1"/>
    <n v="113"/>
    <n v="4.4999999999999998E-2"/>
    <n v="143"/>
    <n v="6.6670000000000007"/>
    <n v="5.9000000000000004E-2"/>
    <n v="25802.82"/>
    <x v="2"/>
  </r>
  <r>
    <x v="8"/>
    <x v="1"/>
    <n v="173"/>
    <n v="3.6000000000000004E-2"/>
    <n v="151"/>
    <n v="9.8610000000000007"/>
    <n v="5.7000000000000002E-2"/>
    <n v="16577.38"/>
    <x v="2"/>
  </r>
  <r>
    <x v="2"/>
    <x v="2"/>
    <n v="452"/>
    <n v="3.7999999999999999E-2"/>
    <n v="22"/>
    <n v="42.488"/>
    <n v="9.4E-2"/>
    <n v="750.35"/>
    <x v="1"/>
  </r>
  <r>
    <x v="10"/>
    <x v="1"/>
    <n v="113"/>
    <n v="2.5000000000000001E-2"/>
    <n v="28"/>
    <n v="1.6949999999999998"/>
    <n v="1.4999999999999999E-2"/>
    <n v="14380.95"/>
    <x v="0"/>
  </r>
  <r>
    <x v="3"/>
    <x v="1"/>
    <n v="66"/>
    <n v="3.5000000000000003E-2"/>
    <n v="155"/>
    <n v="3.5640000000000005"/>
    <n v="5.4000000000000006E-2"/>
    <n v="13705.48"/>
    <x v="0"/>
  </r>
  <r>
    <x v="2"/>
    <x v="2"/>
    <n v="187"/>
    <n v="1.3000000000000001E-2"/>
    <n v="56"/>
    <n v="16.268999999999998"/>
    <n v="8.6999999999999994E-2"/>
    <n v="443.01"/>
    <x v="1"/>
  </r>
  <r>
    <x v="9"/>
    <x v="2"/>
    <n v="211"/>
    <n v="1.9E-2"/>
    <n v="147"/>
    <n v="20.045000000000002"/>
    <n v="9.5000000000000001E-2"/>
    <n v="10052.64"/>
    <x v="0"/>
  </r>
  <r>
    <x v="6"/>
    <x v="1"/>
    <n v="155"/>
    <n v="3.2000000000000001E-2"/>
    <n v="104"/>
    <n v="11.78"/>
    <n v="7.5999999999999998E-2"/>
    <n v="13331.28"/>
    <x v="0"/>
  </r>
  <r>
    <x v="10"/>
    <x v="1"/>
    <n v="113"/>
    <n v="4.2999999999999997E-2"/>
    <n v="52"/>
    <n v="10.848000000000001"/>
    <n v="9.6000000000000002E-2"/>
    <n v="21148.69"/>
    <x v="2"/>
  </r>
  <r>
    <x v="8"/>
    <x v="1"/>
    <n v="217"/>
    <n v="1.6E-2"/>
    <n v="37"/>
    <n v="11.500999999999999"/>
    <n v="5.2999999999999999E-2"/>
    <n v="17466.259999999998"/>
    <x v="2"/>
  </r>
  <r>
    <x v="10"/>
    <x v="1"/>
    <n v="203"/>
    <n v="3.7000000000000005E-2"/>
    <n v="63"/>
    <n v="18.067000000000004"/>
    <n v="8.900000000000001E-2"/>
    <n v="14566.12"/>
    <x v="0"/>
  </r>
  <r>
    <x v="5"/>
    <x v="0"/>
    <n v="233"/>
    <n v="4.4999999999999998E-2"/>
    <n v="54"/>
    <n v="18.64"/>
    <n v="0.08"/>
    <n v="4513.46"/>
    <x v="1"/>
  </r>
  <r>
    <x v="8"/>
    <x v="1"/>
    <n v="381"/>
    <n v="4.4000000000000004E-2"/>
    <n v="47"/>
    <n v="4.5720000000000001"/>
    <n v="1.2E-2"/>
    <n v="25060.85"/>
    <x v="2"/>
  </r>
  <r>
    <x v="5"/>
    <x v="0"/>
    <n v="101"/>
    <n v="3.3000000000000002E-2"/>
    <n v="182"/>
    <n v="6.5650000000000004"/>
    <n v="6.5000000000000002E-2"/>
    <n v="2531.73"/>
    <x v="1"/>
  </r>
  <r>
    <x v="8"/>
    <x v="1"/>
    <n v="411"/>
    <n v="2.5000000000000001E-2"/>
    <n v="131"/>
    <n v="10.275"/>
    <n v="2.5000000000000001E-2"/>
    <n v="11796.6"/>
    <x v="0"/>
  </r>
  <r>
    <x v="4"/>
    <x v="2"/>
    <n v="318"/>
    <n v="1.4999999999999999E-2"/>
    <n v="0"/>
    <n v="23.213999999999999"/>
    <n v="7.2999999999999995E-2"/>
    <n v="2476.1"/>
    <x v="1"/>
  </r>
  <r>
    <x v="7"/>
    <x v="0"/>
    <n v="450"/>
    <n v="2.7000000000000003E-2"/>
    <n v="140"/>
    <n v="36"/>
    <n v="0.08"/>
    <n v="476.25"/>
    <x v="1"/>
  </r>
  <r>
    <x v="10"/>
    <x v="1"/>
    <n v="92"/>
    <n v="4.0999999999999995E-2"/>
    <n v="117"/>
    <n v="1.748"/>
    <n v="1.9E-2"/>
    <n v="13020.89"/>
    <x v="0"/>
  </r>
  <r>
    <x v="11"/>
    <x v="3"/>
    <n v="162"/>
    <n v="3.7999999999999999E-2"/>
    <n v="0"/>
    <n v="4.5359999999999996"/>
    <n v="2.7999999999999997E-2"/>
    <n v="9654.02"/>
    <x v="0"/>
  </r>
  <r>
    <x v="5"/>
    <x v="0"/>
    <n v="142"/>
    <n v="1.6E-2"/>
    <n v="200"/>
    <n v="1.8460000000000001"/>
    <n v="1.3000000000000001E-2"/>
    <n v="2309.36"/>
    <x v="1"/>
  </r>
  <r>
    <x v="11"/>
    <x v="3"/>
    <n v="201"/>
    <n v="2.5000000000000001E-2"/>
    <n v="53"/>
    <n v="11.255999999999998"/>
    <n v="5.5999999999999994E-2"/>
    <n v="3192.97"/>
    <x v="1"/>
  </r>
  <r>
    <x v="7"/>
    <x v="0"/>
    <n v="290"/>
    <n v="3.9E-2"/>
    <n v="177"/>
    <n v="21.169999999999998"/>
    <n v="7.2999999999999995E-2"/>
    <n v="1728.89"/>
    <x v="1"/>
  </r>
  <r>
    <x v="3"/>
    <x v="1"/>
    <n v="288"/>
    <n v="3.4000000000000002E-2"/>
    <n v="0"/>
    <n v="16.704000000000001"/>
    <n v="5.7999999999999996E-2"/>
    <n v="14976.47"/>
    <x v="0"/>
  </r>
  <r>
    <x v="11"/>
    <x v="3"/>
    <n v="360"/>
    <n v="3.3000000000000002E-2"/>
    <n v="113"/>
    <n v="10.799999999999999"/>
    <n v="0.03"/>
    <n v="8251.5039682539682"/>
    <x v="0"/>
  </r>
  <r>
    <x v="7"/>
    <x v="0"/>
    <n v="314"/>
    <n v="0.02"/>
    <n v="0"/>
    <n v="30.772000000000002"/>
    <n v="9.8000000000000004E-2"/>
    <n v="837.8"/>
    <x v="1"/>
  </r>
  <r>
    <x v="7"/>
    <x v="0"/>
    <n v="132"/>
    <n v="2.4E-2"/>
    <n v="93"/>
    <n v="3.4320000000000004"/>
    <n v="2.6000000000000002E-2"/>
    <n v="957.16"/>
    <x v="1"/>
  </r>
  <r>
    <x v="5"/>
    <x v="0"/>
    <n v="52"/>
    <n v="0.01"/>
    <n v="149"/>
    <n v="5.0960000000000001"/>
    <n v="9.8000000000000004E-2"/>
    <n v="3341.56"/>
    <x v="1"/>
  </r>
  <r>
    <x v="1"/>
    <x v="1"/>
    <n v="389"/>
    <n v="4.5999999999999999E-2"/>
    <n v="182"/>
    <n v="34.621000000000002"/>
    <n v="8.900000000000001E-2"/>
    <n v="3651.9"/>
    <x v="1"/>
  </r>
  <r>
    <x v="3"/>
    <x v="1"/>
    <n v="325"/>
    <n v="1.1000000000000001E-2"/>
    <n v="117"/>
    <n v="21.125"/>
    <n v="6.5000000000000002E-2"/>
    <n v="16166.67"/>
    <x v="2"/>
  </r>
  <r>
    <x v="4"/>
    <x v="2"/>
    <n v="205"/>
    <n v="1.7000000000000001E-2"/>
    <n v="115"/>
    <n v="9.6349999999999998"/>
    <n v="4.7E-2"/>
    <n v="1802.06"/>
    <x v="1"/>
  </r>
  <r>
    <x v="10"/>
    <x v="1"/>
    <n v="61"/>
    <n v="1.3000000000000001E-2"/>
    <n v="156"/>
    <n v="4.2700000000000005"/>
    <n v="7.0000000000000007E-2"/>
    <n v="16475.150000000001"/>
    <x v="2"/>
  </r>
  <r>
    <x v="1"/>
    <x v="1"/>
    <n v="119"/>
    <n v="1.8000000000000002E-2"/>
    <n v="93"/>
    <n v="10.115"/>
    <n v="8.5000000000000006E-2"/>
    <n v="2528.42"/>
    <x v="1"/>
  </r>
  <r>
    <x v="0"/>
    <x v="0"/>
    <n v="94"/>
    <n v="4.2000000000000003E-2"/>
    <n v="162"/>
    <n v="1.504"/>
    <n v="1.6E-2"/>
    <n v="12065.56"/>
    <x v="0"/>
  </r>
  <r>
    <x v="10"/>
    <x v="1"/>
    <n v="251"/>
    <n v="4.5999999999999999E-2"/>
    <n v="0"/>
    <n v="12.800999999999998"/>
    <n v="5.0999999999999997E-2"/>
    <n v="20425.57"/>
    <x v="2"/>
  </r>
  <r>
    <x v="1"/>
    <x v="1"/>
    <n v="188"/>
    <n v="3.2000000000000001E-2"/>
    <n v="123"/>
    <n v="11.843999999999999"/>
    <n v="6.3E-2"/>
    <n v="702.47"/>
    <x v="1"/>
  </r>
  <r>
    <x v="7"/>
    <x v="0"/>
    <n v="378"/>
    <n v="0.02"/>
    <n v="66"/>
    <n v="26.082000000000001"/>
    <n v="6.9000000000000006E-2"/>
    <n v="1091.6099999999999"/>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691067B-B43E-4D44-81A7-ABD16CF5AA30}" name="نسبة مرتجعات" cacheId="0" applyNumberFormats="0" applyBorderFormats="0" applyFontFormats="0" applyPatternFormats="0" applyAlignmentFormats="0" applyWidthHeightFormats="1" dataCaption="القيم" updatedVersion="8" minRefreshableVersion="3" useAutoFormatting="1" itemPrintTitles="1" createdVersion="8" indent="0" outline="1" outlineData="1" multipleFieldFilters="0" chartFormat="18">
  <location ref="AR6:AU19" firstHeaderRow="0" firstDataRow="1" firstDataCol="1"/>
  <pivotFields count="9">
    <pivotField axis="axisRow" showAll="0">
      <items count="13">
        <item x="8"/>
        <item x="3"/>
        <item x="9"/>
        <item x="5"/>
        <item x="7"/>
        <item x="4"/>
        <item x="6"/>
        <item x="11"/>
        <item x="2"/>
        <item x="10"/>
        <item x="1"/>
        <item x="0"/>
        <item t="default"/>
      </items>
    </pivotField>
    <pivotField showAll="0" sortType="descending">
      <items count="5">
        <item x="2"/>
        <item x="3"/>
        <item x="0"/>
        <item x="1"/>
        <item t="default"/>
      </items>
      <autoSortScope>
        <pivotArea dataOnly="0" outline="0" fieldPosition="0">
          <references count="1">
            <reference field="4294967294" count="1" selected="0">
              <x v="1"/>
            </reference>
          </references>
        </pivotArea>
      </autoSortScope>
    </pivotField>
    <pivotField dataField="1" showAll="0"/>
    <pivotField numFmtId="165" showAll="0"/>
    <pivotField showAll="0"/>
    <pivotField dataField="1" numFmtId="1" showAll="0"/>
    <pivotField dataField="1" numFmtId="165" showAll="0"/>
    <pivotField numFmtId="3" showAll="0"/>
    <pivotField showAll="0"/>
  </pivotFields>
  <rowFields count="1">
    <field x="0"/>
  </rowFields>
  <rowItems count="13">
    <i>
      <x/>
    </i>
    <i>
      <x v="1"/>
    </i>
    <i>
      <x v="2"/>
    </i>
    <i>
      <x v="3"/>
    </i>
    <i>
      <x v="4"/>
    </i>
    <i>
      <x v="5"/>
    </i>
    <i>
      <x v="6"/>
    </i>
    <i>
      <x v="7"/>
    </i>
    <i>
      <x v="8"/>
    </i>
    <i>
      <x v="9"/>
    </i>
    <i>
      <x v="10"/>
    </i>
    <i>
      <x v="11"/>
    </i>
    <i t="grand">
      <x/>
    </i>
  </rowItems>
  <colFields count="1">
    <field x="-2"/>
  </colFields>
  <colItems count="3">
    <i>
      <x/>
    </i>
    <i i="1">
      <x v="1"/>
    </i>
    <i i="2">
      <x v="2"/>
    </i>
  </colItems>
  <dataFields count="3">
    <dataField name="مجموع من الكمية_المباعة" fld="2" baseField="0" baseItem="0"/>
    <dataField name="مجموع من الكمية المسترجعة" fld="5" baseField="0" baseItem="0" numFmtId="1"/>
    <dataField name="مجموع من نسبة_المرتجعات" fld="6" baseField="0" baseItem="0" numFmtId="165"/>
  </dataFields>
  <formats count="3">
    <format dxfId="577">
      <pivotArea dataOnly="0" outline="0" fieldPosition="0">
        <references count="1">
          <reference field="4294967294" count="1">
            <x v="2"/>
          </reference>
        </references>
      </pivotArea>
    </format>
    <format dxfId="578">
      <pivotArea field="0" grandRow="1" outline="0" collapsedLevelsAreSubtotals="1" axis="axisRow" fieldPosition="0">
        <references count="1">
          <reference field="4294967294" count="1" selected="0">
            <x v="2"/>
          </reference>
        </references>
      </pivotArea>
    </format>
    <format dxfId="579">
      <pivotArea collapsedLevelsAreSubtotals="1" fieldPosition="0">
        <references count="2">
          <reference field="4294967294" count="1" selected="0">
            <x v="2"/>
          </reference>
          <reference field="0" count="0"/>
        </references>
      </pivotArea>
    </format>
  </formats>
  <chartFormats count="15">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1" format="3" series="1">
      <pivotArea type="data" outline="0" fieldPosition="0">
        <references count="1">
          <reference field="4294967294" count="1" selected="0">
            <x v="0"/>
          </reference>
        </references>
      </pivotArea>
    </chartFormat>
    <chartFormat chart="1" format="4" series="1">
      <pivotArea type="data" outline="0" fieldPosition="0">
        <references count="1">
          <reference field="4294967294" count="1" selected="0">
            <x v="2"/>
          </reference>
        </references>
      </pivotArea>
    </chartFormat>
    <chartFormat chart="1" format="5" series="1">
      <pivotArea type="data" outline="0" fieldPosition="0">
        <references count="1">
          <reference field="4294967294" count="1" selected="0">
            <x v="1"/>
          </reference>
        </references>
      </pivotArea>
    </chartFormat>
    <chartFormat chart="2" format="6"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2"/>
          </reference>
        </references>
      </pivotArea>
    </chartFormat>
    <chartFormat chart="2" format="8" series="1">
      <pivotArea type="data" outline="0" fieldPosition="0">
        <references count="1">
          <reference field="4294967294" count="1" selected="0">
            <x v="1"/>
          </reference>
        </references>
      </pivotArea>
    </chartFormat>
    <chartFormat chart="4" format="3"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2"/>
          </reference>
        </references>
      </pivotArea>
    </chartFormat>
    <chartFormat chart="4" format="5" series="1">
      <pivotArea type="data" outline="0" fieldPosition="0">
        <references count="1">
          <reference field="4294967294" count="1" selected="0">
            <x v="1"/>
          </reference>
        </references>
      </pivotArea>
    </chartFormat>
    <chartFormat chart="15" format="9" series="1">
      <pivotArea type="data" outline="0" fieldPosition="0">
        <references count="1">
          <reference field="4294967294" count="1" selected="0">
            <x v="0"/>
          </reference>
        </references>
      </pivotArea>
    </chartFormat>
    <chartFormat chart="15" format="10" series="1">
      <pivotArea type="data" outline="0" fieldPosition="0">
        <references count="1">
          <reference field="4294967294" count="1" selected="0">
            <x v="2"/>
          </reference>
        </references>
      </pivotArea>
    </chartFormat>
    <chartFormat chart="15" format="1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7DBCE50A-459B-471C-AC94-51823A74BE50}" name="PivotTable18" cacheId="0" applyNumberFormats="0" applyBorderFormats="0" applyFontFormats="0" applyPatternFormats="0" applyAlignmentFormats="0" applyWidthHeightFormats="1" dataCaption="القيم" updatedVersion="8" minRefreshableVersion="3" useAutoFormatting="1" itemPrintTitles="1" createdVersion="8" indent="0" outline="1" outlineData="1" multipleFieldFilters="0" chartFormat="5">
  <location ref="CI9:CJ14" firstHeaderRow="1" firstDataRow="1" firstDataCol="1"/>
  <pivotFields count="9">
    <pivotField showAll="0"/>
    <pivotField axis="axisRow" showAll="0" sortType="descending">
      <items count="5">
        <item x="2"/>
        <item x="3"/>
        <item x="0"/>
        <item x="1"/>
        <item t="default"/>
      </items>
      <autoSortScope>
        <pivotArea dataOnly="0" outline="0" fieldPosition="0">
          <references count="1">
            <reference field="4294967294" count="1" selected="0">
              <x v="0"/>
            </reference>
          </references>
        </pivotArea>
      </autoSortScope>
    </pivotField>
    <pivotField showAll="0"/>
    <pivotField numFmtId="165" showAll="0"/>
    <pivotField dataField="1" showAll="0"/>
    <pivotField numFmtId="1" showAll="0"/>
    <pivotField numFmtId="165" showAll="0"/>
    <pivotField numFmtId="3" showAll="0"/>
    <pivotField showAll="0"/>
  </pivotFields>
  <rowFields count="1">
    <field x="1"/>
  </rowFields>
  <rowItems count="5">
    <i>
      <x v="3"/>
    </i>
    <i>
      <x v="2"/>
    </i>
    <i>
      <x/>
    </i>
    <i>
      <x v="1"/>
    </i>
    <i t="grand">
      <x/>
    </i>
  </rowItems>
  <colItems count="1">
    <i/>
  </colItems>
  <dataFields count="1">
    <dataField name="عدد من عدد_التقييمات" fld="4" subtotal="count" baseField="1" baseItem="1"/>
  </dataFields>
  <chartFormats count="5">
    <chartFormat chart="4" format="0" series="1">
      <pivotArea type="data" outline="0" fieldPosition="0">
        <references count="1">
          <reference field="4294967294" count="1" selected="0">
            <x v="0"/>
          </reference>
        </references>
      </pivotArea>
    </chartFormat>
    <chartFormat chart="4" format="9">
      <pivotArea type="data" outline="0" fieldPosition="0">
        <references count="2">
          <reference field="4294967294" count="1" selected="0">
            <x v="0"/>
          </reference>
          <reference field="1" count="1" selected="0">
            <x v="3"/>
          </reference>
        </references>
      </pivotArea>
    </chartFormat>
    <chartFormat chart="4" format="10">
      <pivotArea type="data" outline="0" fieldPosition="0">
        <references count="2">
          <reference field="4294967294" count="1" selected="0">
            <x v="0"/>
          </reference>
          <reference field="1" count="1" selected="0">
            <x v="2"/>
          </reference>
        </references>
      </pivotArea>
    </chartFormat>
    <chartFormat chart="4" format="11">
      <pivotArea type="data" outline="0" fieldPosition="0">
        <references count="2">
          <reference field="4294967294" count="1" selected="0">
            <x v="0"/>
          </reference>
          <reference field="1" count="1" selected="0">
            <x v="0"/>
          </reference>
        </references>
      </pivotArea>
    </chartFormat>
    <chartFormat chart="4" format="12">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FF043B6C-3D6B-43BA-ABD6-9B188C204AAF}" name="معدل الربحية" cacheId="0" applyNumberFormats="0" applyBorderFormats="0" applyFontFormats="0" applyPatternFormats="0" applyAlignmentFormats="0" applyWidthHeightFormats="1" dataCaption="القيم" updatedVersion="8" minRefreshableVersion="3" useAutoFormatting="1" itemPrintTitles="1" createdVersion="8" indent="0" outline="1" outlineData="1" multipleFieldFilters="0" chartFormat="20">
  <location ref="BJ6:BL23" firstHeaderRow="0" firstDataRow="1" firstDataCol="1"/>
  <pivotFields count="9">
    <pivotField axis="axisRow" showAll="0">
      <items count="13">
        <item x="8"/>
        <item x="3"/>
        <item x="9"/>
        <item x="5"/>
        <item x="7"/>
        <item x="4"/>
        <item x="6"/>
        <item x="11"/>
        <item x="2"/>
        <item x="10"/>
        <item x="1"/>
        <item x="0"/>
        <item t="default"/>
      </items>
    </pivotField>
    <pivotField axis="axisRow" showAll="0" sortType="ascending">
      <items count="5">
        <item x="2"/>
        <item x="3"/>
        <item x="0"/>
        <item x="1"/>
        <item t="default"/>
      </items>
    </pivotField>
    <pivotField dataField="1" showAll="0"/>
    <pivotField numFmtId="165" showAll="0"/>
    <pivotField showAll="0"/>
    <pivotField numFmtId="1" showAll="0"/>
    <pivotField numFmtId="165" showAll="0"/>
    <pivotField dataField="1" numFmtId="3" showAll="0"/>
    <pivotField showAll="0"/>
  </pivotFields>
  <rowFields count="2">
    <field x="1"/>
    <field x="0"/>
  </rowFields>
  <rowItems count="17">
    <i>
      <x/>
    </i>
    <i r="1">
      <x v="2"/>
    </i>
    <i r="1">
      <x v="5"/>
    </i>
    <i r="1">
      <x v="8"/>
    </i>
    <i>
      <x v="1"/>
    </i>
    <i r="1">
      <x v="7"/>
    </i>
    <i>
      <x v="2"/>
    </i>
    <i r="1">
      <x v="3"/>
    </i>
    <i r="1">
      <x v="4"/>
    </i>
    <i r="1">
      <x v="11"/>
    </i>
    <i>
      <x v="3"/>
    </i>
    <i r="1">
      <x/>
    </i>
    <i r="1">
      <x v="1"/>
    </i>
    <i r="1">
      <x v="6"/>
    </i>
    <i r="1">
      <x v="9"/>
    </i>
    <i r="1">
      <x v="10"/>
    </i>
    <i t="grand">
      <x/>
    </i>
  </rowItems>
  <colFields count="1">
    <field x="-2"/>
  </colFields>
  <colItems count="2">
    <i>
      <x/>
    </i>
    <i i="1">
      <x v="1"/>
    </i>
  </colItems>
  <dataFields count="2">
    <dataField name="مجموع من الكمية_المباعة" fld="2" baseField="0" baseItem="0"/>
    <dataField name="مجموع من السعر_بالجنيه" fld="7" baseField="0" baseItem="0" numFmtId="3"/>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13" format="4" series="1">
      <pivotArea type="data" outline="0" fieldPosition="0">
        <references count="1">
          <reference field="4294967294" count="1" selected="0">
            <x v="0"/>
          </reference>
        </references>
      </pivotArea>
    </chartFormat>
    <chartFormat chart="1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80D42DBC-F9FA-4182-83D4-FD246340165F}" name="المنتجات الأعلى مبيعًا" cacheId="0" applyNumberFormats="0" applyBorderFormats="0" applyFontFormats="0" applyPatternFormats="0" applyAlignmentFormats="0" applyWidthHeightFormats="1" dataCaption="القيم" updatedVersion="8" minRefreshableVersion="3" useAutoFormatting="1" itemPrintTitles="1" createdVersion="8" indent="0" outline="1" outlineData="1" multipleFieldFilters="0" chartFormat="12">
  <location ref="K6:L19" firstHeaderRow="1" firstDataRow="1" firstDataCol="1"/>
  <pivotFields count="9">
    <pivotField axis="axisRow" showAll="0" sortType="descending">
      <items count="13">
        <item x="8"/>
        <item x="3"/>
        <item x="9"/>
        <item x="5"/>
        <item x="7"/>
        <item x="4"/>
        <item x="6"/>
        <item x="11"/>
        <item x="2"/>
        <item x="10"/>
        <item x="1"/>
        <item x="0"/>
        <item t="default"/>
      </items>
      <autoSortScope>
        <pivotArea dataOnly="0" outline="0" fieldPosition="0">
          <references count="1">
            <reference field="4294967294" count="1" selected="0">
              <x v="0"/>
            </reference>
          </references>
        </pivotArea>
      </autoSortScope>
    </pivotField>
    <pivotField showAll="0">
      <items count="5">
        <item x="2"/>
        <item x="3"/>
        <item x="0"/>
        <item x="1"/>
        <item t="default"/>
      </items>
    </pivotField>
    <pivotField showAll="0"/>
    <pivotField showAll="0"/>
    <pivotField showAll="0"/>
    <pivotField numFmtId="1" showAll="0"/>
    <pivotField numFmtId="165" showAll="0"/>
    <pivotField dataField="1" numFmtId="3" showAll="0"/>
    <pivotField showAll="0"/>
  </pivotFields>
  <rowFields count="1">
    <field x="0"/>
  </rowFields>
  <rowItems count="13">
    <i>
      <x/>
    </i>
    <i>
      <x v="9"/>
    </i>
    <i>
      <x v="2"/>
    </i>
    <i>
      <x v="11"/>
    </i>
    <i>
      <x v="1"/>
    </i>
    <i>
      <x v="6"/>
    </i>
    <i>
      <x v="7"/>
    </i>
    <i>
      <x v="3"/>
    </i>
    <i>
      <x v="5"/>
    </i>
    <i>
      <x v="10"/>
    </i>
    <i>
      <x v="4"/>
    </i>
    <i>
      <x v="8"/>
    </i>
    <i t="grand">
      <x/>
    </i>
  </rowItems>
  <colItems count="1">
    <i/>
  </colItems>
  <dataFields count="1">
    <dataField name="مجموع من السعر_بالجنيه" fld="7" baseField="0" baseItem="0" numFmtId="3"/>
  </dataFields>
  <chartFormats count="2">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FA258B5-FA27-42D9-88F6-F275BBC7440A}" name="التقييمات و مبيعات" cacheId="0" applyNumberFormats="0" applyBorderFormats="0" applyFontFormats="0" applyPatternFormats="0" applyAlignmentFormats="0" applyWidthHeightFormats="1" dataCaption="القيم" updatedVersion="8" minRefreshableVersion="3" useAutoFormatting="1" itemPrintTitles="1" createdVersion="8" indent="0" outline="1" outlineData="1" multipleFieldFilters="0" chartFormat="13">
  <location ref="BS6:BU19" firstHeaderRow="0" firstDataRow="1" firstDataCol="1"/>
  <pivotFields count="9">
    <pivotField axis="axisRow" showAll="0" sortType="descending">
      <items count="13">
        <item x="8"/>
        <item x="3"/>
        <item x="9"/>
        <item x="5"/>
        <item x="7"/>
        <item x="4"/>
        <item x="6"/>
        <item x="11"/>
        <item x="2"/>
        <item x="10"/>
        <item x="1"/>
        <item x="0"/>
        <item t="default"/>
      </items>
      <autoSortScope>
        <pivotArea dataOnly="0" outline="0" fieldPosition="0">
          <references count="1">
            <reference field="4294967294" count="1" selected="0">
              <x v="0"/>
            </reference>
          </references>
        </pivotArea>
      </autoSortScope>
    </pivotField>
    <pivotField showAll="0">
      <items count="5">
        <item x="2"/>
        <item x="3"/>
        <item x="0"/>
        <item x="1"/>
        <item t="default"/>
      </items>
    </pivotField>
    <pivotField showAll="0"/>
    <pivotField dataField="1" numFmtId="165" showAll="0"/>
    <pivotField showAll="0"/>
    <pivotField numFmtId="1" showAll="0"/>
    <pivotField numFmtId="165" showAll="0"/>
    <pivotField dataField="1" numFmtId="3" showAll="0"/>
    <pivotField showAll="0"/>
  </pivotFields>
  <rowFields count="1">
    <field x="0"/>
  </rowFields>
  <rowItems count="13">
    <i>
      <x/>
    </i>
    <i>
      <x v="9"/>
    </i>
    <i>
      <x v="2"/>
    </i>
    <i>
      <x v="11"/>
    </i>
    <i>
      <x v="1"/>
    </i>
    <i>
      <x v="6"/>
    </i>
    <i>
      <x v="7"/>
    </i>
    <i>
      <x v="3"/>
    </i>
    <i>
      <x v="5"/>
    </i>
    <i>
      <x v="10"/>
    </i>
    <i>
      <x v="4"/>
    </i>
    <i>
      <x v="8"/>
    </i>
    <i t="grand">
      <x/>
    </i>
  </rowItems>
  <colFields count="1">
    <field x="-2"/>
  </colFields>
  <colItems count="2">
    <i>
      <x/>
    </i>
    <i i="1">
      <x v="1"/>
    </i>
  </colItems>
  <dataFields count="2">
    <dataField name="مجموع من السعر_بالجنيه" fld="7" baseField="0" baseItem="0" numFmtId="3"/>
    <dataField name="مجموع من التقييم_العام" fld="3" baseField="0" baseItem="0" numFmtId="2"/>
  </dataFields>
  <formats count="1">
    <format dxfId="576">
      <pivotArea outline="0" collapsedLevelsAreSubtotals="1" fieldPosition="0">
        <references count="1">
          <reference field="4294967294" count="1" selected="0">
            <x v="1"/>
          </reference>
        </references>
      </pivotArea>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7" format="4" series="1">
      <pivotArea type="data" outline="0" fieldPosition="0">
        <references count="1">
          <reference field="4294967294" count="1" selected="0">
            <x v="0"/>
          </reference>
        </references>
      </pivotArea>
    </chartFormat>
    <chartFormat chart="7"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CE50362-8E1C-43FB-A8FF-8F41D98AA74A}" name="PivotTable20" cacheId="0" applyNumberFormats="0" applyBorderFormats="0" applyFontFormats="0" applyPatternFormats="0" applyAlignmentFormats="0" applyWidthHeightFormats="1" dataCaption="القيم" updatedVersion="8" minRefreshableVersion="3" useAutoFormatting="1" itemPrintTitles="1" createdVersion="8" indent="0" outline="1" outlineData="1" multipleFieldFilters="0" chartFormat="3">
  <location ref="CI32:CM38" firstHeaderRow="1" firstDataRow="2" firstDataCol="1"/>
  <pivotFields count="9">
    <pivotField showAll="0"/>
    <pivotField axis="axisRow" showAll="0">
      <items count="5">
        <item x="2"/>
        <item x="3"/>
        <item x="0"/>
        <item x="1"/>
        <item t="default"/>
      </items>
    </pivotField>
    <pivotField showAll="0"/>
    <pivotField numFmtId="165" showAll="0"/>
    <pivotField dataField="1" showAll="0"/>
    <pivotField numFmtId="1" showAll="0"/>
    <pivotField numFmtId="165" showAll="0"/>
    <pivotField numFmtId="3" showAll="0"/>
    <pivotField axis="axisCol" showAll="0">
      <items count="4">
        <item x="0"/>
        <item x="2"/>
        <item x="1"/>
        <item t="default"/>
      </items>
    </pivotField>
  </pivotFields>
  <rowFields count="1">
    <field x="1"/>
  </rowFields>
  <rowItems count="5">
    <i>
      <x/>
    </i>
    <i>
      <x v="1"/>
    </i>
    <i>
      <x v="2"/>
    </i>
    <i>
      <x v="3"/>
    </i>
    <i t="grand">
      <x/>
    </i>
  </rowItems>
  <colFields count="1">
    <field x="8"/>
  </colFields>
  <colItems count="4">
    <i>
      <x/>
    </i>
    <i>
      <x v="1"/>
    </i>
    <i>
      <x v="2"/>
    </i>
    <i t="grand">
      <x/>
    </i>
  </colItems>
  <dataFields count="1">
    <dataField name="عدد من عدد_التقييمات" fld="4" subtotal="count" baseField="1" baseItem="1"/>
  </dataFields>
  <formats count="3">
    <format dxfId="592">
      <pivotArea outline="0" collapsedLevelsAreSubtotals="1" fieldPosition="0"/>
    </format>
    <format dxfId="591">
      <pivotArea dataOnly="0" labelOnly="1" fieldPosition="0">
        <references count="1">
          <reference field="1" count="0"/>
        </references>
      </pivotArea>
    </format>
    <format dxfId="590">
      <pivotArea dataOnly="0" labelOnly="1" grandRow="1" outline="0" fieldPosition="0"/>
    </format>
  </formats>
  <chartFormats count="3">
    <chartFormat chart="0" format="0" series="1">
      <pivotArea type="data" outline="0" fieldPosition="0">
        <references count="2">
          <reference field="4294967294" count="1" selected="0">
            <x v="0"/>
          </reference>
          <reference field="8" count="1" selected="0">
            <x v="0"/>
          </reference>
        </references>
      </pivotArea>
    </chartFormat>
    <chartFormat chart="0" format="1" series="1">
      <pivotArea type="data" outline="0" fieldPosition="0">
        <references count="2">
          <reference field="4294967294" count="1" selected="0">
            <x v="0"/>
          </reference>
          <reference field="8" count="1" selected="0">
            <x v="1"/>
          </reference>
        </references>
      </pivotArea>
    </chartFormat>
    <chartFormat chart="0" format="2" series="1">
      <pivotArea type="data" outline="0" fieldPosition="0">
        <references count="2">
          <reference field="4294967294" count="1" selected="0">
            <x v="0"/>
          </reference>
          <reference field="8"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5C95CCA-744F-4D1F-B48B-10DF353268E4}" name="PivotTable6" cacheId="0" applyNumberFormats="0" applyBorderFormats="0" applyFontFormats="0" applyPatternFormats="0" applyAlignmentFormats="0" applyWidthHeightFormats="1" dataCaption="القيم" updatedVersion="8" minRefreshableVersion="3" useAutoFormatting="1" itemPrintTitles="1" createdVersion="8" indent="0" outline="1" outlineData="1" multipleFieldFilters="0">
  <location ref="AJ8:AL21" firstHeaderRow="0" firstDataRow="1" firstDataCol="1"/>
  <pivotFields count="9">
    <pivotField axis="axisRow" showAll="0" sortType="descending">
      <items count="13">
        <item x="8"/>
        <item x="3"/>
        <item x="9"/>
        <item x="5"/>
        <item x="7"/>
        <item x="4"/>
        <item x="6"/>
        <item x="11"/>
        <item x="2"/>
        <item x="10"/>
        <item x="1"/>
        <item x="0"/>
        <item t="default"/>
      </items>
      <autoSortScope>
        <pivotArea dataOnly="0" outline="0" fieldPosition="0">
          <references count="1">
            <reference field="4294967294" count="1" selected="0">
              <x v="1"/>
            </reference>
          </references>
        </pivotArea>
      </autoSortScope>
    </pivotField>
    <pivotField showAll="0" sortType="descending">
      <autoSortScope>
        <pivotArea dataOnly="0" outline="0" fieldPosition="0">
          <references count="1">
            <reference field="4294967294" count="1" selected="0">
              <x v="1"/>
            </reference>
          </references>
        </pivotArea>
      </autoSortScope>
    </pivotField>
    <pivotField showAll="0"/>
    <pivotField numFmtId="165" showAll="0"/>
    <pivotField dataField="1" showAll="0"/>
    <pivotField numFmtId="1" showAll="0"/>
    <pivotField numFmtId="165" showAll="0"/>
    <pivotField dataField="1" numFmtId="3" showAll="0"/>
    <pivotField showAll="0"/>
  </pivotFields>
  <rowFields count="1">
    <field x="0"/>
  </rowFields>
  <rowItems count="13">
    <i>
      <x/>
    </i>
    <i>
      <x v="9"/>
    </i>
    <i>
      <x v="2"/>
    </i>
    <i>
      <x v="11"/>
    </i>
    <i>
      <x v="1"/>
    </i>
    <i>
      <x v="6"/>
    </i>
    <i>
      <x v="7"/>
    </i>
    <i>
      <x v="3"/>
    </i>
    <i>
      <x v="5"/>
    </i>
    <i>
      <x v="10"/>
    </i>
    <i>
      <x v="4"/>
    </i>
    <i>
      <x v="8"/>
    </i>
    <i t="grand">
      <x/>
    </i>
  </rowItems>
  <colFields count="1">
    <field x="-2"/>
  </colFields>
  <colItems count="2">
    <i>
      <x/>
    </i>
    <i i="1">
      <x v="1"/>
    </i>
  </colItems>
  <dataFields count="2">
    <dataField name="مجموع من عدد_التقييمات" fld="4" baseField="0" baseItem="0"/>
    <dataField name="مجموع من السعر_بالجنيه" fld="7" baseField="0" baseItem="0" numFmtId="3"/>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6573981-D8CE-416A-8F48-84C23F71280C}" name="PivotTable17" cacheId="0" applyNumberFormats="0" applyBorderFormats="0" applyFontFormats="0" applyPatternFormats="0" applyAlignmentFormats="0" applyWidthHeightFormats="1" dataCaption="القيم" updatedVersion="8" minRefreshableVersion="3" useAutoFormatting="1" itemPrintTitles="1" createdVersion="8" indent="0" outline="1" outlineData="1" multipleFieldFilters="0" chartFormat="8">
  <location ref="CB6:CD12" firstHeaderRow="0" firstDataRow="1" firstDataCol="1"/>
  <pivotFields count="9">
    <pivotField axis="axisRow" showAll="0" sortType="ascending">
      <items count="13">
        <item h="1" x="8"/>
        <item h="1" x="3"/>
        <item x="9"/>
        <item h="1" x="5"/>
        <item x="7"/>
        <item h="1" x="4"/>
        <item x="6"/>
        <item h="1" x="11"/>
        <item x="2"/>
        <item h="1" x="10"/>
        <item x="1"/>
        <item h="1" x="0"/>
        <item t="default"/>
      </items>
      <autoSortScope>
        <pivotArea dataOnly="0" outline="0" fieldPosition="0">
          <references count="1">
            <reference field="4294967294" count="1" selected="0">
              <x v="0"/>
            </reference>
          </references>
        </pivotArea>
      </autoSortScope>
    </pivotField>
    <pivotField showAll="0"/>
    <pivotField dataField="1" showAll="0"/>
    <pivotField numFmtId="165" showAll="0"/>
    <pivotField showAll="0"/>
    <pivotField numFmtId="1" showAll="0"/>
    <pivotField numFmtId="165" showAll="0"/>
    <pivotField dataField="1" numFmtId="3" showAll="0"/>
    <pivotField showAll="0"/>
  </pivotFields>
  <rowFields count="1">
    <field x="0"/>
  </rowFields>
  <rowItems count="6">
    <i>
      <x v="4"/>
    </i>
    <i>
      <x v="2"/>
    </i>
    <i>
      <x v="10"/>
    </i>
    <i>
      <x v="6"/>
    </i>
    <i>
      <x v="8"/>
    </i>
    <i t="grand">
      <x/>
    </i>
  </rowItems>
  <colFields count="1">
    <field x="-2"/>
  </colFields>
  <colItems count="2">
    <i>
      <x/>
    </i>
    <i i="1">
      <x v="1"/>
    </i>
  </colItems>
  <dataFields count="2">
    <dataField name="مجموع من الكمية_المباعة" fld="2" baseField="0" baseItem="0"/>
    <dataField name="مجموع من السعر_بالجنيه" fld="7" baseField="0" baseItem="0" numFmtId="3"/>
  </dataFields>
  <chartFormats count="2">
    <chartFormat chart="7" format="0" series="1">
      <pivotArea type="data" outline="0" fieldPosition="0">
        <references count="1">
          <reference field="4294967294" count="1" selected="0">
            <x v="0"/>
          </reference>
        </references>
      </pivotArea>
    </chartFormat>
    <chartFormat chart="7"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D6CEAB3-6511-4A42-A44B-0037AFD66B6E}" name="PivotTable10" cacheId="0" applyNumberFormats="0" applyBorderFormats="0" applyFontFormats="0" applyPatternFormats="0" applyAlignmentFormats="0" applyWidthHeightFormats="1" dataCaption="القيم" updatedVersion="8" minRefreshableVersion="3" useAutoFormatting="1" itemPrintTitles="1" createdVersion="8" indent="0" outline="1" outlineData="1" multipleFieldFilters="0">
  <location ref="BA8:BC21" firstHeaderRow="0" firstDataRow="1" firstDataCol="1"/>
  <pivotFields count="9">
    <pivotField axis="axisRow" showAll="0" sortType="descending">
      <items count="13">
        <item x="8"/>
        <item x="3"/>
        <item x="9"/>
        <item x="5"/>
        <item x="7"/>
        <item x="4"/>
        <item x="6"/>
        <item x="11"/>
        <item x="2"/>
        <item x="10"/>
        <item x="1"/>
        <item x="0"/>
        <item t="default"/>
      </items>
      <autoSortScope>
        <pivotArea dataOnly="0" outline="0" fieldPosition="0">
          <references count="1">
            <reference field="4294967294" count="1" selected="0">
              <x v="0"/>
            </reference>
          </references>
        </pivotArea>
      </autoSortScope>
    </pivotField>
    <pivotField showAll="0" sortType="descending">
      <autoSortScope>
        <pivotArea dataOnly="0" outline="0" fieldPosition="0">
          <references count="1">
            <reference field="4294967294" count="1" selected="0">
              <x v="0"/>
            </reference>
          </references>
        </pivotArea>
      </autoSortScope>
    </pivotField>
    <pivotField showAll="0"/>
    <pivotField dataField="1" numFmtId="165" showAll="0"/>
    <pivotField showAll="0"/>
    <pivotField numFmtId="1" showAll="0"/>
    <pivotField dataField="1" numFmtId="165" showAll="0"/>
    <pivotField numFmtId="3" showAll="0"/>
    <pivotField showAll="0"/>
  </pivotFields>
  <rowFields count="1">
    <field x="0"/>
  </rowFields>
  <rowItems count="13">
    <i>
      <x v="3"/>
    </i>
    <i>
      <x/>
    </i>
    <i>
      <x v="8"/>
    </i>
    <i>
      <x v="5"/>
    </i>
    <i>
      <x v="2"/>
    </i>
    <i>
      <x v="6"/>
    </i>
    <i>
      <x v="9"/>
    </i>
    <i>
      <x v="4"/>
    </i>
    <i>
      <x v="10"/>
    </i>
    <i>
      <x v="1"/>
    </i>
    <i>
      <x v="11"/>
    </i>
    <i>
      <x v="7"/>
    </i>
    <i t="grand">
      <x/>
    </i>
  </rowItems>
  <colFields count="1">
    <field x="-2"/>
  </colFields>
  <colItems count="2">
    <i>
      <x/>
    </i>
    <i i="1">
      <x v="1"/>
    </i>
  </colItems>
  <dataFields count="2">
    <dataField name="مجموع من نسبة_المرتجعات_٪" fld="6" baseField="0" baseItem="0" numFmtId="165"/>
    <dataField name="مجموع من التقييم_العام" fld="3" baseField="0" baseItem="0" numFmtId="165"/>
  </dataFields>
  <formats count="1">
    <format dxfId="59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13824AA-8032-4547-A11B-15EDCE507E02}" name="PivotTable4" cacheId="0" applyNumberFormats="0" applyBorderFormats="0" applyFontFormats="0" applyPatternFormats="0" applyAlignmentFormats="0" applyWidthHeightFormats="1" dataCaption="القيم" updatedVersion="8" minRefreshableVersion="3" useAutoFormatting="1" itemPrintTitles="1" createdVersion="8" indent="0" outline="1" outlineData="1" multipleFieldFilters="0" chartFormat="9">
  <location ref="T7:U12" firstHeaderRow="1" firstDataRow="1" firstDataCol="1"/>
  <pivotFields count="9">
    <pivotField showAll="0"/>
    <pivotField axis="axisRow" showAll="0" sortType="descending">
      <items count="5">
        <item x="2"/>
        <item x="3"/>
        <item x="0"/>
        <item x="1"/>
        <item t="default"/>
      </items>
      <autoSortScope>
        <pivotArea dataOnly="0" outline="0" fieldPosition="0">
          <references count="1">
            <reference field="4294967294" count="1" selected="0">
              <x v="0"/>
            </reference>
          </references>
        </pivotArea>
      </autoSortScope>
    </pivotField>
    <pivotField showAll="0"/>
    <pivotField showAll="0"/>
    <pivotField showAll="0"/>
    <pivotField numFmtId="1" showAll="0"/>
    <pivotField numFmtId="165" showAll="0"/>
    <pivotField dataField="1" numFmtId="3" showAll="0"/>
    <pivotField showAll="0"/>
  </pivotFields>
  <rowFields count="1">
    <field x="1"/>
  </rowFields>
  <rowItems count="5">
    <i>
      <x v="3"/>
    </i>
    <i>
      <x/>
    </i>
    <i>
      <x v="2"/>
    </i>
    <i>
      <x v="1"/>
    </i>
    <i t="grand">
      <x/>
    </i>
  </rowItems>
  <colItems count="1">
    <i/>
  </colItems>
  <dataFields count="1">
    <dataField name="مجموع من السعر_بالجنيه" fld="7" baseField="0" baseItem="0" numFmtId="3"/>
  </dataFields>
  <chartFormats count="1">
    <chartFormat chart="4"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28BDBAEE-C2A6-4015-89C2-15351189087C}" name="التقيم" cacheId="0" applyNumberFormats="0" applyBorderFormats="0" applyFontFormats="0" applyPatternFormats="0" applyAlignmentFormats="0" applyWidthHeightFormats="1" dataCaption="القيم" updatedVersion="8" minRefreshableVersion="3" useAutoFormatting="1" itemPrintTitles="1" createdVersion="8" indent="0" outline="1" outlineData="1" multipleFieldFilters="0" chartFormat="22">
  <location ref="AB6:AC19" firstHeaderRow="1" firstDataRow="1" firstDataCol="1"/>
  <pivotFields count="9">
    <pivotField axis="axisRow" showAll="0" sortType="descending">
      <items count="13">
        <item x="8"/>
        <item x="3"/>
        <item x="9"/>
        <item x="5"/>
        <item x="7"/>
        <item x="4"/>
        <item x="6"/>
        <item x="11"/>
        <item x="2"/>
        <item x="10"/>
        <item x="1"/>
        <item x="0"/>
        <item t="default"/>
      </items>
      <autoSortScope>
        <pivotArea dataOnly="0" outline="0" fieldPosition="0">
          <references count="1">
            <reference field="4294967294" count="1" selected="0">
              <x v="0"/>
            </reference>
          </references>
        </pivotArea>
      </autoSortScope>
    </pivotField>
    <pivotField showAll="0">
      <items count="5">
        <item x="2"/>
        <item x="3"/>
        <item x="0"/>
        <item x="1"/>
        <item t="default"/>
      </items>
    </pivotField>
    <pivotField showAll="0"/>
    <pivotField dataField="1" showAll="0"/>
    <pivotField showAll="0"/>
    <pivotField numFmtId="1" showAll="0"/>
    <pivotField numFmtId="165" showAll="0"/>
    <pivotField numFmtId="3" showAll="0"/>
    <pivotField showAll="0"/>
  </pivotFields>
  <rowFields count="1">
    <field x="0"/>
  </rowFields>
  <rowItems count="13">
    <i>
      <x v="3"/>
    </i>
    <i>
      <x/>
    </i>
    <i>
      <x v="9"/>
    </i>
    <i>
      <x v="10"/>
    </i>
    <i>
      <x v="5"/>
    </i>
    <i>
      <x v="8"/>
    </i>
    <i>
      <x v="4"/>
    </i>
    <i>
      <x v="11"/>
    </i>
    <i>
      <x v="6"/>
    </i>
    <i>
      <x v="2"/>
    </i>
    <i>
      <x v="7"/>
    </i>
    <i>
      <x v="1"/>
    </i>
    <i t="grand">
      <x/>
    </i>
  </rowItems>
  <colItems count="1">
    <i/>
  </colItems>
  <dataFields count="1">
    <dataField name="مجموع من التقييم_العام" fld="3" baseField="0" baseItem="4" numFmtId="10"/>
  </dataFields>
  <formats count="8">
    <format dxfId="580">
      <pivotArea type="all" dataOnly="0" outline="0" fieldPosition="0"/>
    </format>
    <format dxfId="581">
      <pivotArea field="0" type="button" dataOnly="0" labelOnly="1" outline="0" axis="axisRow" fieldPosition="0"/>
    </format>
    <format dxfId="582">
      <pivotArea dataOnly="0" labelOnly="1" fieldPosition="0">
        <references count="1">
          <reference field="0" count="0"/>
        </references>
      </pivotArea>
    </format>
    <format dxfId="583">
      <pivotArea dataOnly="0" labelOnly="1" grandRow="1" outline="0" fieldPosition="0"/>
    </format>
    <format dxfId="584">
      <pivotArea dataOnly="0" labelOnly="1" outline="0" axis="axisValues" fieldPosition="0"/>
    </format>
    <format dxfId="585">
      <pivotArea outline="0" collapsedLevelsAreSubtotals="1" fieldPosition="0"/>
    </format>
    <format dxfId="586">
      <pivotArea collapsedLevelsAreSubtotals="1" fieldPosition="0">
        <references count="1">
          <reference field="0" count="0"/>
        </references>
      </pivotArea>
    </format>
    <format dxfId="587">
      <pivotArea grandRow="1" outline="0" collapsedLevelsAreSubtotals="1" fieldPosition="0"/>
    </format>
  </formats>
  <chartFormats count="2">
    <chartFormat chart="3" format="0"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FFB347A1-AD35-4C32-885D-5073BE779A6D}" name="PivotTable19" cacheId="0" applyNumberFormats="0" applyBorderFormats="0" applyFontFormats="0" applyPatternFormats="0" applyAlignmentFormats="0" applyWidthHeightFormats="1" dataCaption="القيم" updatedVersion="8" minRefreshableVersion="3" useAutoFormatting="1" itemPrintTitles="1" createdVersion="8" indent="0" outline="1" outlineData="1" multipleFieldFilters="0" chartFormat="3">
  <location ref="CI19:CJ23" firstHeaderRow="1" firstDataRow="1" firstDataCol="1"/>
  <pivotFields count="9">
    <pivotField showAll="0"/>
    <pivotField showAll="0"/>
    <pivotField showAll="0"/>
    <pivotField numFmtId="165" showAll="0"/>
    <pivotField dataField="1" showAll="0"/>
    <pivotField numFmtId="1" showAll="0"/>
    <pivotField numFmtId="165" showAll="0"/>
    <pivotField numFmtId="3" showAll="0"/>
    <pivotField axis="axisRow" showAll="0" sortType="descending">
      <items count="4">
        <item x="0"/>
        <item x="2"/>
        <item x="1"/>
        <item t="default"/>
      </items>
      <autoSortScope>
        <pivotArea dataOnly="0" outline="0" fieldPosition="0">
          <references count="1">
            <reference field="4294967294" count="1" selected="0">
              <x v="0"/>
            </reference>
          </references>
        </pivotArea>
      </autoSortScope>
    </pivotField>
  </pivotFields>
  <rowFields count="1">
    <field x="8"/>
  </rowFields>
  <rowItems count="4">
    <i>
      <x v="2"/>
    </i>
    <i>
      <x/>
    </i>
    <i>
      <x v="1"/>
    </i>
    <i t="grand">
      <x/>
    </i>
  </rowItems>
  <colItems count="1">
    <i/>
  </colItems>
  <dataFields count="1">
    <dataField name="عدد من عدد_التقييمات" fld="4" subtotal="count" baseField="8" baseItem="0"/>
  </dataFields>
  <formats count="1">
    <format dxfId="594">
      <pivotArea collapsedLevelsAreSubtotals="1" fieldPosition="0">
        <references count="1">
          <reference field="8" count="1">
            <x v="0"/>
          </reference>
        </references>
      </pivotArea>
    </format>
  </formats>
  <chartFormats count="4">
    <chartFormat chart="2" format="0"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8" count="1" selected="0">
            <x v="2"/>
          </reference>
        </references>
      </pivotArea>
    </chartFormat>
    <chartFormat chart="2" format="8">
      <pivotArea type="data" outline="0" fieldPosition="0">
        <references count="2">
          <reference field="4294967294" count="1" selected="0">
            <x v="0"/>
          </reference>
          <reference field="8" count="1" selected="0">
            <x v="0"/>
          </reference>
        </references>
      </pivotArea>
    </chartFormat>
    <chartFormat chart="2" format="9">
      <pivotArea type="data" outline="0" fieldPosition="0">
        <references count="2">
          <reference field="4294967294" count="1" selected="0">
            <x v="0"/>
          </reference>
          <reference field="8"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مقسم_طريقة_العرض_اسم_المنتج" xr10:uid="{6E501372-D304-423A-BFDF-7448D3EEA5CF}" sourceName="اسم_المنتج">
  <pivotTables>
    <pivotTable tabId="44" name="المنتجات الأعلى مبيعًا"/>
    <pivotTable tabId="44" name="التقيم"/>
    <pivotTable tabId="44" name="نسبة مرتجعات"/>
    <pivotTable tabId="44" name="معدل الربحية"/>
    <pivotTable tabId="44" name="التقييمات و مبيعات"/>
  </pivotTables>
  <data>
    <tabular pivotCacheId="2020641002">
      <items count="12">
        <i x="8" s="1"/>
        <i x="3" s="1"/>
        <i x="9" s="1"/>
        <i x="5" s="1"/>
        <i x="7" s="1"/>
        <i x="4" s="1"/>
        <i x="6" s="1"/>
        <i x="11" s="1"/>
        <i x="2" s="1"/>
        <i x="10"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مقسم_طريقة_العرض_فئة_المنتج" xr10:uid="{7BCDB92C-F6FF-49D5-A009-2D2124FCE25A}" sourceName="فئة المنتج">
  <pivotTables>
    <pivotTable tabId="44" name="PivotTable4"/>
    <pivotTable tabId="44" name="المنتجات الأعلى مبيعًا"/>
    <pivotTable tabId="44" name="التقيم"/>
    <pivotTable tabId="44" name="نسبة مرتجعات"/>
    <pivotTable tabId="44" name="معدل الربحية"/>
    <pivotTable tabId="44" name="التقييمات و مبيعات"/>
  </pivotTables>
  <data>
    <tabular pivotCacheId="2020641002">
      <items count="4">
        <i x="2" s="1"/>
        <i x="3"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اسم_المنتج 1" xr10:uid="{917C0A6D-4072-4C47-BBC5-A8038D5F8496}" cache="مقسم_طريقة_العرض_اسم_المنتج" caption="اسم_المنتج" columnCount="6" style="SlicerStyleLight6" rowHeight="234950"/>
  <slicer name="فئة المنتج 1" xr10:uid="{74936126-C3C7-47FB-89B7-078A83E3A300}" cache="مقسم_طريقة_العرض_فئة_المنتج" caption="فئة المنتج" columnCount="4" style="SlicerStyleLight6" rowHeight="27432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D0BEAE2-C13B-4A85-B1EB-4BD6F164BFA6}" name="الهدي3" displayName="الهدي3" ref="A1:G1001" totalsRowShown="0">
  <autoFilter ref="A1:G1001" xr:uid="{B6A5BEC2-E0D7-460C-BBFA-2C7948031DA3}"/>
  <tableColumns count="7">
    <tableColumn id="1" xr3:uid="{E805CE96-50D9-4086-B9F9-B58D65916088}" name="رقم_المنتج" dataDxfId="603"/>
    <tableColumn id="2" xr3:uid="{03AEE229-F0AD-4D3E-BC92-CD1A40D1F41F}" name="اسم_المنتج" dataDxfId="602"/>
    <tableColumn id="3" xr3:uid="{767A8CC9-0896-4590-AC52-F3B386FBCF23}" name="الكمية_المباعة"/>
    <tableColumn id="4" xr3:uid="{60D2D0A9-F1BB-49CB-A0FE-B797779F3B6C}" name="التقييم_العام"/>
    <tableColumn id="5" xr3:uid="{10D63DFB-A1B8-4134-BA86-FF56292D62D2}" name="عدد_التقييمات"/>
    <tableColumn id="6" xr3:uid="{08CBB1BD-24FA-4F77-9073-3DD22EFA03BD}" name="نسبة_المرتجعات_٪"/>
    <tableColumn id="7" xr3:uid="{7D67FCB9-49E1-4170-BCF4-A88850A06AC7}" name="السعر_بالجنيه"/>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8BDF1B3-E197-4AA7-A909-869F90F56C26}" name="الهدي0" displayName="الهدي0" ref="A1:I787" totalsRowShown="0">
  <autoFilter ref="A1:I787" xr:uid="{B6A5BEC2-E0D7-460C-BBFA-2C7948031DA3}"/>
  <tableColumns count="9">
    <tableColumn id="2" xr3:uid="{6CED076C-C79E-4307-8B36-5C2C2AEEB8B8}" name="اسم_المنتج" dataDxfId="601"/>
    <tableColumn id="1" xr3:uid="{541FD868-643C-4379-A636-5429648C501C}" name="فئة المنتج" dataDxfId="600">
      <calculatedColumnFormula>_xlfn.IFS(
    OR(A2="تلفاز ذكي", A2="ثلاجة", A2="غسالة", A2="مكيف هواء", A2="ميكروويف"), "الأجهزة  المنزلية",
    OR(A2="هاتف ذكي", A2="ساعة ذكية", A2="سماعات بلوتوث"), "الأجهزة  الشخصية",
    OR(A2="حاسوب محمول", A2="طابعة ليزر", A2="لوحة مفاتيح"), " الحاسوب ومستلزماته",
    OR(A2="كاميرا رقمية"), "أجهزة التصوير"
)</calculatedColumnFormula>
    </tableColumn>
    <tableColumn id="3" xr3:uid="{0EAE96E9-CED2-4518-A44F-0525005B713C}" name="الكمية_المباعة"/>
    <tableColumn id="4" xr3:uid="{801DECC0-EE92-476B-AEC5-0DB4955F889E}" name="التقييم_العام" dataDxfId="599" dataCellStyle="Percent"/>
    <tableColumn id="5" xr3:uid="{BC2D6D67-DDF3-4D05-A90F-BDC33A6E541E}" name="عدد_التقييمات"/>
    <tableColumn id="9" xr3:uid="{53460206-D9E2-41A0-9069-C559C8853BFB}" name="الكمية المسترجعة" dataDxfId="598" dataCellStyle="Percent"/>
    <tableColumn id="6" xr3:uid="{DA1761EE-14F1-4134-A7F6-1A000C1FFBBA}" name="نسبة_المرتجعات_٪" dataDxfId="597" dataCellStyle="Percent"/>
    <tableColumn id="7" xr3:uid="{FB0F618B-75F5-4198-BC19-FC0826DB9DB0}" name="السعر_بالجنيه" dataDxfId="596" dataCellStyle="Percent"/>
    <tableColumn id="13" xr3:uid="{177700B3-C407-42E1-A119-29503449D914}" name="الفئة  السعرية " dataDxfId="595" dataCellStyle="Percent">
      <calculatedColumnFormula>_xlfn.IFS(الهدي0[[#This Row],[السعر_بالجنيه]]&lt;=5000,"منخفضة ",الهدي0[[#This Row],[السعر_بالجنيه]]&lt;=15000,"متوسطة ",الهدي0[[#This Row],[السعر_بالجنيه]]&gt;=15000,"مرتفعة ")</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rinterSettings" Target="../printerSettings/printerSettings2.bin"/><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13835F-10D3-4374-958E-38241DE3A81B}">
  <dimension ref="A1:G1001"/>
  <sheetViews>
    <sheetView rightToLeft="1" zoomScaleNormal="100" workbookViewId="0">
      <selection activeCell="E14" sqref="E14"/>
    </sheetView>
  </sheetViews>
  <sheetFormatPr defaultRowHeight="13.8" x14ac:dyDescent="0.25"/>
  <cols>
    <col min="1" max="1" width="9.296875" bestFit="1" customWidth="1"/>
    <col min="2" max="2" width="10.19921875" bestFit="1" customWidth="1"/>
    <col min="3" max="3" width="11.296875" bestFit="1" customWidth="1"/>
    <col min="4" max="4" width="9.796875" bestFit="1" customWidth="1"/>
    <col min="5" max="5" width="11.296875" bestFit="1" customWidth="1"/>
    <col min="6" max="6" width="14.5" bestFit="1" customWidth="1"/>
    <col min="7" max="7" width="11.09765625" bestFit="1" customWidth="1"/>
  </cols>
  <sheetData>
    <row r="1" spans="1:7" x14ac:dyDescent="0.25">
      <c r="A1" t="s">
        <v>0</v>
      </c>
      <c r="B1" t="s">
        <v>1</v>
      </c>
      <c r="C1" t="s">
        <v>2</v>
      </c>
      <c r="D1" t="s">
        <v>3</v>
      </c>
      <c r="E1" t="s">
        <v>4</v>
      </c>
      <c r="F1" t="s">
        <v>5</v>
      </c>
      <c r="G1" t="s">
        <v>6</v>
      </c>
    </row>
    <row r="2" spans="1:7" x14ac:dyDescent="0.25">
      <c r="A2" t="s">
        <v>7</v>
      </c>
      <c r="B2" t="s">
        <v>8</v>
      </c>
      <c r="C2">
        <v>299</v>
      </c>
      <c r="D2">
        <v>2.9</v>
      </c>
      <c r="E2">
        <v>147</v>
      </c>
      <c r="F2">
        <v>9.1</v>
      </c>
    </row>
    <row r="3" spans="1:7" x14ac:dyDescent="0.25">
      <c r="A3" t="s">
        <v>9</v>
      </c>
      <c r="B3" t="s">
        <v>10</v>
      </c>
      <c r="C3">
        <v>269</v>
      </c>
      <c r="D3">
        <v>4.8</v>
      </c>
      <c r="E3">
        <v>86</v>
      </c>
      <c r="F3">
        <v>5.8</v>
      </c>
      <c r="G3">
        <v>1689.52</v>
      </c>
    </row>
    <row r="4" spans="1:7" x14ac:dyDescent="0.25">
      <c r="A4" t="s">
        <v>11</v>
      </c>
      <c r="B4" t="s">
        <v>10</v>
      </c>
      <c r="C4">
        <v>165</v>
      </c>
      <c r="D4">
        <v>1</v>
      </c>
      <c r="E4">
        <v>63</v>
      </c>
      <c r="F4">
        <v>4.3</v>
      </c>
      <c r="G4">
        <v>2692.65</v>
      </c>
    </row>
    <row r="5" spans="1:7" x14ac:dyDescent="0.25">
      <c r="A5" t="s">
        <v>12</v>
      </c>
      <c r="B5" t="s">
        <v>13</v>
      </c>
      <c r="C5">
        <v>144</v>
      </c>
      <c r="D5">
        <v>3.2</v>
      </c>
      <c r="G5">
        <v>5247.42</v>
      </c>
    </row>
    <row r="6" spans="1:7" x14ac:dyDescent="0.25">
      <c r="A6" t="s">
        <v>14</v>
      </c>
      <c r="B6" t="s">
        <v>10</v>
      </c>
      <c r="C6">
        <v>67</v>
      </c>
      <c r="D6">
        <v>1.8</v>
      </c>
      <c r="E6">
        <v>144</v>
      </c>
      <c r="F6">
        <v>0.7</v>
      </c>
      <c r="G6">
        <v>1783.54</v>
      </c>
    </row>
    <row r="7" spans="1:7" x14ac:dyDescent="0.25">
      <c r="A7" t="s">
        <v>15</v>
      </c>
      <c r="B7" t="s">
        <v>16</v>
      </c>
      <c r="C7">
        <v>435</v>
      </c>
      <c r="D7">
        <v>1.4</v>
      </c>
      <c r="E7">
        <v>96</v>
      </c>
      <c r="F7">
        <v>7.4</v>
      </c>
    </row>
    <row r="8" spans="1:7" x14ac:dyDescent="0.25">
      <c r="A8" t="s">
        <v>17</v>
      </c>
      <c r="B8" t="s">
        <v>18</v>
      </c>
      <c r="C8">
        <v>181</v>
      </c>
      <c r="D8">
        <v>1</v>
      </c>
      <c r="E8">
        <v>138</v>
      </c>
      <c r="F8">
        <v>6.1</v>
      </c>
      <c r="G8">
        <v>10802.96</v>
      </c>
    </row>
    <row r="9" spans="1:7" x14ac:dyDescent="0.25">
      <c r="A9" t="s">
        <v>19</v>
      </c>
      <c r="B9" t="s">
        <v>18</v>
      </c>
      <c r="C9">
        <v>120</v>
      </c>
      <c r="D9">
        <v>4.0999999999999996</v>
      </c>
      <c r="E9">
        <v>93</v>
      </c>
      <c r="F9">
        <v>6</v>
      </c>
      <c r="G9">
        <v>8982.32</v>
      </c>
    </row>
    <row r="10" spans="1:7" x14ac:dyDescent="0.25">
      <c r="A10" t="s">
        <v>20</v>
      </c>
      <c r="B10" t="s">
        <v>21</v>
      </c>
      <c r="C10">
        <v>119</v>
      </c>
      <c r="D10">
        <v>3.7</v>
      </c>
      <c r="E10">
        <v>113</v>
      </c>
      <c r="F10">
        <v>2.1</v>
      </c>
      <c r="G10">
        <v>2348.12</v>
      </c>
    </row>
    <row r="11" spans="1:7" x14ac:dyDescent="0.25">
      <c r="A11" t="s">
        <v>22</v>
      </c>
      <c r="B11" t="s">
        <v>23</v>
      </c>
      <c r="C11">
        <v>118</v>
      </c>
      <c r="D11">
        <v>3.7</v>
      </c>
      <c r="F11">
        <v>5.5</v>
      </c>
      <c r="G11">
        <v>3816.42</v>
      </c>
    </row>
    <row r="12" spans="1:7" x14ac:dyDescent="0.25">
      <c r="A12" t="s">
        <v>24</v>
      </c>
      <c r="B12" t="s">
        <v>25</v>
      </c>
      <c r="C12">
        <v>426</v>
      </c>
      <c r="D12">
        <v>4.7</v>
      </c>
      <c r="E12">
        <v>59</v>
      </c>
      <c r="G12">
        <v>19312.439999999999</v>
      </c>
    </row>
    <row r="13" spans="1:7" x14ac:dyDescent="0.25">
      <c r="A13" t="s">
        <v>26</v>
      </c>
      <c r="B13" t="s">
        <v>13</v>
      </c>
      <c r="C13">
        <v>389</v>
      </c>
      <c r="D13">
        <v>3.9</v>
      </c>
      <c r="E13">
        <v>191</v>
      </c>
      <c r="F13">
        <v>6.5</v>
      </c>
    </row>
    <row r="14" spans="1:7" x14ac:dyDescent="0.25">
      <c r="A14" t="s">
        <v>27</v>
      </c>
      <c r="B14" t="s">
        <v>13</v>
      </c>
      <c r="C14">
        <v>76</v>
      </c>
      <c r="D14">
        <v>2.2000000000000002</v>
      </c>
      <c r="E14">
        <v>79</v>
      </c>
      <c r="F14">
        <v>2.9</v>
      </c>
    </row>
    <row r="15" spans="1:7" x14ac:dyDescent="0.25">
      <c r="A15" t="s">
        <v>28</v>
      </c>
      <c r="B15" t="s">
        <v>13</v>
      </c>
      <c r="C15">
        <v>322</v>
      </c>
      <c r="D15">
        <v>3.4</v>
      </c>
      <c r="E15">
        <v>164</v>
      </c>
      <c r="F15">
        <v>6.5</v>
      </c>
      <c r="G15">
        <v>10581.39</v>
      </c>
    </row>
    <row r="16" spans="1:7" x14ac:dyDescent="0.25">
      <c r="A16" t="s">
        <v>29</v>
      </c>
      <c r="B16" t="s">
        <v>21</v>
      </c>
      <c r="C16">
        <v>340</v>
      </c>
      <c r="D16">
        <v>3.1</v>
      </c>
      <c r="E16">
        <v>81</v>
      </c>
      <c r="F16">
        <v>8.6999999999999993</v>
      </c>
      <c r="G16">
        <v>3363.5</v>
      </c>
    </row>
    <row r="17" spans="1:7" x14ac:dyDescent="0.25">
      <c r="A17" t="s">
        <v>30</v>
      </c>
      <c r="B17" t="s">
        <v>31</v>
      </c>
      <c r="C17">
        <v>405</v>
      </c>
      <c r="D17">
        <v>2.7</v>
      </c>
      <c r="E17">
        <v>144</v>
      </c>
      <c r="F17">
        <v>6.5</v>
      </c>
      <c r="G17">
        <v>1375.98</v>
      </c>
    </row>
    <row r="18" spans="1:7" x14ac:dyDescent="0.25">
      <c r="A18" t="s">
        <v>32</v>
      </c>
      <c r="B18" t="s">
        <v>8</v>
      </c>
      <c r="C18">
        <v>500</v>
      </c>
      <c r="D18">
        <v>4.4000000000000004</v>
      </c>
      <c r="E18">
        <v>158</v>
      </c>
      <c r="F18">
        <v>4.2</v>
      </c>
      <c r="G18">
        <v>15229.09</v>
      </c>
    </row>
    <row r="19" spans="1:7" x14ac:dyDescent="0.25">
      <c r="A19" t="s">
        <v>33</v>
      </c>
      <c r="B19" t="s">
        <v>10</v>
      </c>
      <c r="D19">
        <v>2.4</v>
      </c>
      <c r="E19">
        <v>173</v>
      </c>
      <c r="F19">
        <v>6.5</v>
      </c>
      <c r="G19">
        <v>3115.36</v>
      </c>
    </row>
    <row r="20" spans="1:7" x14ac:dyDescent="0.25">
      <c r="A20" t="s">
        <v>34</v>
      </c>
      <c r="B20" t="s">
        <v>25</v>
      </c>
      <c r="C20">
        <v>57</v>
      </c>
      <c r="D20">
        <v>4.4000000000000004</v>
      </c>
      <c r="E20">
        <v>151</v>
      </c>
      <c r="F20">
        <v>5.5</v>
      </c>
      <c r="G20">
        <v>25759.89</v>
      </c>
    </row>
    <row r="21" spans="1:7" x14ac:dyDescent="0.25">
      <c r="A21" t="s">
        <v>35</v>
      </c>
      <c r="B21" t="s">
        <v>16</v>
      </c>
      <c r="C21">
        <v>472</v>
      </c>
      <c r="D21">
        <v>4.5999999999999996</v>
      </c>
      <c r="E21">
        <v>117</v>
      </c>
      <c r="F21">
        <v>4.5999999999999996</v>
      </c>
    </row>
    <row r="22" spans="1:7" x14ac:dyDescent="0.25">
      <c r="A22" t="s">
        <v>36</v>
      </c>
      <c r="B22" t="s">
        <v>37</v>
      </c>
      <c r="C22">
        <v>477</v>
      </c>
      <c r="D22">
        <v>2.8</v>
      </c>
      <c r="E22">
        <v>87</v>
      </c>
      <c r="F22">
        <v>6.3</v>
      </c>
      <c r="G22">
        <v>29940.25</v>
      </c>
    </row>
    <row r="23" spans="1:7" x14ac:dyDescent="0.25">
      <c r="A23" t="s">
        <v>38</v>
      </c>
      <c r="B23" t="s">
        <v>23</v>
      </c>
      <c r="D23">
        <v>2.2000000000000002</v>
      </c>
      <c r="E23">
        <v>110</v>
      </c>
      <c r="F23">
        <v>1.8</v>
      </c>
      <c r="G23">
        <v>3410.29</v>
      </c>
    </row>
    <row r="24" spans="1:7" x14ac:dyDescent="0.25">
      <c r="A24" t="s">
        <v>39</v>
      </c>
      <c r="B24" t="s">
        <v>18</v>
      </c>
      <c r="C24">
        <v>248</v>
      </c>
      <c r="D24">
        <v>3.4</v>
      </c>
      <c r="E24">
        <v>70</v>
      </c>
      <c r="F24">
        <v>1.5</v>
      </c>
      <c r="G24">
        <v>7760.39</v>
      </c>
    </row>
    <row r="25" spans="1:7" x14ac:dyDescent="0.25">
      <c r="A25" t="s">
        <v>40</v>
      </c>
      <c r="B25" t="s">
        <v>13</v>
      </c>
      <c r="C25">
        <v>79</v>
      </c>
      <c r="D25">
        <v>3.9</v>
      </c>
      <c r="E25">
        <v>155</v>
      </c>
      <c r="F25">
        <v>7.3</v>
      </c>
      <c r="G25">
        <v>6048.95</v>
      </c>
    </row>
    <row r="26" spans="1:7" x14ac:dyDescent="0.25">
      <c r="A26" t="s">
        <v>41</v>
      </c>
      <c r="B26" t="s">
        <v>25</v>
      </c>
      <c r="D26">
        <v>4.5999999999999996</v>
      </c>
      <c r="E26">
        <v>23</v>
      </c>
      <c r="F26">
        <v>1.8</v>
      </c>
      <c r="G26">
        <v>7394.65</v>
      </c>
    </row>
    <row r="27" spans="1:7" x14ac:dyDescent="0.25">
      <c r="A27" t="s">
        <v>42</v>
      </c>
      <c r="B27" t="s">
        <v>8</v>
      </c>
      <c r="C27">
        <v>103</v>
      </c>
      <c r="D27">
        <v>2.6</v>
      </c>
      <c r="E27">
        <v>61</v>
      </c>
      <c r="F27">
        <v>7.2</v>
      </c>
      <c r="G27">
        <v>3504.64</v>
      </c>
    </row>
    <row r="28" spans="1:7" x14ac:dyDescent="0.25">
      <c r="A28" t="s">
        <v>43</v>
      </c>
      <c r="B28" t="s">
        <v>25</v>
      </c>
      <c r="C28">
        <v>273</v>
      </c>
      <c r="D28">
        <v>2.1</v>
      </c>
      <c r="E28">
        <v>187</v>
      </c>
      <c r="F28">
        <v>6.5</v>
      </c>
      <c r="G28">
        <v>24051.05</v>
      </c>
    </row>
    <row r="29" spans="1:7" x14ac:dyDescent="0.25">
      <c r="A29" t="s">
        <v>44</v>
      </c>
      <c r="B29" t="s">
        <v>13</v>
      </c>
      <c r="C29">
        <v>80</v>
      </c>
      <c r="D29">
        <v>4.2</v>
      </c>
      <c r="E29">
        <v>134</v>
      </c>
      <c r="F29">
        <v>0.5</v>
      </c>
    </row>
    <row r="30" spans="1:7" x14ac:dyDescent="0.25">
      <c r="A30" t="s">
        <v>45</v>
      </c>
      <c r="B30" t="s">
        <v>25</v>
      </c>
      <c r="C30">
        <v>204</v>
      </c>
      <c r="D30">
        <v>1.3</v>
      </c>
      <c r="E30">
        <v>29</v>
      </c>
      <c r="F30">
        <v>5</v>
      </c>
      <c r="G30">
        <v>8709.61</v>
      </c>
    </row>
    <row r="31" spans="1:7" x14ac:dyDescent="0.25">
      <c r="A31" t="s">
        <v>46</v>
      </c>
      <c r="B31" t="s">
        <v>16</v>
      </c>
      <c r="C31">
        <v>282</v>
      </c>
      <c r="D31">
        <v>1.2</v>
      </c>
      <c r="E31">
        <v>33</v>
      </c>
      <c r="F31">
        <v>1.8</v>
      </c>
      <c r="G31">
        <v>696.78</v>
      </c>
    </row>
    <row r="32" spans="1:7" x14ac:dyDescent="0.25">
      <c r="A32" t="s">
        <v>47</v>
      </c>
      <c r="B32" t="s">
        <v>10</v>
      </c>
      <c r="C32">
        <v>120</v>
      </c>
      <c r="D32">
        <v>2.8</v>
      </c>
      <c r="E32">
        <v>54</v>
      </c>
      <c r="F32">
        <v>6</v>
      </c>
      <c r="G32">
        <v>3473.57</v>
      </c>
    </row>
    <row r="33" spans="1:7" x14ac:dyDescent="0.25">
      <c r="A33" t="s">
        <v>48</v>
      </c>
      <c r="B33" t="s">
        <v>8</v>
      </c>
      <c r="C33">
        <v>390</v>
      </c>
      <c r="D33">
        <v>4.7</v>
      </c>
      <c r="E33">
        <v>63</v>
      </c>
      <c r="F33">
        <v>4.8</v>
      </c>
      <c r="G33">
        <v>13969.61</v>
      </c>
    </row>
    <row r="34" spans="1:7" x14ac:dyDescent="0.25">
      <c r="A34" t="s">
        <v>49</v>
      </c>
      <c r="B34" t="s">
        <v>31</v>
      </c>
      <c r="C34">
        <v>415</v>
      </c>
      <c r="D34">
        <v>3.2</v>
      </c>
      <c r="E34">
        <v>21</v>
      </c>
      <c r="F34">
        <v>3.1</v>
      </c>
      <c r="G34">
        <v>918.91</v>
      </c>
    </row>
    <row r="35" spans="1:7" x14ac:dyDescent="0.25">
      <c r="A35" t="s">
        <v>50</v>
      </c>
      <c r="B35" t="s">
        <v>23</v>
      </c>
      <c r="C35">
        <v>342</v>
      </c>
      <c r="E35">
        <v>155</v>
      </c>
      <c r="F35">
        <v>6.2</v>
      </c>
      <c r="G35">
        <v>3540.97</v>
      </c>
    </row>
    <row r="36" spans="1:7" x14ac:dyDescent="0.25">
      <c r="A36" t="s">
        <v>51</v>
      </c>
      <c r="B36" t="s">
        <v>31</v>
      </c>
      <c r="D36">
        <v>2.5</v>
      </c>
      <c r="E36">
        <v>172</v>
      </c>
      <c r="F36">
        <v>5.3</v>
      </c>
      <c r="G36">
        <v>1197.1300000000001</v>
      </c>
    </row>
    <row r="37" spans="1:7" x14ac:dyDescent="0.25">
      <c r="A37" t="s">
        <v>52</v>
      </c>
      <c r="B37" t="s">
        <v>8</v>
      </c>
      <c r="E37">
        <v>143</v>
      </c>
      <c r="F37">
        <v>9.9</v>
      </c>
    </row>
    <row r="38" spans="1:7" x14ac:dyDescent="0.25">
      <c r="A38" t="s">
        <v>53</v>
      </c>
      <c r="B38" t="s">
        <v>8</v>
      </c>
      <c r="C38">
        <v>438</v>
      </c>
      <c r="D38">
        <v>1</v>
      </c>
      <c r="E38">
        <v>155</v>
      </c>
      <c r="F38">
        <v>6.3</v>
      </c>
      <c r="G38">
        <v>15658.99</v>
      </c>
    </row>
    <row r="39" spans="1:7" x14ac:dyDescent="0.25">
      <c r="A39" t="s">
        <v>54</v>
      </c>
      <c r="B39" t="s">
        <v>10</v>
      </c>
      <c r="C39">
        <v>335</v>
      </c>
      <c r="D39">
        <v>2.2999999999999998</v>
      </c>
      <c r="E39">
        <v>162</v>
      </c>
      <c r="G39">
        <v>848.12</v>
      </c>
    </row>
    <row r="40" spans="1:7" x14ac:dyDescent="0.25">
      <c r="A40" t="s">
        <v>55</v>
      </c>
      <c r="B40" t="s">
        <v>18</v>
      </c>
      <c r="C40">
        <v>367</v>
      </c>
      <c r="D40">
        <v>3.4</v>
      </c>
      <c r="E40">
        <v>130</v>
      </c>
      <c r="G40">
        <v>10789.04</v>
      </c>
    </row>
    <row r="41" spans="1:7" x14ac:dyDescent="0.25">
      <c r="A41" t="s">
        <v>56</v>
      </c>
      <c r="B41" t="s">
        <v>10</v>
      </c>
      <c r="C41">
        <v>421</v>
      </c>
      <c r="D41">
        <v>1.4</v>
      </c>
      <c r="E41">
        <v>37</v>
      </c>
      <c r="F41">
        <v>4.7</v>
      </c>
      <c r="G41">
        <v>2445.73</v>
      </c>
    </row>
    <row r="42" spans="1:7" x14ac:dyDescent="0.25">
      <c r="A42" t="s">
        <v>57</v>
      </c>
      <c r="B42" t="s">
        <v>58</v>
      </c>
      <c r="C42">
        <v>393</v>
      </c>
      <c r="D42">
        <v>4</v>
      </c>
      <c r="E42">
        <v>139</v>
      </c>
      <c r="F42">
        <v>4.8</v>
      </c>
      <c r="G42">
        <v>14438.19</v>
      </c>
    </row>
    <row r="43" spans="1:7" x14ac:dyDescent="0.25">
      <c r="A43" t="s">
        <v>59</v>
      </c>
      <c r="B43" t="s">
        <v>37</v>
      </c>
      <c r="C43">
        <v>66</v>
      </c>
      <c r="D43">
        <v>2.5</v>
      </c>
      <c r="E43">
        <v>148</v>
      </c>
      <c r="F43">
        <v>2.5</v>
      </c>
    </row>
    <row r="44" spans="1:7" x14ac:dyDescent="0.25">
      <c r="A44" t="s">
        <v>60</v>
      </c>
      <c r="B44" t="s">
        <v>31</v>
      </c>
      <c r="C44">
        <v>343</v>
      </c>
      <c r="D44">
        <v>4.9000000000000004</v>
      </c>
      <c r="E44">
        <v>89</v>
      </c>
      <c r="F44">
        <v>3.6</v>
      </c>
    </row>
    <row r="45" spans="1:7" x14ac:dyDescent="0.25">
      <c r="A45" t="s">
        <v>61</v>
      </c>
      <c r="B45" t="s">
        <v>10</v>
      </c>
      <c r="C45">
        <v>164</v>
      </c>
      <c r="D45">
        <v>1.2</v>
      </c>
      <c r="E45">
        <v>138</v>
      </c>
      <c r="F45">
        <v>8.8000000000000007</v>
      </c>
      <c r="G45">
        <v>713.8</v>
      </c>
    </row>
    <row r="46" spans="1:7" x14ac:dyDescent="0.25">
      <c r="A46" t="s">
        <v>62</v>
      </c>
      <c r="B46" t="s">
        <v>25</v>
      </c>
      <c r="C46">
        <v>58</v>
      </c>
      <c r="D46">
        <v>2.2999999999999998</v>
      </c>
      <c r="E46">
        <v>33</v>
      </c>
      <c r="G46">
        <v>7745.9</v>
      </c>
    </row>
    <row r="47" spans="1:7" x14ac:dyDescent="0.25">
      <c r="A47" t="s">
        <v>63</v>
      </c>
      <c r="B47" t="s">
        <v>8</v>
      </c>
      <c r="E47">
        <v>73</v>
      </c>
      <c r="G47">
        <v>16732.87</v>
      </c>
    </row>
    <row r="48" spans="1:7" x14ac:dyDescent="0.25">
      <c r="A48" t="s">
        <v>64</v>
      </c>
      <c r="B48" t="s">
        <v>37</v>
      </c>
      <c r="C48">
        <v>144</v>
      </c>
      <c r="D48">
        <v>4.8</v>
      </c>
      <c r="E48">
        <v>71</v>
      </c>
      <c r="F48">
        <v>3.9</v>
      </c>
      <c r="G48">
        <v>15873.6</v>
      </c>
    </row>
    <row r="49" spans="1:7" x14ac:dyDescent="0.25">
      <c r="A49" t="s">
        <v>65</v>
      </c>
      <c r="B49" t="s">
        <v>10</v>
      </c>
      <c r="D49">
        <v>3.4</v>
      </c>
      <c r="E49">
        <v>187</v>
      </c>
      <c r="F49">
        <v>2.1</v>
      </c>
      <c r="G49">
        <v>1193.8699999999999</v>
      </c>
    </row>
    <row r="50" spans="1:7" x14ac:dyDescent="0.25">
      <c r="A50" t="s">
        <v>66</v>
      </c>
      <c r="B50" t="s">
        <v>8</v>
      </c>
      <c r="C50">
        <v>339</v>
      </c>
      <c r="D50">
        <v>2.2000000000000002</v>
      </c>
      <c r="E50">
        <v>133</v>
      </c>
      <c r="F50">
        <v>2</v>
      </c>
      <c r="G50">
        <v>11530.04</v>
      </c>
    </row>
    <row r="51" spans="1:7" x14ac:dyDescent="0.25">
      <c r="A51" t="s">
        <v>67</v>
      </c>
      <c r="B51" t="s">
        <v>37</v>
      </c>
      <c r="C51">
        <v>82</v>
      </c>
      <c r="D51">
        <v>2.5</v>
      </c>
      <c r="E51">
        <v>92</v>
      </c>
      <c r="F51">
        <v>5.8</v>
      </c>
      <c r="G51">
        <v>20116.55</v>
      </c>
    </row>
    <row r="52" spans="1:7" x14ac:dyDescent="0.25">
      <c r="A52" t="s">
        <v>68</v>
      </c>
      <c r="B52" t="s">
        <v>8</v>
      </c>
      <c r="C52">
        <v>257</v>
      </c>
      <c r="D52">
        <v>1.7</v>
      </c>
      <c r="E52">
        <v>168</v>
      </c>
      <c r="F52">
        <v>5.3</v>
      </c>
      <c r="G52">
        <v>19633.830000000002</v>
      </c>
    </row>
    <row r="53" spans="1:7" x14ac:dyDescent="0.25">
      <c r="A53" t="s">
        <v>69</v>
      </c>
      <c r="B53" t="s">
        <v>13</v>
      </c>
      <c r="D53">
        <v>2.4</v>
      </c>
      <c r="E53">
        <v>200</v>
      </c>
      <c r="G53">
        <v>9310.42</v>
      </c>
    </row>
    <row r="54" spans="1:7" x14ac:dyDescent="0.25">
      <c r="A54" t="s">
        <v>70</v>
      </c>
      <c r="B54" t="s">
        <v>13</v>
      </c>
      <c r="D54">
        <v>2.2999999999999998</v>
      </c>
      <c r="E54">
        <v>125</v>
      </c>
      <c r="F54">
        <v>8.9</v>
      </c>
      <c r="G54">
        <v>5679.78</v>
      </c>
    </row>
    <row r="55" spans="1:7" x14ac:dyDescent="0.25">
      <c r="A55" t="s">
        <v>71</v>
      </c>
      <c r="B55" t="s">
        <v>23</v>
      </c>
      <c r="C55">
        <v>466</v>
      </c>
      <c r="D55">
        <v>4.7</v>
      </c>
      <c r="E55">
        <v>41</v>
      </c>
      <c r="F55">
        <v>5.5</v>
      </c>
      <c r="G55">
        <v>4297.2299999999996</v>
      </c>
    </row>
    <row r="56" spans="1:7" x14ac:dyDescent="0.25">
      <c r="A56" t="s">
        <v>72</v>
      </c>
      <c r="B56" t="s">
        <v>13</v>
      </c>
      <c r="C56">
        <v>453</v>
      </c>
      <c r="E56">
        <v>186</v>
      </c>
      <c r="F56">
        <v>9</v>
      </c>
      <c r="G56">
        <v>5802.16</v>
      </c>
    </row>
    <row r="57" spans="1:7" x14ac:dyDescent="0.25">
      <c r="A57" t="s">
        <v>73</v>
      </c>
      <c r="B57" t="s">
        <v>16</v>
      </c>
      <c r="C57">
        <v>95</v>
      </c>
      <c r="D57">
        <v>2.1</v>
      </c>
      <c r="F57">
        <v>7.2</v>
      </c>
    </row>
    <row r="58" spans="1:7" x14ac:dyDescent="0.25">
      <c r="A58" t="s">
        <v>74</v>
      </c>
      <c r="B58" t="s">
        <v>18</v>
      </c>
      <c r="C58">
        <v>70</v>
      </c>
      <c r="D58">
        <v>3.1</v>
      </c>
      <c r="E58">
        <v>154</v>
      </c>
      <c r="F58">
        <v>4.0999999999999996</v>
      </c>
      <c r="G58">
        <v>7872.28</v>
      </c>
    </row>
    <row r="59" spans="1:7" x14ac:dyDescent="0.25">
      <c r="A59" t="s">
        <v>75</v>
      </c>
      <c r="B59" t="s">
        <v>8</v>
      </c>
      <c r="C59">
        <v>362</v>
      </c>
      <c r="D59">
        <v>2.6</v>
      </c>
      <c r="F59">
        <v>9.1</v>
      </c>
      <c r="G59">
        <v>16018.74</v>
      </c>
    </row>
    <row r="60" spans="1:7" x14ac:dyDescent="0.25">
      <c r="A60" t="s">
        <v>76</v>
      </c>
      <c r="B60" t="s">
        <v>25</v>
      </c>
      <c r="C60">
        <v>422</v>
      </c>
      <c r="D60">
        <v>2.9</v>
      </c>
      <c r="E60">
        <v>103</v>
      </c>
      <c r="F60">
        <v>8.1999999999999993</v>
      </c>
      <c r="G60">
        <v>6300.48</v>
      </c>
    </row>
    <row r="61" spans="1:7" x14ac:dyDescent="0.25">
      <c r="A61" t="s">
        <v>77</v>
      </c>
      <c r="B61" t="s">
        <v>16</v>
      </c>
      <c r="C61">
        <v>195</v>
      </c>
      <c r="D61">
        <v>1.3</v>
      </c>
      <c r="E61">
        <v>111</v>
      </c>
      <c r="F61">
        <v>8.8000000000000007</v>
      </c>
      <c r="G61">
        <v>114.69</v>
      </c>
    </row>
    <row r="62" spans="1:7" x14ac:dyDescent="0.25">
      <c r="A62" t="s">
        <v>78</v>
      </c>
      <c r="B62" t="s">
        <v>18</v>
      </c>
      <c r="D62">
        <v>1.1000000000000001</v>
      </c>
      <c r="F62">
        <v>9.9</v>
      </c>
      <c r="G62">
        <v>15010.96</v>
      </c>
    </row>
    <row r="63" spans="1:7" x14ac:dyDescent="0.25">
      <c r="A63" t="s">
        <v>79</v>
      </c>
      <c r="B63" t="s">
        <v>23</v>
      </c>
      <c r="C63">
        <v>396</v>
      </c>
      <c r="D63">
        <v>2.7</v>
      </c>
      <c r="E63">
        <v>98</v>
      </c>
      <c r="F63">
        <v>4.2</v>
      </c>
      <c r="G63">
        <v>1014.98</v>
      </c>
    </row>
    <row r="64" spans="1:7" x14ac:dyDescent="0.25">
      <c r="A64" t="s">
        <v>80</v>
      </c>
      <c r="B64" t="s">
        <v>21</v>
      </c>
      <c r="C64">
        <v>385</v>
      </c>
      <c r="D64">
        <v>3.8</v>
      </c>
      <c r="E64">
        <v>154</v>
      </c>
      <c r="F64">
        <v>1.4</v>
      </c>
      <c r="G64">
        <v>1635.91</v>
      </c>
    </row>
    <row r="65" spans="1:7" x14ac:dyDescent="0.25">
      <c r="A65" t="s">
        <v>81</v>
      </c>
      <c r="B65" t="s">
        <v>16</v>
      </c>
      <c r="C65">
        <v>369</v>
      </c>
      <c r="D65">
        <v>4.4000000000000004</v>
      </c>
      <c r="E65">
        <v>165</v>
      </c>
      <c r="G65">
        <v>554.16</v>
      </c>
    </row>
    <row r="66" spans="1:7" x14ac:dyDescent="0.25">
      <c r="A66" t="s">
        <v>82</v>
      </c>
      <c r="B66" t="s">
        <v>13</v>
      </c>
      <c r="C66">
        <v>200</v>
      </c>
      <c r="D66">
        <v>4.9000000000000004</v>
      </c>
      <c r="E66">
        <v>131</v>
      </c>
      <c r="F66">
        <v>2.2000000000000002</v>
      </c>
      <c r="G66">
        <v>3685.57</v>
      </c>
    </row>
    <row r="67" spans="1:7" x14ac:dyDescent="0.25">
      <c r="A67" t="s">
        <v>83</v>
      </c>
      <c r="B67" t="s">
        <v>23</v>
      </c>
      <c r="C67">
        <v>291</v>
      </c>
      <c r="D67">
        <v>3</v>
      </c>
      <c r="E67">
        <v>118</v>
      </c>
      <c r="F67">
        <v>7.2</v>
      </c>
      <c r="G67">
        <v>1165.29</v>
      </c>
    </row>
    <row r="68" spans="1:7" x14ac:dyDescent="0.25">
      <c r="A68" t="s">
        <v>84</v>
      </c>
      <c r="B68" t="s">
        <v>31</v>
      </c>
      <c r="C68">
        <v>400</v>
      </c>
      <c r="D68">
        <v>4.3</v>
      </c>
      <c r="E68">
        <v>147</v>
      </c>
      <c r="F68">
        <v>5.8</v>
      </c>
      <c r="G68">
        <v>1924.98</v>
      </c>
    </row>
    <row r="69" spans="1:7" x14ac:dyDescent="0.25">
      <c r="A69" t="s">
        <v>85</v>
      </c>
      <c r="B69" t="s">
        <v>16</v>
      </c>
      <c r="C69">
        <v>307</v>
      </c>
      <c r="D69">
        <v>4.4000000000000004</v>
      </c>
      <c r="E69">
        <v>74</v>
      </c>
      <c r="F69">
        <v>9.4</v>
      </c>
      <c r="G69">
        <v>427.78</v>
      </c>
    </row>
    <row r="70" spans="1:7" x14ac:dyDescent="0.25">
      <c r="A70" t="s">
        <v>86</v>
      </c>
      <c r="B70" t="s">
        <v>8</v>
      </c>
      <c r="C70">
        <v>465</v>
      </c>
      <c r="D70">
        <v>4.8</v>
      </c>
      <c r="E70">
        <v>192</v>
      </c>
      <c r="F70">
        <v>2.5</v>
      </c>
      <c r="G70">
        <v>19006.5</v>
      </c>
    </row>
    <row r="71" spans="1:7" x14ac:dyDescent="0.25">
      <c r="A71" t="s">
        <v>87</v>
      </c>
      <c r="B71" t="s">
        <v>88</v>
      </c>
      <c r="C71">
        <v>189</v>
      </c>
      <c r="D71">
        <v>3</v>
      </c>
      <c r="E71">
        <v>30</v>
      </c>
      <c r="F71">
        <v>8.6999999999999993</v>
      </c>
      <c r="G71">
        <v>3201.14</v>
      </c>
    </row>
    <row r="72" spans="1:7" x14ac:dyDescent="0.25">
      <c r="A72" t="s">
        <v>89</v>
      </c>
      <c r="B72" t="s">
        <v>23</v>
      </c>
      <c r="C72">
        <v>286</v>
      </c>
      <c r="D72">
        <v>4.0999999999999996</v>
      </c>
      <c r="E72">
        <v>126</v>
      </c>
      <c r="F72">
        <v>4.9000000000000004</v>
      </c>
      <c r="G72">
        <v>4705.29</v>
      </c>
    </row>
    <row r="73" spans="1:7" x14ac:dyDescent="0.25">
      <c r="A73" t="s">
        <v>90</v>
      </c>
      <c r="B73" t="s">
        <v>25</v>
      </c>
      <c r="C73">
        <v>312</v>
      </c>
      <c r="D73">
        <v>4</v>
      </c>
      <c r="E73">
        <v>64</v>
      </c>
      <c r="F73">
        <v>9.9</v>
      </c>
    </row>
    <row r="74" spans="1:7" x14ac:dyDescent="0.25">
      <c r="A74" t="s">
        <v>91</v>
      </c>
      <c r="B74" t="s">
        <v>88</v>
      </c>
      <c r="C74">
        <v>71</v>
      </c>
      <c r="D74">
        <v>1.8</v>
      </c>
      <c r="E74">
        <v>143</v>
      </c>
      <c r="F74">
        <v>2.7</v>
      </c>
      <c r="G74">
        <v>9264.27</v>
      </c>
    </row>
    <row r="75" spans="1:7" x14ac:dyDescent="0.25">
      <c r="A75" t="s">
        <v>92</v>
      </c>
      <c r="B75" t="s">
        <v>58</v>
      </c>
      <c r="C75">
        <v>84</v>
      </c>
      <c r="D75">
        <v>3.8</v>
      </c>
      <c r="E75">
        <v>177</v>
      </c>
      <c r="F75">
        <v>5.0999999999999996</v>
      </c>
    </row>
    <row r="76" spans="1:7" x14ac:dyDescent="0.25">
      <c r="A76" t="s">
        <v>93</v>
      </c>
      <c r="B76" t="s">
        <v>23</v>
      </c>
      <c r="C76">
        <v>109</v>
      </c>
      <c r="D76">
        <v>1.6</v>
      </c>
      <c r="E76">
        <v>110</v>
      </c>
      <c r="F76">
        <v>5</v>
      </c>
      <c r="G76">
        <v>2738.89</v>
      </c>
    </row>
    <row r="77" spans="1:7" x14ac:dyDescent="0.25">
      <c r="A77" t="s">
        <v>94</v>
      </c>
      <c r="B77" t="s">
        <v>10</v>
      </c>
      <c r="C77">
        <v>130</v>
      </c>
      <c r="D77">
        <v>2.7</v>
      </c>
      <c r="E77">
        <v>35</v>
      </c>
      <c r="F77">
        <v>9.1999999999999993</v>
      </c>
      <c r="G77">
        <v>3919.26</v>
      </c>
    </row>
    <row r="78" spans="1:7" x14ac:dyDescent="0.25">
      <c r="A78" t="s">
        <v>95</v>
      </c>
      <c r="B78" t="s">
        <v>37</v>
      </c>
      <c r="C78">
        <v>320</v>
      </c>
      <c r="D78">
        <v>3</v>
      </c>
      <c r="E78">
        <v>124</v>
      </c>
      <c r="F78">
        <v>2.2000000000000002</v>
      </c>
      <c r="G78">
        <v>23454.37</v>
      </c>
    </row>
    <row r="79" spans="1:7" x14ac:dyDescent="0.25">
      <c r="A79" t="s">
        <v>96</v>
      </c>
      <c r="B79" t="s">
        <v>25</v>
      </c>
      <c r="C79">
        <v>104</v>
      </c>
      <c r="D79">
        <v>1.6</v>
      </c>
      <c r="E79">
        <v>64</v>
      </c>
      <c r="F79">
        <v>4.8</v>
      </c>
      <c r="G79">
        <v>11568.42</v>
      </c>
    </row>
    <row r="80" spans="1:7" x14ac:dyDescent="0.25">
      <c r="A80" t="s">
        <v>97</v>
      </c>
      <c r="B80" t="s">
        <v>8</v>
      </c>
      <c r="C80">
        <v>62</v>
      </c>
      <c r="D80">
        <v>2.8</v>
      </c>
      <c r="E80">
        <v>49</v>
      </c>
      <c r="F80">
        <v>5.7</v>
      </c>
      <c r="G80">
        <v>3577.83</v>
      </c>
    </row>
    <row r="81" spans="1:7" x14ac:dyDescent="0.25">
      <c r="A81" t="s">
        <v>98</v>
      </c>
      <c r="B81" t="s">
        <v>18</v>
      </c>
      <c r="C81">
        <v>422</v>
      </c>
      <c r="D81">
        <v>1.4</v>
      </c>
      <c r="E81">
        <v>116</v>
      </c>
      <c r="G81">
        <v>5875.95</v>
      </c>
    </row>
    <row r="82" spans="1:7" x14ac:dyDescent="0.25">
      <c r="A82" t="s">
        <v>99</v>
      </c>
      <c r="B82" t="s">
        <v>16</v>
      </c>
      <c r="C82">
        <v>299</v>
      </c>
      <c r="D82">
        <v>3.6</v>
      </c>
      <c r="E82">
        <v>148</v>
      </c>
      <c r="F82">
        <v>9.3000000000000007</v>
      </c>
      <c r="G82">
        <v>604.30999999999995</v>
      </c>
    </row>
    <row r="83" spans="1:7" x14ac:dyDescent="0.25">
      <c r="A83" t="s">
        <v>100</v>
      </c>
      <c r="B83" t="s">
        <v>58</v>
      </c>
      <c r="C83">
        <v>77</v>
      </c>
      <c r="D83">
        <v>1.9</v>
      </c>
      <c r="F83">
        <v>8.6999999999999993</v>
      </c>
      <c r="G83">
        <v>22799.54</v>
      </c>
    </row>
    <row r="84" spans="1:7" x14ac:dyDescent="0.25">
      <c r="A84" t="s">
        <v>101</v>
      </c>
      <c r="B84" t="s">
        <v>21</v>
      </c>
      <c r="D84">
        <v>3</v>
      </c>
      <c r="E84">
        <v>192</v>
      </c>
      <c r="F84">
        <v>9.1</v>
      </c>
      <c r="G84">
        <v>2765.41</v>
      </c>
    </row>
    <row r="85" spans="1:7" x14ac:dyDescent="0.25">
      <c r="A85" t="s">
        <v>102</v>
      </c>
      <c r="B85" t="s">
        <v>16</v>
      </c>
      <c r="C85">
        <v>467</v>
      </c>
      <c r="D85">
        <v>2.5</v>
      </c>
      <c r="E85">
        <v>149</v>
      </c>
      <c r="F85">
        <v>9</v>
      </c>
      <c r="G85">
        <v>769.33</v>
      </c>
    </row>
    <row r="86" spans="1:7" x14ac:dyDescent="0.25">
      <c r="A86" t="s">
        <v>103</v>
      </c>
      <c r="B86" t="s">
        <v>10</v>
      </c>
      <c r="C86">
        <v>350</v>
      </c>
      <c r="D86">
        <v>1</v>
      </c>
      <c r="E86">
        <v>36</v>
      </c>
      <c r="F86">
        <v>8</v>
      </c>
      <c r="G86">
        <v>1792.74</v>
      </c>
    </row>
    <row r="87" spans="1:7" x14ac:dyDescent="0.25">
      <c r="A87" t="s">
        <v>104</v>
      </c>
      <c r="B87" t="s">
        <v>8</v>
      </c>
      <c r="C87">
        <v>287</v>
      </c>
      <c r="D87">
        <v>1.7</v>
      </c>
      <c r="E87">
        <v>96</v>
      </c>
      <c r="F87">
        <v>7.2</v>
      </c>
      <c r="G87">
        <v>13588.84</v>
      </c>
    </row>
    <row r="88" spans="1:7" x14ac:dyDescent="0.25">
      <c r="A88" t="s">
        <v>105</v>
      </c>
      <c r="B88" t="s">
        <v>10</v>
      </c>
      <c r="C88">
        <v>81</v>
      </c>
      <c r="D88">
        <v>2.4</v>
      </c>
      <c r="F88">
        <v>7.1</v>
      </c>
      <c r="G88">
        <v>2654.77</v>
      </c>
    </row>
    <row r="89" spans="1:7" x14ac:dyDescent="0.25">
      <c r="A89" t="s">
        <v>106</v>
      </c>
      <c r="B89" t="s">
        <v>31</v>
      </c>
      <c r="C89">
        <v>178</v>
      </c>
      <c r="D89">
        <v>1.8</v>
      </c>
      <c r="E89">
        <v>94</v>
      </c>
      <c r="F89">
        <v>1.1000000000000001</v>
      </c>
      <c r="G89">
        <v>1135.33</v>
      </c>
    </row>
    <row r="90" spans="1:7" x14ac:dyDescent="0.25">
      <c r="A90" t="s">
        <v>107</v>
      </c>
      <c r="B90" t="s">
        <v>37</v>
      </c>
      <c r="C90">
        <v>231</v>
      </c>
      <c r="D90">
        <v>3.2</v>
      </c>
      <c r="F90">
        <v>8.5</v>
      </c>
      <c r="G90">
        <v>8751.86</v>
      </c>
    </row>
    <row r="91" spans="1:7" x14ac:dyDescent="0.25">
      <c r="A91" t="s">
        <v>108</v>
      </c>
      <c r="B91" t="s">
        <v>13</v>
      </c>
      <c r="C91">
        <v>98</v>
      </c>
      <c r="D91">
        <v>2.9</v>
      </c>
      <c r="E91">
        <v>153</v>
      </c>
      <c r="G91">
        <v>14663.69</v>
      </c>
    </row>
    <row r="92" spans="1:7" x14ac:dyDescent="0.25">
      <c r="A92" t="s">
        <v>109</v>
      </c>
      <c r="B92" t="s">
        <v>13</v>
      </c>
      <c r="C92">
        <v>476</v>
      </c>
      <c r="D92">
        <v>3.2</v>
      </c>
      <c r="E92">
        <v>195</v>
      </c>
      <c r="F92">
        <v>7.8</v>
      </c>
      <c r="G92">
        <v>3295.58</v>
      </c>
    </row>
    <row r="93" spans="1:7" x14ac:dyDescent="0.25">
      <c r="A93" t="s">
        <v>110</v>
      </c>
      <c r="B93" t="s">
        <v>10</v>
      </c>
      <c r="C93">
        <v>56</v>
      </c>
      <c r="E93">
        <v>182</v>
      </c>
      <c r="F93">
        <v>3.4</v>
      </c>
      <c r="G93">
        <v>1119.31</v>
      </c>
    </row>
    <row r="94" spans="1:7" x14ac:dyDescent="0.25">
      <c r="A94" t="s">
        <v>111</v>
      </c>
      <c r="B94" t="s">
        <v>23</v>
      </c>
      <c r="C94">
        <v>102</v>
      </c>
      <c r="D94">
        <v>2.6</v>
      </c>
      <c r="E94">
        <v>171</v>
      </c>
      <c r="F94">
        <v>9.6999999999999993</v>
      </c>
    </row>
    <row r="95" spans="1:7" x14ac:dyDescent="0.25">
      <c r="A95" t="s">
        <v>112</v>
      </c>
      <c r="B95" t="s">
        <v>21</v>
      </c>
      <c r="C95">
        <v>344</v>
      </c>
      <c r="D95">
        <v>4.8</v>
      </c>
      <c r="E95">
        <v>45</v>
      </c>
      <c r="F95">
        <v>1.8</v>
      </c>
    </row>
    <row r="96" spans="1:7" x14ac:dyDescent="0.25">
      <c r="A96" t="s">
        <v>113</v>
      </c>
      <c r="B96" t="s">
        <v>18</v>
      </c>
      <c r="C96">
        <v>118</v>
      </c>
      <c r="D96">
        <v>1.2</v>
      </c>
      <c r="E96">
        <v>154</v>
      </c>
      <c r="F96">
        <v>6.9</v>
      </c>
      <c r="G96">
        <v>10479.9</v>
      </c>
    </row>
    <row r="97" spans="1:7" x14ac:dyDescent="0.25">
      <c r="A97" t="s">
        <v>114</v>
      </c>
      <c r="B97" t="s">
        <v>16</v>
      </c>
      <c r="C97">
        <v>419</v>
      </c>
      <c r="D97">
        <v>2.6</v>
      </c>
      <c r="E97">
        <v>190</v>
      </c>
      <c r="F97">
        <v>5.4</v>
      </c>
      <c r="G97">
        <v>705.3</v>
      </c>
    </row>
    <row r="98" spans="1:7" x14ac:dyDescent="0.25">
      <c r="A98" t="s">
        <v>115</v>
      </c>
      <c r="B98" t="s">
        <v>88</v>
      </c>
      <c r="C98">
        <v>456</v>
      </c>
      <c r="D98">
        <v>4.5</v>
      </c>
      <c r="E98">
        <v>129</v>
      </c>
      <c r="F98">
        <v>3.9</v>
      </c>
      <c r="G98">
        <v>9993.1200000000008</v>
      </c>
    </row>
    <row r="99" spans="1:7" x14ac:dyDescent="0.25">
      <c r="A99" t="s">
        <v>116</v>
      </c>
      <c r="B99" t="s">
        <v>25</v>
      </c>
      <c r="C99">
        <v>414</v>
      </c>
      <c r="D99">
        <v>5</v>
      </c>
      <c r="E99">
        <v>174</v>
      </c>
      <c r="F99">
        <v>4.4000000000000004</v>
      </c>
      <c r="G99">
        <v>20059.669999999998</v>
      </c>
    </row>
    <row r="100" spans="1:7" x14ac:dyDescent="0.25">
      <c r="A100" t="s">
        <v>117</v>
      </c>
      <c r="B100" t="s">
        <v>18</v>
      </c>
      <c r="C100">
        <v>482</v>
      </c>
      <c r="D100">
        <v>2.5</v>
      </c>
      <c r="E100">
        <v>157</v>
      </c>
      <c r="F100">
        <v>2</v>
      </c>
      <c r="G100">
        <v>9662.7199999999993</v>
      </c>
    </row>
    <row r="101" spans="1:7" x14ac:dyDescent="0.25">
      <c r="A101" t="s">
        <v>118</v>
      </c>
      <c r="B101" t="s">
        <v>16</v>
      </c>
      <c r="C101">
        <v>366</v>
      </c>
      <c r="D101">
        <v>4.8</v>
      </c>
      <c r="F101">
        <v>6.2</v>
      </c>
      <c r="G101">
        <v>744.91</v>
      </c>
    </row>
    <row r="102" spans="1:7" x14ac:dyDescent="0.25">
      <c r="A102" t="s">
        <v>119</v>
      </c>
      <c r="B102" t="s">
        <v>23</v>
      </c>
      <c r="C102">
        <v>278</v>
      </c>
      <c r="D102">
        <v>4.2</v>
      </c>
      <c r="F102">
        <v>8.1999999999999993</v>
      </c>
      <c r="G102">
        <v>1753.37</v>
      </c>
    </row>
    <row r="103" spans="1:7" x14ac:dyDescent="0.25">
      <c r="A103" t="s">
        <v>120</v>
      </c>
      <c r="B103" t="s">
        <v>25</v>
      </c>
      <c r="C103">
        <v>209</v>
      </c>
      <c r="E103">
        <v>73</v>
      </c>
      <c r="F103">
        <v>4.2</v>
      </c>
      <c r="G103">
        <v>15629.96</v>
      </c>
    </row>
    <row r="104" spans="1:7" x14ac:dyDescent="0.25">
      <c r="A104" t="s">
        <v>121</v>
      </c>
      <c r="B104" t="s">
        <v>25</v>
      </c>
      <c r="C104">
        <v>500</v>
      </c>
      <c r="D104">
        <v>1.6</v>
      </c>
      <c r="E104">
        <v>102</v>
      </c>
      <c r="F104">
        <v>3.3</v>
      </c>
      <c r="G104">
        <v>23003.58</v>
      </c>
    </row>
    <row r="105" spans="1:7" x14ac:dyDescent="0.25">
      <c r="A105" t="s">
        <v>122</v>
      </c>
      <c r="B105" t="s">
        <v>10</v>
      </c>
      <c r="D105">
        <v>4.4000000000000004</v>
      </c>
      <c r="E105">
        <v>94</v>
      </c>
      <c r="G105">
        <v>3720.07</v>
      </c>
    </row>
    <row r="106" spans="1:7" x14ac:dyDescent="0.25">
      <c r="A106" t="s">
        <v>123</v>
      </c>
      <c r="B106" t="s">
        <v>31</v>
      </c>
      <c r="C106">
        <v>77</v>
      </c>
      <c r="D106">
        <v>1.3</v>
      </c>
      <c r="E106">
        <v>112</v>
      </c>
      <c r="F106">
        <v>6.9</v>
      </c>
      <c r="G106">
        <v>1329.08</v>
      </c>
    </row>
    <row r="107" spans="1:7" x14ac:dyDescent="0.25">
      <c r="A107" t="s">
        <v>124</v>
      </c>
      <c r="B107" t="s">
        <v>18</v>
      </c>
      <c r="C107">
        <v>162</v>
      </c>
      <c r="D107">
        <v>1.2</v>
      </c>
      <c r="E107">
        <v>171</v>
      </c>
      <c r="F107">
        <v>5.3</v>
      </c>
      <c r="G107">
        <v>5043.83</v>
      </c>
    </row>
    <row r="108" spans="1:7" x14ac:dyDescent="0.25">
      <c r="A108" t="s">
        <v>125</v>
      </c>
      <c r="B108" t="s">
        <v>10</v>
      </c>
      <c r="C108">
        <v>192</v>
      </c>
      <c r="D108">
        <v>3.5</v>
      </c>
      <c r="E108">
        <v>28</v>
      </c>
      <c r="F108">
        <v>1.6</v>
      </c>
      <c r="G108">
        <v>754.04</v>
      </c>
    </row>
    <row r="109" spans="1:7" x14ac:dyDescent="0.25">
      <c r="A109" t="s">
        <v>126</v>
      </c>
      <c r="B109" t="s">
        <v>25</v>
      </c>
      <c r="C109">
        <v>405</v>
      </c>
      <c r="D109">
        <v>3.9</v>
      </c>
      <c r="E109">
        <v>117</v>
      </c>
      <c r="F109">
        <v>7.1</v>
      </c>
      <c r="G109">
        <v>35946.089999999997</v>
      </c>
    </row>
    <row r="110" spans="1:7" x14ac:dyDescent="0.25">
      <c r="A110" t="s">
        <v>127</v>
      </c>
      <c r="B110" t="s">
        <v>10</v>
      </c>
      <c r="C110">
        <v>200</v>
      </c>
      <c r="D110">
        <v>3</v>
      </c>
      <c r="E110">
        <v>26</v>
      </c>
      <c r="F110">
        <v>6</v>
      </c>
      <c r="G110">
        <v>3807.97</v>
      </c>
    </row>
    <row r="111" spans="1:7" x14ac:dyDescent="0.25">
      <c r="A111" t="s">
        <v>128</v>
      </c>
      <c r="B111" t="s">
        <v>18</v>
      </c>
      <c r="C111">
        <v>401</v>
      </c>
      <c r="D111">
        <v>3.3</v>
      </c>
      <c r="E111">
        <v>61</v>
      </c>
      <c r="F111">
        <v>8</v>
      </c>
      <c r="G111">
        <v>11248.6</v>
      </c>
    </row>
    <row r="112" spans="1:7" x14ac:dyDescent="0.25">
      <c r="A112" t="s">
        <v>129</v>
      </c>
      <c r="B112" t="s">
        <v>10</v>
      </c>
      <c r="C112">
        <v>429</v>
      </c>
      <c r="F112">
        <v>3.1</v>
      </c>
    </row>
    <row r="113" spans="1:7" x14ac:dyDescent="0.25">
      <c r="A113" t="s">
        <v>130</v>
      </c>
      <c r="B113" t="s">
        <v>18</v>
      </c>
      <c r="C113">
        <v>357</v>
      </c>
      <c r="D113">
        <v>4.4000000000000004</v>
      </c>
      <c r="E113">
        <v>127</v>
      </c>
      <c r="F113">
        <v>1.1000000000000001</v>
      </c>
      <c r="G113">
        <v>14940.38</v>
      </c>
    </row>
    <row r="114" spans="1:7" x14ac:dyDescent="0.25">
      <c r="A114" t="s">
        <v>131</v>
      </c>
      <c r="B114" t="s">
        <v>25</v>
      </c>
      <c r="C114">
        <v>250</v>
      </c>
      <c r="D114">
        <v>2.4</v>
      </c>
      <c r="E114">
        <v>178</v>
      </c>
      <c r="F114">
        <v>4.5999999999999996</v>
      </c>
      <c r="G114">
        <v>16513.71</v>
      </c>
    </row>
    <row r="115" spans="1:7" x14ac:dyDescent="0.25">
      <c r="A115" t="s">
        <v>132</v>
      </c>
      <c r="B115" t="s">
        <v>16</v>
      </c>
      <c r="C115">
        <v>399</v>
      </c>
      <c r="D115">
        <v>2.8</v>
      </c>
      <c r="E115">
        <v>28</v>
      </c>
      <c r="F115">
        <v>7.5</v>
      </c>
      <c r="G115">
        <v>639.85</v>
      </c>
    </row>
    <row r="116" spans="1:7" x14ac:dyDescent="0.25">
      <c r="A116" t="s">
        <v>133</v>
      </c>
      <c r="B116" t="s">
        <v>18</v>
      </c>
      <c r="C116">
        <v>119</v>
      </c>
      <c r="E116">
        <v>186</v>
      </c>
      <c r="F116">
        <v>8.1999999999999993</v>
      </c>
      <c r="G116">
        <v>5137.2</v>
      </c>
    </row>
    <row r="117" spans="1:7" x14ac:dyDescent="0.25">
      <c r="A117" t="s">
        <v>134</v>
      </c>
      <c r="B117" t="s">
        <v>31</v>
      </c>
      <c r="C117">
        <v>297</v>
      </c>
      <c r="D117">
        <v>1.8</v>
      </c>
      <c r="E117">
        <v>89</v>
      </c>
      <c r="F117">
        <v>1.2</v>
      </c>
      <c r="G117">
        <v>1369.8</v>
      </c>
    </row>
    <row r="118" spans="1:7" x14ac:dyDescent="0.25">
      <c r="A118" t="s">
        <v>135</v>
      </c>
      <c r="B118" t="s">
        <v>37</v>
      </c>
      <c r="C118">
        <v>226</v>
      </c>
      <c r="D118">
        <v>3.3</v>
      </c>
      <c r="E118">
        <v>144</v>
      </c>
      <c r="F118">
        <v>5</v>
      </c>
      <c r="G118">
        <v>13675.38</v>
      </c>
    </row>
    <row r="119" spans="1:7" x14ac:dyDescent="0.25">
      <c r="A119" t="s">
        <v>136</v>
      </c>
      <c r="B119" t="s">
        <v>88</v>
      </c>
      <c r="C119">
        <v>490</v>
      </c>
      <c r="D119">
        <v>3</v>
      </c>
      <c r="E119">
        <v>39</v>
      </c>
      <c r="F119">
        <v>1</v>
      </c>
      <c r="G119">
        <v>3525.91</v>
      </c>
    </row>
    <row r="120" spans="1:7" x14ac:dyDescent="0.25">
      <c r="A120" t="s">
        <v>137</v>
      </c>
      <c r="B120" t="s">
        <v>16</v>
      </c>
      <c r="C120">
        <v>338</v>
      </c>
      <c r="D120">
        <v>3.3</v>
      </c>
      <c r="E120">
        <v>120</v>
      </c>
      <c r="F120">
        <v>9.3000000000000007</v>
      </c>
      <c r="G120">
        <v>525.5</v>
      </c>
    </row>
    <row r="121" spans="1:7" x14ac:dyDescent="0.25">
      <c r="A121" t="s">
        <v>138</v>
      </c>
      <c r="B121" t="s">
        <v>23</v>
      </c>
      <c r="C121">
        <v>377</v>
      </c>
      <c r="D121">
        <v>4.4000000000000004</v>
      </c>
      <c r="E121">
        <v>46</v>
      </c>
      <c r="F121">
        <v>4.2</v>
      </c>
      <c r="G121">
        <v>3799.62</v>
      </c>
    </row>
    <row r="122" spans="1:7" x14ac:dyDescent="0.25">
      <c r="A122" t="s">
        <v>139</v>
      </c>
      <c r="B122" t="s">
        <v>25</v>
      </c>
      <c r="C122">
        <v>485</v>
      </c>
      <c r="D122">
        <v>4</v>
      </c>
      <c r="E122">
        <v>148</v>
      </c>
      <c r="F122">
        <v>6.1</v>
      </c>
      <c r="G122">
        <v>31683.119999999999</v>
      </c>
    </row>
    <row r="123" spans="1:7" x14ac:dyDescent="0.25">
      <c r="A123" t="s">
        <v>140</v>
      </c>
      <c r="B123" t="s">
        <v>8</v>
      </c>
      <c r="D123">
        <v>1.4</v>
      </c>
      <c r="F123">
        <v>2.9</v>
      </c>
      <c r="G123">
        <v>10407.48</v>
      </c>
    </row>
    <row r="124" spans="1:7" x14ac:dyDescent="0.25">
      <c r="A124" t="s">
        <v>141</v>
      </c>
      <c r="B124" t="s">
        <v>23</v>
      </c>
      <c r="D124">
        <v>3.8</v>
      </c>
      <c r="F124">
        <v>6.3</v>
      </c>
      <c r="G124">
        <v>2637.36</v>
      </c>
    </row>
    <row r="125" spans="1:7" x14ac:dyDescent="0.25">
      <c r="A125" t="s">
        <v>142</v>
      </c>
      <c r="B125" t="s">
        <v>88</v>
      </c>
      <c r="C125">
        <v>299</v>
      </c>
      <c r="D125">
        <v>3</v>
      </c>
      <c r="E125">
        <v>135</v>
      </c>
      <c r="F125">
        <v>4.3</v>
      </c>
    </row>
    <row r="126" spans="1:7" x14ac:dyDescent="0.25">
      <c r="A126" t="s">
        <v>143</v>
      </c>
      <c r="B126" t="s">
        <v>31</v>
      </c>
      <c r="C126">
        <v>65</v>
      </c>
      <c r="D126">
        <v>2.8</v>
      </c>
      <c r="E126">
        <v>79</v>
      </c>
      <c r="F126">
        <v>7.3</v>
      </c>
      <c r="G126">
        <v>1234.33</v>
      </c>
    </row>
    <row r="127" spans="1:7" x14ac:dyDescent="0.25">
      <c r="A127" t="s">
        <v>144</v>
      </c>
      <c r="B127" t="s">
        <v>23</v>
      </c>
      <c r="C127">
        <v>487</v>
      </c>
      <c r="E127">
        <v>157</v>
      </c>
      <c r="F127">
        <v>7.8</v>
      </c>
    </row>
    <row r="128" spans="1:7" x14ac:dyDescent="0.25">
      <c r="A128" t="s">
        <v>145</v>
      </c>
      <c r="B128" t="s">
        <v>58</v>
      </c>
      <c r="C128">
        <v>280</v>
      </c>
      <c r="D128">
        <v>2.2999999999999998</v>
      </c>
      <c r="E128">
        <v>165</v>
      </c>
      <c r="G128">
        <v>14020.27</v>
      </c>
    </row>
    <row r="129" spans="1:7" x14ac:dyDescent="0.25">
      <c r="A129" t="s">
        <v>146</v>
      </c>
      <c r="B129" t="s">
        <v>31</v>
      </c>
      <c r="D129">
        <v>2.2000000000000002</v>
      </c>
      <c r="E129">
        <v>33</v>
      </c>
      <c r="F129">
        <v>1.9</v>
      </c>
    </row>
    <row r="130" spans="1:7" x14ac:dyDescent="0.25">
      <c r="A130" t="s">
        <v>147</v>
      </c>
      <c r="B130" t="s">
        <v>88</v>
      </c>
      <c r="C130">
        <v>199</v>
      </c>
      <c r="D130">
        <v>2.4</v>
      </c>
      <c r="E130">
        <v>149</v>
      </c>
      <c r="F130">
        <v>5.2</v>
      </c>
      <c r="G130">
        <v>13821.04</v>
      </c>
    </row>
    <row r="131" spans="1:7" x14ac:dyDescent="0.25">
      <c r="A131" t="s">
        <v>148</v>
      </c>
      <c r="B131" t="s">
        <v>25</v>
      </c>
      <c r="C131">
        <v>474</v>
      </c>
      <c r="D131">
        <v>4.5</v>
      </c>
      <c r="F131">
        <v>5.0999999999999996</v>
      </c>
      <c r="G131">
        <v>33517.5</v>
      </c>
    </row>
    <row r="132" spans="1:7" x14ac:dyDescent="0.25">
      <c r="A132" t="s">
        <v>149</v>
      </c>
      <c r="B132" t="s">
        <v>31</v>
      </c>
      <c r="C132">
        <v>289</v>
      </c>
      <c r="D132">
        <v>3.6</v>
      </c>
      <c r="E132">
        <v>141</v>
      </c>
      <c r="F132">
        <v>4.0999999999999996</v>
      </c>
      <c r="G132">
        <v>1173.77</v>
      </c>
    </row>
    <row r="133" spans="1:7" x14ac:dyDescent="0.25">
      <c r="A133" t="s">
        <v>150</v>
      </c>
      <c r="B133" t="s">
        <v>88</v>
      </c>
      <c r="C133">
        <v>374</v>
      </c>
      <c r="D133">
        <v>3.3</v>
      </c>
      <c r="E133">
        <v>121</v>
      </c>
      <c r="F133">
        <v>1.6</v>
      </c>
      <c r="G133">
        <v>9222.24</v>
      </c>
    </row>
    <row r="134" spans="1:7" x14ac:dyDescent="0.25">
      <c r="A134" t="s">
        <v>151</v>
      </c>
      <c r="B134" t="s">
        <v>23</v>
      </c>
      <c r="D134">
        <v>2.6</v>
      </c>
      <c r="F134">
        <v>2.5</v>
      </c>
      <c r="G134">
        <v>2131.04</v>
      </c>
    </row>
    <row r="135" spans="1:7" x14ac:dyDescent="0.25">
      <c r="A135" t="s">
        <v>152</v>
      </c>
      <c r="B135" t="s">
        <v>18</v>
      </c>
      <c r="C135">
        <v>176</v>
      </c>
      <c r="D135">
        <v>4.9000000000000004</v>
      </c>
      <c r="E135">
        <v>108</v>
      </c>
      <c r="F135">
        <v>4.5</v>
      </c>
      <c r="G135">
        <v>17174.63</v>
      </c>
    </row>
    <row r="136" spans="1:7" x14ac:dyDescent="0.25">
      <c r="A136" t="s">
        <v>153</v>
      </c>
      <c r="B136" t="s">
        <v>16</v>
      </c>
      <c r="C136">
        <v>277</v>
      </c>
      <c r="D136">
        <v>2.5</v>
      </c>
      <c r="E136">
        <v>109</v>
      </c>
      <c r="F136">
        <v>7.5</v>
      </c>
      <c r="G136">
        <v>268.37</v>
      </c>
    </row>
    <row r="137" spans="1:7" x14ac:dyDescent="0.25">
      <c r="A137" t="s">
        <v>154</v>
      </c>
      <c r="B137" t="s">
        <v>25</v>
      </c>
      <c r="C137">
        <v>58</v>
      </c>
      <c r="E137">
        <v>114</v>
      </c>
      <c r="F137">
        <v>8.4</v>
      </c>
      <c r="G137">
        <v>29311.07</v>
      </c>
    </row>
    <row r="138" spans="1:7" x14ac:dyDescent="0.25">
      <c r="A138" t="s">
        <v>155</v>
      </c>
      <c r="B138" t="s">
        <v>16</v>
      </c>
      <c r="C138">
        <v>119</v>
      </c>
      <c r="E138">
        <v>122</v>
      </c>
      <c r="F138">
        <v>3.2</v>
      </c>
      <c r="G138">
        <v>153.26</v>
      </c>
    </row>
    <row r="139" spans="1:7" x14ac:dyDescent="0.25">
      <c r="A139" t="s">
        <v>156</v>
      </c>
      <c r="B139" t="s">
        <v>13</v>
      </c>
      <c r="C139">
        <v>78</v>
      </c>
      <c r="D139">
        <v>2.4</v>
      </c>
      <c r="E139">
        <v>197</v>
      </c>
      <c r="F139">
        <v>8.1</v>
      </c>
      <c r="G139">
        <v>6312.64</v>
      </c>
    </row>
    <row r="140" spans="1:7" x14ac:dyDescent="0.25">
      <c r="A140" t="s">
        <v>157</v>
      </c>
      <c r="B140" t="s">
        <v>8</v>
      </c>
      <c r="C140">
        <v>444</v>
      </c>
      <c r="D140">
        <v>3.2</v>
      </c>
      <c r="E140">
        <v>65</v>
      </c>
      <c r="F140">
        <v>5.2</v>
      </c>
      <c r="G140">
        <v>8930.73</v>
      </c>
    </row>
    <row r="141" spans="1:7" x14ac:dyDescent="0.25">
      <c r="A141" t="s">
        <v>158</v>
      </c>
      <c r="B141" t="s">
        <v>31</v>
      </c>
      <c r="C141">
        <v>450</v>
      </c>
      <c r="D141">
        <v>3.2</v>
      </c>
      <c r="E141">
        <v>107</v>
      </c>
      <c r="F141">
        <v>1.5</v>
      </c>
      <c r="G141">
        <v>1097.93</v>
      </c>
    </row>
    <row r="142" spans="1:7" x14ac:dyDescent="0.25">
      <c r="A142" t="s">
        <v>159</v>
      </c>
      <c r="B142" t="s">
        <v>31</v>
      </c>
      <c r="C142">
        <v>181</v>
      </c>
      <c r="D142">
        <v>4</v>
      </c>
      <c r="E142">
        <v>109</v>
      </c>
      <c r="F142">
        <v>6.6</v>
      </c>
      <c r="G142">
        <v>1249.17</v>
      </c>
    </row>
    <row r="143" spans="1:7" x14ac:dyDescent="0.25">
      <c r="A143" t="s">
        <v>160</v>
      </c>
      <c r="B143" t="s">
        <v>10</v>
      </c>
      <c r="C143">
        <v>221</v>
      </c>
      <c r="D143">
        <v>5</v>
      </c>
      <c r="F143">
        <v>7.2</v>
      </c>
      <c r="G143">
        <v>3537.75</v>
      </c>
    </row>
    <row r="144" spans="1:7" x14ac:dyDescent="0.25">
      <c r="A144" t="s">
        <v>161</v>
      </c>
      <c r="B144" t="s">
        <v>88</v>
      </c>
      <c r="C144">
        <v>278</v>
      </c>
      <c r="D144">
        <v>3.4</v>
      </c>
      <c r="E144">
        <v>188</v>
      </c>
      <c r="G144">
        <v>8596.48</v>
      </c>
    </row>
    <row r="145" spans="1:7" x14ac:dyDescent="0.25">
      <c r="A145" t="s">
        <v>162</v>
      </c>
      <c r="B145" t="s">
        <v>16</v>
      </c>
      <c r="C145">
        <v>51</v>
      </c>
      <c r="D145">
        <v>2.1</v>
      </c>
      <c r="E145">
        <v>49</v>
      </c>
      <c r="F145">
        <v>4.5</v>
      </c>
    </row>
    <row r="146" spans="1:7" x14ac:dyDescent="0.25">
      <c r="A146" t="s">
        <v>163</v>
      </c>
      <c r="B146" t="s">
        <v>37</v>
      </c>
      <c r="C146">
        <v>84</v>
      </c>
      <c r="D146">
        <v>4.0999999999999996</v>
      </c>
      <c r="E146">
        <v>180</v>
      </c>
      <c r="F146">
        <v>8.3000000000000007</v>
      </c>
      <c r="G146">
        <v>26893.67</v>
      </c>
    </row>
    <row r="147" spans="1:7" x14ac:dyDescent="0.25">
      <c r="A147" t="s">
        <v>164</v>
      </c>
      <c r="B147" t="s">
        <v>31</v>
      </c>
      <c r="C147">
        <v>254</v>
      </c>
      <c r="D147">
        <v>4.2</v>
      </c>
      <c r="E147">
        <v>159</v>
      </c>
      <c r="F147">
        <v>6.9</v>
      </c>
      <c r="G147">
        <v>1553.54</v>
      </c>
    </row>
    <row r="148" spans="1:7" x14ac:dyDescent="0.25">
      <c r="A148" t="s">
        <v>165</v>
      </c>
      <c r="B148" t="s">
        <v>58</v>
      </c>
      <c r="C148">
        <v>130</v>
      </c>
      <c r="E148">
        <v>99</v>
      </c>
      <c r="F148">
        <v>8.6999999999999993</v>
      </c>
      <c r="G148">
        <v>21735.360000000001</v>
      </c>
    </row>
    <row r="149" spans="1:7" x14ac:dyDescent="0.25">
      <c r="A149" t="s">
        <v>166</v>
      </c>
      <c r="B149" t="s">
        <v>25</v>
      </c>
      <c r="C149">
        <v>104</v>
      </c>
      <c r="D149">
        <v>3.6</v>
      </c>
      <c r="E149">
        <v>126</v>
      </c>
      <c r="F149">
        <v>1.8</v>
      </c>
      <c r="G149">
        <v>38919.769999999997</v>
      </c>
    </row>
    <row r="150" spans="1:7" x14ac:dyDescent="0.25">
      <c r="A150" t="s">
        <v>167</v>
      </c>
      <c r="B150" t="s">
        <v>25</v>
      </c>
      <c r="C150">
        <v>351</v>
      </c>
      <c r="D150">
        <v>1.7</v>
      </c>
      <c r="F150">
        <v>4</v>
      </c>
      <c r="G150">
        <v>4175.22</v>
      </c>
    </row>
    <row r="151" spans="1:7" x14ac:dyDescent="0.25">
      <c r="A151" t="s">
        <v>168</v>
      </c>
      <c r="B151" t="s">
        <v>16</v>
      </c>
      <c r="D151">
        <v>1.3</v>
      </c>
      <c r="E151">
        <v>146</v>
      </c>
      <c r="G151">
        <v>624.67999999999995</v>
      </c>
    </row>
    <row r="152" spans="1:7" x14ac:dyDescent="0.25">
      <c r="A152" t="s">
        <v>169</v>
      </c>
      <c r="B152" t="s">
        <v>37</v>
      </c>
      <c r="C152">
        <v>466</v>
      </c>
      <c r="D152">
        <v>1.1000000000000001</v>
      </c>
      <c r="E152">
        <v>65</v>
      </c>
      <c r="G152">
        <v>18012.8</v>
      </c>
    </row>
    <row r="153" spans="1:7" x14ac:dyDescent="0.25">
      <c r="A153" t="s">
        <v>170</v>
      </c>
      <c r="B153" t="s">
        <v>37</v>
      </c>
      <c r="C153">
        <v>102</v>
      </c>
      <c r="D153">
        <v>1.1000000000000001</v>
      </c>
      <c r="F153">
        <v>6.3</v>
      </c>
      <c r="G153">
        <v>27157.4</v>
      </c>
    </row>
    <row r="154" spans="1:7" x14ac:dyDescent="0.25">
      <c r="A154" t="s">
        <v>171</v>
      </c>
      <c r="B154" t="s">
        <v>18</v>
      </c>
      <c r="C154">
        <v>500</v>
      </c>
      <c r="F154">
        <v>9.9</v>
      </c>
      <c r="G154">
        <v>18682.55</v>
      </c>
    </row>
    <row r="155" spans="1:7" x14ac:dyDescent="0.25">
      <c r="A155" t="s">
        <v>172</v>
      </c>
      <c r="B155" t="s">
        <v>10</v>
      </c>
      <c r="C155">
        <v>385</v>
      </c>
      <c r="D155">
        <v>4.5999999999999996</v>
      </c>
      <c r="F155">
        <v>2.4</v>
      </c>
      <c r="G155">
        <v>3857.35</v>
      </c>
    </row>
    <row r="156" spans="1:7" x14ac:dyDescent="0.25">
      <c r="A156" t="s">
        <v>173</v>
      </c>
      <c r="B156" t="s">
        <v>25</v>
      </c>
      <c r="D156">
        <v>3.4</v>
      </c>
      <c r="E156">
        <v>84</v>
      </c>
      <c r="G156">
        <v>4426.08</v>
      </c>
    </row>
    <row r="157" spans="1:7" x14ac:dyDescent="0.25">
      <c r="A157" t="s">
        <v>174</v>
      </c>
      <c r="B157" t="s">
        <v>18</v>
      </c>
      <c r="C157">
        <v>346</v>
      </c>
      <c r="E157">
        <v>119</v>
      </c>
      <c r="F157">
        <v>5.9</v>
      </c>
      <c r="G157">
        <v>13396.4</v>
      </c>
    </row>
    <row r="158" spans="1:7" x14ac:dyDescent="0.25">
      <c r="A158" t="s">
        <v>175</v>
      </c>
      <c r="B158" t="s">
        <v>8</v>
      </c>
      <c r="C158">
        <v>485</v>
      </c>
      <c r="D158">
        <v>2.7</v>
      </c>
      <c r="E158">
        <v>76</v>
      </c>
      <c r="F158">
        <v>6.6</v>
      </c>
    </row>
    <row r="159" spans="1:7" x14ac:dyDescent="0.25">
      <c r="A159" t="s">
        <v>176</v>
      </c>
      <c r="B159" t="s">
        <v>21</v>
      </c>
      <c r="C159">
        <v>202</v>
      </c>
      <c r="D159">
        <v>2.9</v>
      </c>
      <c r="E159">
        <v>92</v>
      </c>
      <c r="G159">
        <v>1695.23</v>
      </c>
    </row>
    <row r="160" spans="1:7" x14ac:dyDescent="0.25">
      <c r="A160" t="s">
        <v>177</v>
      </c>
      <c r="B160" t="s">
        <v>8</v>
      </c>
      <c r="C160">
        <v>453</v>
      </c>
      <c r="D160">
        <v>4.0999999999999996</v>
      </c>
      <c r="E160">
        <v>75</v>
      </c>
      <c r="F160">
        <v>4.5</v>
      </c>
      <c r="G160">
        <v>9826.23</v>
      </c>
    </row>
    <row r="161" spans="1:7" x14ac:dyDescent="0.25">
      <c r="A161" t="s">
        <v>178</v>
      </c>
      <c r="B161" t="s">
        <v>18</v>
      </c>
      <c r="C161">
        <v>192</v>
      </c>
      <c r="D161">
        <v>1.1000000000000001</v>
      </c>
      <c r="E161">
        <v>110</v>
      </c>
      <c r="F161">
        <v>3</v>
      </c>
      <c r="G161">
        <v>13574.83</v>
      </c>
    </row>
    <row r="162" spans="1:7" x14ac:dyDescent="0.25">
      <c r="A162" t="s">
        <v>179</v>
      </c>
      <c r="B162" t="s">
        <v>23</v>
      </c>
      <c r="C162">
        <v>156</v>
      </c>
      <c r="D162">
        <v>2.8</v>
      </c>
      <c r="E162">
        <v>98</v>
      </c>
      <c r="F162">
        <v>3.4</v>
      </c>
      <c r="G162">
        <v>4119.93</v>
      </c>
    </row>
    <row r="163" spans="1:7" x14ac:dyDescent="0.25">
      <c r="A163" t="s">
        <v>180</v>
      </c>
      <c r="B163" t="s">
        <v>8</v>
      </c>
      <c r="C163">
        <v>491</v>
      </c>
      <c r="E163">
        <v>171</v>
      </c>
      <c r="F163">
        <v>9.6</v>
      </c>
      <c r="G163">
        <v>18656.87</v>
      </c>
    </row>
    <row r="164" spans="1:7" x14ac:dyDescent="0.25">
      <c r="A164" t="s">
        <v>181</v>
      </c>
      <c r="B164" t="s">
        <v>13</v>
      </c>
      <c r="C164">
        <v>326</v>
      </c>
      <c r="D164">
        <v>4.5</v>
      </c>
      <c r="E164">
        <v>35</v>
      </c>
      <c r="F164">
        <v>4</v>
      </c>
      <c r="G164">
        <v>8668.15</v>
      </c>
    </row>
    <row r="165" spans="1:7" x14ac:dyDescent="0.25">
      <c r="A165" t="s">
        <v>182</v>
      </c>
      <c r="B165" t="s">
        <v>88</v>
      </c>
      <c r="C165">
        <v>288</v>
      </c>
      <c r="D165">
        <v>4.4000000000000004</v>
      </c>
      <c r="E165">
        <v>65</v>
      </c>
    </row>
    <row r="166" spans="1:7" x14ac:dyDescent="0.25">
      <c r="A166" t="s">
        <v>183</v>
      </c>
      <c r="B166" t="s">
        <v>18</v>
      </c>
      <c r="C166">
        <v>419</v>
      </c>
      <c r="D166">
        <v>1.3</v>
      </c>
      <c r="E166">
        <v>169</v>
      </c>
      <c r="F166">
        <v>8.4</v>
      </c>
      <c r="G166">
        <v>6796.38</v>
      </c>
    </row>
    <row r="167" spans="1:7" x14ac:dyDescent="0.25">
      <c r="A167" t="s">
        <v>184</v>
      </c>
      <c r="B167" t="s">
        <v>31</v>
      </c>
      <c r="C167">
        <v>69</v>
      </c>
      <c r="E167">
        <v>182</v>
      </c>
      <c r="F167">
        <v>1.8</v>
      </c>
      <c r="G167">
        <v>586.08000000000004</v>
      </c>
    </row>
    <row r="168" spans="1:7" x14ac:dyDescent="0.25">
      <c r="A168" t="s">
        <v>185</v>
      </c>
      <c r="B168" t="s">
        <v>58</v>
      </c>
      <c r="C168">
        <v>269</v>
      </c>
      <c r="D168">
        <v>2.2999999999999998</v>
      </c>
      <c r="E168">
        <v>43</v>
      </c>
      <c r="F168">
        <v>6.6</v>
      </c>
      <c r="G168">
        <v>8692.68</v>
      </c>
    </row>
    <row r="169" spans="1:7" x14ac:dyDescent="0.25">
      <c r="A169" t="s">
        <v>186</v>
      </c>
      <c r="B169" t="s">
        <v>16</v>
      </c>
      <c r="C169">
        <v>84</v>
      </c>
      <c r="D169">
        <v>1.2</v>
      </c>
      <c r="F169">
        <v>2.6</v>
      </c>
      <c r="G169">
        <v>536.42999999999995</v>
      </c>
    </row>
    <row r="170" spans="1:7" x14ac:dyDescent="0.25">
      <c r="A170" t="s">
        <v>187</v>
      </c>
      <c r="B170" t="s">
        <v>10</v>
      </c>
      <c r="C170">
        <v>380</v>
      </c>
      <c r="D170">
        <v>3.7</v>
      </c>
      <c r="E170">
        <v>190</v>
      </c>
      <c r="F170">
        <v>2.7</v>
      </c>
    </row>
    <row r="171" spans="1:7" x14ac:dyDescent="0.25">
      <c r="A171" t="s">
        <v>188</v>
      </c>
      <c r="B171" t="s">
        <v>58</v>
      </c>
      <c r="C171">
        <v>261</v>
      </c>
      <c r="D171">
        <v>2.4</v>
      </c>
      <c r="E171">
        <v>193</v>
      </c>
      <c r="F171">
        <v>1.6</v>
      </c>
      <c r="G171">
        <v>14201.49</v>
      </c>
    </row>
    <row r="172" spans="1:7" x14ac:dyDescent="0.25">
      <c r="A172" t="s">
        <v>189</v>
      </c>
      <c r="B172" t="s">
        <v>10</v>
      </c>
      <c r="C172">
        <v>200</v>
      </c>
      <c r="D172">
        <v>1.7</v>
      </c>
      <c r="E172">
        <v>158</v>
      </c>
      <c r="F172">
        <v>4.7</v>
      </c>
      <c r="G172">
        <v>630.62</v>
      </c>
    </row>
    <row r="173" spans="1:7" x14ac:dyDescent="0.25">
      <c r="A173" t="s">
        <v>190</v>
      </c>
      <c r="B173" t="s">
        <v>23</v>
      </c>
      <c r="C173">
        <v>165</v>
      </c>
      <c r="D173">
        <v>1.6</v>
      </c>
      <c r="E173">
        <v>74</v>
      </c>
      <c r="F173">
        <v>4.7</v>
      </c>
      <c r="G173">
        <v>1464.15</v>
      </c>
    </row>
    <row r="174" spans="1:7" x14ac:dyDescent="0.25">
      <c r="A174" t="s">
        <v>191</v>
      </c>
      <c r="B174" t="s">
        <v>13</v>
      </c>
      <c r="C174">
        <v>469</v>
      </c>
      <c r="D174">
        <v>2.4</v>
      </c>
      <c r="E174">
        <v>126</v>
      </c>
      <c r="F174">
        <v>1</v>
      </c>
      <c r="G174">
        <v>3245.53</v>
      </c>
    </row>
    <row r="175" spans="1:7" x14ac:dyDescent="0.25">
      <c r="A175" t="s">
        <v>192</v>
      </c>
      <c r="B175" t="s">
        <v>58</v>
      </c>
      <c r="C175">
        <v>137</v>
      </c>
      <c r="D175">
        <v>5</v>
      </c>
      <c r="F175">
        <v>10</v>
      </c>
      <c r="G175">
        <v>16320.72</v>
      </c>
    </row>
    <row r="176" spans="1:7" x14ac:dyDescent="0.25">
      <c r="A176" t="s">
        <v>193</v>
      </c>
      <c r="B176" t="s">
        <v>10</v>
      </c>
      <c r="C176">
        <v>349</v>
      </c>
      <c r="D176">
        <v>1.8</v>
      </c>
      <c r="E176">
        <v>67</v>
      </c>
      <c r="F176">
        <v>3.3</v>
      </c>
      <c r="G176">
        <v>2242.37</v>
      </c>
    </row>
    <row r="177" spans="1:7" x14ac:dyDescent="0.25">
      <c r="A177" t="s">
        <v>194</v>
      </c>
      <c r="B177" t="s">
        <v>58</v>
      </c>
      <c r="C177">
        <v>170</v>
      </c>
      <c r="D177">
        <v>4.9000000000000004</v>
      </c>
      <c r="F177">
        <v>6.9</v>
      </c>
      <c r="G177">
        <v>27268.42</v>
      </c>
    </row>
    <row r="178" spans="1:7" x14ac:dyDescent="0.25">
      <c r="A178" t="s">
        <v>195</v>
      </c>
      <c r="B178" t="s">
        <v>21</v>
      </c>
      <c r="C178">
        <v>243</v>
      </c>
      <c r="D178">
        <v>4</v>
      </c>
      <c r="E178">
        <v>110</v>
      </c>
      <c r="F178">
        <v>7.1</v>
      </c>
      <c r="G178">
        <v>921.84</v>
      </c>
    </row>
    <row r="179" spans="1:7" x14ac:dyDescent="0.25">
      <c r="A179" t="s">
        <v>196</v>
      </c>
      <c r="B179" t="s">
        <v>18</v>
      </c>
      <c r="C179">
        <v>332</v>
      </c>
      <c r="D179">
        <v>4.5999999999999996</v>
      </c>
      <c r="E179">
        <v>88</v>
      </c>
      <c r="F179">
        <v>8.1</v>
      </c>
      <c r="G179">
        <v>15853.83</v>
      </c>
    </row>
    <row r="180" spans="1:7" x14ac:dyDescent="0.25">
      <c r="A180" t="s">
        <v>197</v>
      </c>
      <c r="B180" t="s">
        <v>21</v>
      </c>
      <c r="D180">
        <v>3.4</v>
      </c>
      <c r="F180">
        <v>4.3</v>
      </c>
      <c r="G180">
        <v>2780.85</v>
      </c>
    </row>
    <row r="181" spans="1:7" x14ac:dyDescent="0.25">
      <c r="A181" t="s">
        <v>198</v>
      </c>
      <c r="B181" t="s">
        <v>88</v>
      </c>
      <c r="C181">
        <v>426</v>
      </c>
      <c r="D181">
        <v>4.5999999999999996</v>
      </c>
      <c r="E181">
        <v>58</v>
      </c>
      <c r="F181">
        <v>9.4</v>
      </c>
      <c r="G181">
        <v>12926.89</v>
      </c>
    </row>
    <row r="182" spans="1:7" x14ac:dyDescent="0.25">
      <c r="A182" t="s">
        <v>199</v>
      </c>
      <c r="B182" t="s">
        <v>10</v>
      </c>
      <c r="C182">
        <v>343</v>
      </c>
      <c r="D182">
        <v>2.4</v>
      </c>
      <c r="E182">
        <v>42</v>
      </c>
      <c r="F182">
        <v>2.2000000000000002</v>
      </c>
      <c r="G182">
        <v>2913.72</v>
      </c>
    </row>
    <row r="183" spans="1:7" x14ac:dyDescent="0.25">
      <c r="A183" t="s">
        <v>200</v>
      </c>
      <c r="B183" t="s">
        <v>23</v>
      </c>
      <c r="C183">
        <v>202</v>
      </c>
      <c r="D183">
        <v>3.1</v>
      </c>
      <c r="E183">
        <v>85</v>
      </c>
      <c r="F183">
        <v>8.6</v>
      </c>
      <c r="G183">
        <v>944.27</v>
      </c>
    </row>
    <row r="184" spans="1:7" x14ac:dyDescent="0.25">
      <c r="A184" t="s">
        <v>201</v>
      </c>
      <c r="B184" t="s">
        <v>23</v>
      </c>
      <c r="C184">
        <v>73</v>
      </c>
      <c r="E184">
        <v>24</v>
      </c>
      <c r="F184">
        <v>5.2</v>
      </c>
      <c r="G184">
        <v>2757.5</v>
      </c>
    </row>
    <row r="185" spans="1:7" x14ac:dyDescent="0.25">
      <c r="A185" t="s">
        <v>202</v>
      </c>
      <c r="B185" t="s">
        <v>13</v>
      </c>
      <c r="C185">
        <v>293</v>
      </c>
      <c r="D185">
        <v>1.9</v>
      </c>
      <c r="E185">
        <v>187</v>
      </c>
      <c r="F185">
        <v>1.1000000000000001</v>
      </c>
    </row>
    <row r="186" spans="1:7" x14ac:dyDescent="0.25">
      <c r="A186" t="s">
        <v>203</v>
      </c>
      <c r="B186" t="s">
        <v>37</v>
      </c>
      <c r="C186">
        <v>65</v>
      </c>
      <c r="E186">
        <v>127</v>
      </c>
      <c r="F186">
        <v>2.7</v>
      </c>
      <c r="G186">
        <v>9205.09</v>
      </c>
    </row>
    <row r="187" spans="1:7" x14ac:dyDescent="0.25">
      <c r="A187" t="s">
        <v>204</v>
      </c>
      <c r="B187" t="s">
        <v>13</v>
      </c>
      <c r="C187">
        <v>417</v>
      </c>
      <c r="D187">
        <v>4.9000000000000004</v>
      </c>
      <c r="E187">
        <v>199</v>
      </c>
      <c r="F187">
        <v>8.1999999999999993</v>
      </c>
      <c r="G187">
        <v>11900.25</v>
      </c>
    </row>
    <row r="188" spans="1:7" x14ac:dyDescent="0.25">
      <c r="A188" t="s">
        <v>205</v>
      </c>
      <c r="B188" t="s">
        <v>58</v>
      </c>
      <c r="C188">
        <v>260</v>
      </c>
      <c r="D188">
        <v>1.5</v>
      </c>
      <c r="E188">
        <v>108</v>
      </c>
      <c r="F188">
        <v>6.3</v>
      </c>
      <c r="G188">
        <v>23588.63</v>
      </c>
    </row>
    <row r="189" spans="1:7" x14ac:dyDescent="0.25">
      <c r="A189" t="s">
        <v>206</v>
      </c>
      <c r="B189" t="s">
        <v>8</v>
      </c>
      <c r="C189">
        <v>451</v>
      </c>
      <c r="D189">
        <v>1.5</v>
      </c>
      <c r="E189">
        <v>134</v>
      </c>
      <c r="F189">
        <v>1.2</v>
      </c>
      <c r="G189">
        <v>7613.35</v>
      </c>
    </row>
    <row r="190" spans="1:7" x14ac:dyDescent="0.25">
      <c r="A190" t="s">
        <v>207</v>
      </c>
      <c r="B190" t="s">
        <v>21</v>
      </c>
      <c r="C190">
        <v>427</v>
      </c>
      <c r="D190">
        <v>1.6</v>
      </c>
      <c r="F190">
        <v>5.7</v>
      </c>
      <c r="G190">
        <v>954.33</v>
      </c>
    </row>
    <row r="191" spans="1:7" x14ac:dyDescent="0.25">
      <c r="A191" t="s">
        <v>208</v>
      </c>
      <c r="B191" t="s">
        <v>8</v>
      </c>
      <c r="C191">
        <v>83</v>
      </c>
      <c r="D191">
        <v>2.4</v>
      </c>
      <c r="E191">
        <v>126</v>
      </c>
      <c r="F191">
        <v>8.9</v>
      </c>
      <c r="G191">
        <v>14355.62</v>
      </c>
    </row>
    <row r="192" spans="1:7" x14ac:dyDescent="0.25">
      <c r="A192" t="s">
        <v>209</v>
      </c>
      <c r="B192" t="s">
        <v>13</v>
      </c>
      <c r="C192">
        <v>167</v>
      </c>
      <c r="D192">
        <v>1.6</v>
      </c>
      <c r="E192">
        <v>93</v>
      </c>
      <c r="F192">
        <v>1.9</v>
      </c>
      <c r="G192">
        <v>3383.12</v>
      </c>
    </row>
    <row r="193" spans="1:7" x14ac:dyDescent="0.25">
      <c r="A193" t="s">
        <v>210</v>
      </c>
      <c r="B193" t="s">
        <v>58</v>
      </c>
      <c r="C193">
        <v>193</v>
      </c>
      <c r="D193">
        <v>2.2999999999999998</v>
      </c>
      <c r="E193">
        <v>135</v>
      </c>
      <c r="G193">
        <v>10878.64</v>
      </c>
    </row>
    <row r="194" spans="1:7" x14ac:dyDescent="0.25">
      <c r="A194" t="s">
        <v>211</v>
      </c>
      <c r="B194" t="s">
        <v>31</v>
      </c>
      <c r="C194">
        <v>59</v>
      </c>
      <c r="D194">
        <v>4.4000000000000004</v>
      </c>
      <c r="E194">
        <v>63</v>
      </c>
      <c r="F194">
        <v>6.1</v>
      </c>
      <c r="G194">
        <v>1823.26</v>
      </c>
    </row>
    <row r="195" spans="1:7" x14ac:dyDescent="0.25">
      <c r="A195" t="s">
        <v>212</v>
      </c>
      <c r="B195" t="s">
        <v>21</v>
      </c>
      <c r="C195">
        <v>259</v>
      </c>
      <c r="D195">
        <v>3.8</v>
      </c>
      <c r="E195">
        <v>107</v>
      </c>
      <c r="F195">
        <v>4.9000000000000004</v>
      </c>
      <c r="G195">
        <v>1901.24</v>
      </c>
    </row>
    <row r="196" spans="1:7" x14ac:dyDescent="0.25">
      <c r="A196" t="s">
        <v>213</v>
      </c>
      <c r="B196" t="s">
        <v>23</v>
      </c>
      <c r="C196">
        <v>224</v>
      </c>
      <c r="D196">
        <v>1.1000000000000001</v>
      </c>
      <c r="E196">
        <v>122</v>
      </c>
      <c r="F196">
        <v>0.8</v>
      </c>
      <c r="G196">
        <v>1141.3399999999999</v>
      </c>
    </row>
    <row r="197" spans="1:7" x14ac:dyDescent="0.25">
      <c r="A197" t="s">
        <v>214</v>
      </c>
      <c r="B197" t="s">
        <v>13</v>
      </c>
      <c r="C197">
        <v>52</v>
      </c>
      <c r="D197">
        <v>2.2999999999999998</v>
      </c>
      <c r="E197">
        <v>75</v>
      </c>
      <c r="F197">
        <v>8.6999999999999993</v>
      </c>
      <c r="G197">
        <v>4674.09</v>
      </c>
    </row>
    <row r="198" spans="1:7" x14ac:dyDescent="0.25">
      <c r="A198" t="s">
        <v>215</v>
      </c>
      <c r="B198" t="s">
        <v>31</v>
      </c>
      <c r="C198">
        <v>187</v>
      </c>
      <c r="D198">
        <v>2.1</v>
      </c>
      <c r="F198">
        <v>8.5</v>
      </c>
    </row>
    <row r="199" spans="1:7" x14ac:dyDescent="0.25">
      <c r="A199" t="s">
        <v>216</v>
      </c>
      <c r="B199" t="s">
        <v>88</v>
      </c>
      <c r="C199">
        <v>367</v>
      </c>
      <c r="D199">
        <v>4.3</v>
      </c>
      <c r="E199">
        <v>65</v>
      </c>
      <c r="F199">
        <v>8.1999999999999993</v>
      </c>
      <c r="G199">
        <v>8726.26</v>
      </c>
    </row>
    <row r="200" spans="1:7" x14ac:dyDescent="0.25">
      <c r="A200" t="s">
        <v>217</v>
      </c>
      <c r="B200" t="s">
        <v>88</v>
      </c>
      <c r="C200">
        <v>229</v>
      </c>
      <c r="D200">
        <v>1.8</v>
      </c>
      <c r="E200">
        <v>129</v>
      </c>
      <c r="F200">
        <v>2.4</v>
      </c>
    </row>
    <row r="201" spans="1:7" x14ac:dyDescent="0.25">
      <c r="A201" t="s">
        <v>218</v>
      </c>
      <c r="B201" t="s">
        <v>21</v>
      </c>
      <c r="C201">
        <v>446</v>
      </c>
      <c r="D201">
        <v>1.2</v>
      </c>
      <c r="E201">
        <v>64</v>
      </c>
      <c r="F201">
        <v>8.1</v>
      </c>
      <c r="G201">
        <v>4596.28</v>
      </c>
    </row>
    <row r="202" spans="1:7" x14ac:dyDescent="0.25">
      <c r="A202" t="s">
        <v>219</v>
      </c>
      <c r="B202" t="s">
        <v>13</v>
      </c>
      <c r="C202">
        <v>283</v>
      </c>
      <c r="D202">
        <v>2.1</v>
      </c>
      <c r="E202">
        <v>78</v>
      </c>
      <c r="F202">
        <v>7.7</v>
      </c>
      <c r="G202">
        <v>13439.86</v>
      </c>
    </row>
    <row r="203" spans="1:7" x14ac:dyDescent="0.25">
      <c r="A203" t="s">
        <v>220</v>
      </c>
      <c r="B203" t="s">
        <v>37</v>
      </c>
      <c r="C203">
        <v>452</v>
      </c>
      <c r="D203">
        <v>1.3</v>
      </c>
      <c r="E203">
        <v>21</v>
      </c>
      <c r="F203">
        <v>2.1</v>
      </c>
      <c r="G203">
        <v>21610.6</v>
      </c>
    </row>
    <row r="204" spans="1:7" x14ac:dyDescent="0.25">
      <c r="A204" t="s">
        <v>221</v>
      </c>
      <c r="B204" t="s">
        <v>25</v>
      </c>
      <c r="C204">
        <v>190</v>
      </c>
      <c r="D204">
        <v>2.9</v>
      </c>
      <c r="E204">
        <v>118</v>
      </c>
      <c r="F204">
        <v>9.5</v>
      </c>
      <c r="G204">
        <v>31443.82</v>
      </c>
    </row>
    <row r="205" spans="1:7" x14ac:dyDescent="0.25">
      <c r="A205" t="s">
        <v>222</v>
      </c>
      <c r="B205" t="s">
        <v>18</v>
      </c>
      <c r="D205">
        <v>3.3</v>
      </c>
      <c r="E205">
        <v>186</v>
      </c>
      <c r="F205">
        <v>4.3</v>
      </c>
      <c r="G205">
        <v>6496.54</v>
      </c>
    </row>
    <row r="206" spans="1:7" x14ac:dyDescent="0.25">
      <c r="A206" t="s">
        <v>223</v>
      </c>
      <c r="B206" t="s">
        <v>31</v>
      </c>
      <c r="D206">
        <v>1.9</v>
      </c>
      <c r="G206">
        <v>1912.92</v>
      </c>
    </row>
    <row r="207" spans="1:7" x14ac:dyDescent="0.25">
      <c r="A207" t="s">
        <v>224</v>
      </c>
      <c r="B207" t="s">
        <v>88</v>
      </c>
      <c r="C207">
        <v>146</v>
      </c>
      <c r="D207">
        <v>3.4</v>
      </c>
      <c r="E207">
        <v>36</v>
      </c>
      <c r="F207">
        <v>3.6</v>
      </c>
      <c r="G207">
        <v>13132.07</v>
      </c>
    </row>
    <row r="208" spans="1:7" x14ac:dyDescent="0.25">
      <c r="A208" t="s">
        <v>225</v>
      </c>
      <c r="B208" t="s">
        <v>21</v>
      </c>
      <c r="C208">
        <v>337</v>
      </c>
      <c r="D208">
        <v>4.5</v>
      </c>
      <c r="E208">
        <v>110</v>
      </c>
      <c r="F208">
        <v>7.7</v>
      </c>
      <c r="G208">
        <v>2383.7399999999998</v>
      </c>
    </row>
    <row r="209" spans="1:7" x14ac:dyDescent="0.25">
      <c r="A209" t="s">
        <v>226</v>
      </c>
      <c r="B209" t="s">
        <v>21</v>
      </c>
      <c r="C209">
        <v>322</v>
      </c>
      <c r="D209">
        <v>4.5999999999999996</v>
      </c>
      <c r="E209">
        <v>180</v>
      </c>
      <c r="F209">
        <v>3.8</v>
      </c>
      <c r="G209">
        <v>1745.62</v>
      </c>
    </row>
    <row r="210" spans="1:7" x14ac:dyDescent="0.25">
      <c r="A210" t="s">
        <v>227</v>
      </c>
      <c r="B210" t="s">
        <v>25</v>
      </c>
      <c r="C210">
        <v>335</v>
      </c>
      <c r="D210">
        <v>1</v>
      </c>
      <c r="E210">
        <v>101</v>
      </c>
      <c r="F210">
        <v>6</v>
      </c>
      <c r="G210">
        <v>23213.98</v>
      </c>
    </row>
    <row r="211" spans="1:7" x14ac:dyDescent="0.25">
      <c r="A211" t="s">
        <v>228</v>
      </c>
      <c r="B211" t="s">
        <v>37</v>
      </c>
      <c r="C211">
        <v>102</v>
      </c>
      <c r="D211">
        <v>2</v>
      </c>
      <c r="E211">
        <v>190</v>
      </c>
      <c r="F211">
        <v>0.8</v>
      </c>
      <c r="G211">
        <v>27883.1</v>
      </c>
    </row>
    <row r="212" spans="1:7" x14ac:dyDescent="0.25">
      <c r="A212" t="s">
        <v>229</v>
      </c>
      <c r="B212" t="s">
        <v>37</v>
      </c>
      <c r="C212">
        <v>100</v>
      </c>
      <c r="D212">
        <v>1</v>
      </c>
      <c r="E212">
        <v>140</v>
      </c>
      <c r="F212">
        <v>5</v>
      </c>
      <c r="G212">
        <v>29901.14</v>
      </c>
    </row>
    <row r="213" spans="1:7" x14ac:dyDescent="0.25">
      <c r="A213" t="s">
        <v>230</v>
      </c>
      <c r="B213" t="s">
        <v>23</v>
      </c>
      <c r="C213">
        <v>375</v>
      </c>
      <c r="D213">
        <v>1.4</v>
      </c>
      <c r="E213">
        <v>75</v>
      </c>
      <c r="F213">
        <v>9.8000000000000007</v>
      </c>
      <c r="G213">
        <v>592.94000000000005</v>
      </c>
    </row>
    <row r="214" spans="1:7" x14ac:dyDescent="0.25">
      <c r="A214" t="s">
        <v>231</v>
      </c>
      <c r="B214" t="s">
        <v>23</v>
      </c>
      <c r="C214">
        <v>328</v>
      </c>
      <c r="E214">
        <v>170</v>
      </c>
      <c r="G214">
        <v>1932.99</v>
      </c>
    </row>
    <row r="215" spans="1:7" x14ac:dyDescent="0.25">
      <c r="A215" t="s">
        <v>232</v>
      </c>
      <c r="B215" t="s">
        <v>13</v>
      </c>
      <c r="C215">
        <v>198</v>
      </c>
      <c r="D215">
        <v>1.9</v>
      </c>
      <c r="E215">
        <v>198</v>
      </c>
      <c r="F215">
        <v>9.3000000000000007</v>
      </c>
      <c r="G215">
        <v>12352.75</v>
      </c>
    </row>
    <row r="216" spans="1:7" x14ac:dyDescent="0.25">
      <c r="A216" t="s">
        <v>233</v>
      </c>
      <c r="B216" t="s">
        <v>31</v>
      </c>
      <c r="C216">
        <v>255</v>
      </c>
      <c r="D216">
        <v>1.2</v>
      </c>
      <c r="E216">
        <v>161</v>
      </c>
      <c r="G216">
        <v>1631.97</v>
      </c>
    </row>
    <row r="217" spans="1:7" x14ac:dyDescent="0.25">
      <c r="A217" t="s">
        <v>234</v>
      </c>
      <c r="B217" t="s">
        <v>23</v>
      </c>
      <c r="C217">
        <v>499</v>
      </c>
      <c r="D217">
        <v>3.1</v>
      </c>
      <c r="F217">
        <v>8.9</v>
      </c>
      <c r="G217">
        <v>1908.95</v>
      </c>
    </row>
    <row r="218" spans="1:7" x14ac:dyDescent="0.25">
      <c r="A218" t="s">
        <v>235</v>
      </c>
      <c r="B218" t="s">
        <v>18</v>
      </c>
      <c r="C218">
        <v>304</v>
      </c>
      <c r="D218">
        <v>1.9</v>
      </c>
      <c r="E218">
        <v>75</v>
      </c>
      <c r="F218">
        <v>2.6</v>
      </c>
      <c r="G218">
        <v>14273.96</v>
      </c>
    </row>
    <row r="219" spans="1:7" x14ac:dyDescent="0.25">
      <c r="A219" t="s">
        <v>236</v>
      </c>
      <c r="B219" t="s">
        <v>23</v>
      </c>
      <c r="C219">
        <v>340</v>
      </c>
      <c r="D219">
        <v>4.7</v>
      </c>
      <c r="E219">
        <v>46</v>
      </c>
      <c r="G219">
        <v>2027.89</v>
      </c>
    </row>
    <row r="220" spans="1:7" x14ac:dyDescent="0.25">
      <c r="A220" t="s">
        <v>237</v>
      </c>
      <c r="B220" t="s">
        <v>25</v>
      </c>
      <c r="C220">
        <v>350</v>
      </c>
      <c r="D220">
        <v>3.8</v>
      </c>
      <c r="E220">
        <v>119</v>
      </c>
      <c r="F220">
        <v>8.1999999999999993</v>
      </c>
      <c r="G220">
        <v>38870.74</v>
      </c>
    </row>
    <row r="221" spans="1:7" x14ac:dyDescent="0.25">
      <c r="A221" t="s">
        <v>238</v>
      </c>
      <c r="B221" t="s">
        <v>10</v>
      </c>
      <c r="C221">
        <v>495</v>
      </c>
      <c r="D221">
        <v>4.2</v>
      </c>
      <c r="E221">
        <v>82</v>
      </c>
      <c r="F221">
        <v>8.8000000000000007</v>
      </c>
      <c r="G221">
        <v>3162.98</v>
      </c>
    </row>
    <row r="222" spans="1:7" x14ac:dyDescent="0.25">
      <c r="A222" t="s">
        <v>239</v>
      </c>
      <c r="B222" t="s">
        <v>23</v>
      </c>
      <c r="C222">
        <v>492</v>
      </c>
      <c r="D222">
        <v>2.9</v>
      </c>
      <c r="E222">
        <v>85</v>
      </c>
      <c r="G222">
        <v>3115.04</v>
      </c>
    </row>
    <row r="223" spans="1:7" x14ac:dyDescent="0.25">
      <c r="A223" t="s">
        <v>240</v>
      </c>
      <c r="B223" t="s">
        <v>23</v>
      </c>
      <c r="C223">
        <v>181</v>
      </c>
      <c r="D223">
        <v>2.6</v>
      </c>
      <c r="E223">
        <v>28</v>
      </c>
      <c r="F223">
        <v>4.5999999999999996</v>
      </c>
      <c r="G223">
        <v>2916.65</v>
      </c>
    </row>
    <row r="224" spans="1:7" x14ac:dyDescent="0.25">
      <c r="A224" t="s">
        <v>241</v>
      </c>
      <c r="B224" t="s">
        <v>21</v>
      </c>
      <c r="C224">
        <v>254</v>
      </c>
      <c r="E224">
        <v>41</v>
      </c>
      <c r="F224">
        <v>9.5</v>
      </c>
      <c r="G224">
        <v>1001.29</v>
      </c>
    </row>
    <row r="225" spans="1:7" x14ac:dyDescent="0.25">
      <c r="A225" t="s">
        <v>242</v>
      </c>
      <c r="B225" t="s">
        <v>88</v>
      </c>
      <c r="C225">
        <v>311</v>
      </c>
      <c r="D225">
        <v>4.5</v>
      </c>
      <c r="E225">
        <v>81</v>
      </c>
      <c r="F225">
        <v>5.5</v>
      </c>
      <c r="G225">
        <v>7989.54</v>
      </c>
    </row>
    <row r="226" spans="1:7" x14ac:dyDescent="0.25">
      <c r="A226" t="s">
        <v>243</v>
      </c>
      <c r="B226" t="s">
        <v>18</v>
      </c>
      <c r="D226">
        <v>2.1</v>
      </c>
      <c r="E226">
        <v>146</v>
      </c>
      <c r="F226">
        <v>8.1999999999999993</v>
      </c>
      <c r="G226">
        <v>7150.43</v>
      </c>
    </row>
    <row r="227" spans="1:7" x14ac:dyDescent="0.25">
      <c r="A227" t="s">
        <v>244</v>
      </c>
      <c r="B227" t="s">
        <v>8</v>
      </c>
      <c r="C227">
        <v>171</v>
      </c>
      <c r="D227">
        <v>4.0999999999999996</v>
      </c>
      <c r="E227">
        <v>35</v>
      </c>
      <c r="F227">
        <v>1.7</v>
      </c>
      <c r="G227">
        <v>7596.78</v>
      </c>
    </row>
    <row r="228" spans="1:7" x14ac:dyDescent="0.25">
      <c r="A228" t="s">
        <v>245</v>
      </c>
      <c r="B228" t="s">
        <v>10</v>
      </c>
      <c r="C228">
        <v>135</v>
      </c>
      <c r="D228">
        <v>3.1</v>
      </c>
      <c r="E228">
        <v>83</v>
      </c>
      <c r="F228">
        <v>3.9</v>
      </c>
      <c r="G228">
        <v>1717.54</v>
      </c>
    </row>
    <row r="229" spans="1:7" x14ac:dyDescent="0.25">
      <c r="A229" t="s">
        <v>246</v>
      </c>
      <c r="B229" t="s">
        <v>10</v>
      </c>
      <c r="C229">
        <v>215</v>
      </c>
      <c r="E229">
        <v>45</v>
      </c>
      <c r="F229">
        <v>9.9</v>
      </c>
      <c r="G229">
        <v>3845.08</v>
      </c>
    </row>
    <row r="230" spans="1:7" x14ac:dyDescent="0.25">
      <c r="A230" t="s">
        <v>247</v>
      </c>
      <c r="B230" t="s">
        <v>8</v>
      </c>
      <c r="C230">
        <v>99</v>
      </c>
      <c r="D230">
        <v>3.3</v>
      </c>
      <c r="E230">
        <v>116</v>
      </c>
      <c r="F230">
        <v>4.7</v>
      </c>
    </row>
    <row r="231" spans="1:7" x14ac:dyDescent="0.25">
      <c r="A231" t="s">
        <v>248</v>
      </c>
      <c r="B231" t="s">
        <v>21</v>
      </c>
      <c r="D231">
        <v>4.7</v>
      </c>
      <c r="E231">
        <v>130</v>
      </c>
      <c r="F231">
        <v>6.8</v>
      </c>
      <c r="G231">
        <v>944.54</v>
      </c>
    </row>
    <row r="232" spans="1:7" x14ac:dyDescent="0.25">
      <c r="A232" t="s">
        <v>249</v>
      </c>
      <c r="B232" t="s">
        <v>13</v>
      </c>
      <c r="C232">
        <v>225</v>
      </c>
      <c r="D232">
        <v>4.9000000000000004</v>
      </c>
      <c r="E232">
        <v>36</v>
      </c>
      <c r="F232">
        <v>5.2</v>
      </c>
      <c r="G232">
        <v>10721.03</v>
      </c>
    </row>
    <row r="233" spans="1:7" x14ac:dyDescent="0.25">
      <c r="A233" t="s">
        <v>250</v>
      </c>
      <c r="B233" t="s">
        <v>16</v>
      </c>
      <c r="C233">
        <v>402</v>
      </c>
      <c r="D233">
        <v>2.8</v>
      </c>
      <c r="E233">
        <v>200</v>
      </c>
      <c r="F233">
        <v>3.4</v>
      </c>
      <c r="G233">
        <v>186.95</v>
      </c>
    </row>
    <row r="234" spans="1:7" x14ac:dyDescent="0.25">
      <c r="A234" t="s">
        <v>251</v>
      </c>
      <c r="B234" t="s">
        <v>8</v>
      </c>
      <c r="C234">
        <v>219</v>
      </c>
      <c r="D234">
        <v>3.1</v>
      </c>
      <c r="E234">
        <v>182</v>
      </c>
      <c r="F234">
        <v>2.4</v>
      </c>
      <c r="G234">
        <v>12231.78</v>
      </c>
    </row>
    <row r="235" spans="1:7" x14ac:dyDescent="0.25">
      <c r="A235" t="s">
        <v>252</v>
      </c>
      <c r="B235" t="s">
        <v>16</v>
      </c>
      <c r="C235">
        <v>377</v>
      </c>
      <c r="D235">
        <v>3.3</v>
      </c>
      <c r="E235">
        <v>49</v>
      </c>
      <c r="F235">
        <v>5</v>
      </c>
      <c r="G235">
        <v>382.96</v>
      </c>
    </row>
    <row r="236" spans="1:7" x14ac:dyDescent="0.25">
      <c r="A236" t="s">
        <v>253</v>
      </c>
      <c r="B236" t="s">
        <v>13</v>
      </c>
      <c r="C236">
        <v>390</v>
      </c>
      <c r="D236">
        <v>2.5</v>
      </c>
      <c r="E236">
        <v>120</v>
      </c>
      <c r="F236">
        <v>8.6</v>
      </c>
    </row>
    <row r="237" spans="1:7" x14ac:dyDescent="0.25">
      <c r="A237" t="s">
        <v>254</v>
      </c>
      <c r="B237" t="s">
        <v>21</v>
      </c>
      <c r="D237">
        <v>4.8</v>
      </c>
      <c r="E237">
        <v>117</v>
      </c>
      <c r="F237">
        <v>4.2</v>
      </c>
      <c r="G237">
        <v>2803.62</v>
      </c>
    </row>
    <row r="238" spans="1:7" x14ac:dyDescent="0.25">
      <c r="A238" t="s">
        <v>255</v>
      </c>
      <c r="B238" t="s">
        <v>25</v>
      </c>
      <c r="C238">
        <v>358</v>
      </c>
      <c r="D238">
        <v>4.0999999999999996</v>
      </c>
      <c r="E238">
        <v>104</v>
      </c>
      <c r="G238">
        <v>7291.3</v>
      </c>
    </row>
    <row r="239" spans="1:7" x14ac:dyDescent="0.25">
      <c r="A239" t="s">
        <v>256</v>
      </c>
      <c r="B239" t="s">
        <v>58</v>
      </c>
      <c r="C239">
        <v>132</v>
      </c>
      <c r="D239">
        <v>1.5</v>
      </c>
      <c r="E239">
        <v>59</v>
      </c>
      <c r="F239">
        <v>3</v>
      </c>
    </row>
    <row r="240" spans="1:7" x14ac:dyDescent="0.25">
      <c r="A240" t="s">
        <v>257</v>
      </c>
      <c r="B240" t="s">
        <v>58</v>
      </c>
      <c r="C240">
        <v>226</v>
      </c>
      <c r="D240">
        <v>2.7</v>
      </c>
      <c r="E240">
        <v>40</v>
      </c>
      <c r="G240">
        <v>16956.03</v>
      </c>
    </row>
    <row r="241" spans="1:7" x14ac:dyDescent="0.25">
      <c r="A241" t="s">
        <v>258</v>
      </c>
      <c r="B241" t="s">
        <v>58</v>
      </c>
      <c r="C241">
        <v>434</v>
      </c>
      <c r="D241">
        <v>4.0999999999999996</v>
      </c>
      <c r="E241">
        <v>172</v>
      </c>
      <c r="F241">
        <v>6.8</v>
      </c>
      <c r="G241">
        <v>22499.47</v>
      </c>
    </row>
    <row r="242" spans="1:7" x14ac:dyDescent="0.25">
      <c r="A242" t="s">
        <v>259</v>
      </c>
      <c r="B242" t="s">
        <v>18</v>
      </c>
      <c r="C242">
        <v>381</v>
      </c>
      <c r="D242">
        <v>4.7</v>
      </c>
      <c r="E242">
        <v>108</v>
      </c>
      <c r="F242">
        <v>6.7</v>
      </c>
      <c r="G242">
        <v>5567.47</v>
      </c>
    </row>
    <row r="243" spans="1:7" x14ac:dyDescent="0.25">
      <c r="A243" t="s">
        <v>260</v>
      </c>
      <c r="B243" t="s">
        <v>37</v>
      </c>
      <c r="C243">
        <v>238</v>
      </c>
      <c r="D243">
        <v>3.2</v>
      </c>
      <c r="E243">
        <v>190</v>
      </c>
      <c r="F243">
        <v>9.1999999999999993</v>
      </c>
      <c r="G243">
        <v>28240.31</v>
      </c>
    </row>
    <row r="244" spans="1:7" x14ac:dyDescent="0.25">
      <c r="A244" t="s">
        <v>261</v>
      </c>
      <c r="B244" t="s">
        <v>13</v>
      </c>
      <c r="C244">
        <v>276</v>
      </c>
      <c r="F244">
        <v>2.2999999999999998</v>
      </c>
      <c r="G244">
        <v>12335.67</v>
      </c>
    </row>
    <row r="245" spans="1:7" x14ac:dyDescent="0.25">
      <c r="A245" t="s">
        <v>262</v>
      </c>
      <c r="B245" t="s">
        <v>13</v>
      </c>
      <c r="C245">
        <v>286</v>
      </c>
      <c r="D245">
        <v>1.8</v>
      </c>
      <c r="E245">
        <v>78</v>
      </c>
      <c r="F245">
        <v>1.9</v>
      </c>
      <c r="G245">
        <v>7142.24</v>
      </c>
    </row>
    <row r="246" spans="1:7" x14ac:dyDescent="0.25">
      <c r="A246" t="s">
        <v>263</v>
      </c>
      <c r="B246" t="s">
        <v>18</v>
      </c>
      <c r="C246">
        <v>423</v>
      </c>
      <c r="D246">
        <v>1.3</v>
      </c>
      <c r="E246">
        <v>153</v>
      </c>
      <c r="F246">
        <v>7.7</v>
      </c>
      <c r="G246">
        <v>6912.21</v>
      </c>
    </row>
    <row r="247" spans="1:7" x14ac:dyDescent="0.25">
      <c r="A247" t="s">
        <v>264</v>
      </c>
      <c r="B247" t="s">
        <v>31</v>
      </c>
      <c r="C247">
        <v>411</v>
      </c>
      <c r="D247">
        <v>4</v>
      </c>
      <c r="E247">
        <v>37</v>
      </c>
      <c r="G247">
        <v>1689.69</v>
      </c>
    </row>
    <row r="248" spans="1:7" x14ac:dyDescent="0.25">
      <c r="A248" t="s">
        <v>265</v>
      </c>
      <c r="B248" t="s">
        <v>23</v>
      </c>
      <c r="C248">
        <v>231</v>
      </c>
      <c r="D248">
        <v>2</v>
      </c>
      <c r="E248">
        <v>29</v>
      </c>
      <c r="F248">
        <v>8.1999999999999993</v>
      </c>
      <c r="G248">
        <v>1760.64</v>
      </c>
    </row>
    <row r="249" spans="1:7" x14ac:dyDescent="0.25">
      <c r="A249" t="s">
        <v>266</v>
      </c>
      <c r="B249" t="s">
        <v>10</v>
      </c>
      <c r="C249">
        <v>365</v>
      </c>
      <c r="D249">
        <v>1.6</v>
      </c>
      <c r="E249">
        <v>88</v>
      </c>
      <c r="F249">
        <v>9.4</v>
      </c>
      <c r="G249">
        <v>2235.4499999999998</v>
      </c>
    </row>
    <row r="250" spans="1:7" x14ac:dyDescent="0.25">
      <c r="A250" t="s">
        <v>267</v>
      </c>
      <c r="B250" t="s">
        <v>13</v>
      </c>
      <c r="C250">
        <v>354</v>
      </c>
      <c r="D250">
        <v>2.2000000000000002</v>
      </c>
      <c r="E250">
        <v>150</v>
      </c>
      <c r="F250">
        <v>9.4</v>
      </c>
      <c r="G250">
        <v>3160.67</v>
      </c>
    </row>
    <row r="251" spans="1:7" x14ac:dyDescent="0.25">
      <c r="A251" t="s">
        <v>268</v>
      </c>
      <c r="B251" t="s">
        <v>25</v>
      </c>
      <c r="D251">
        <v>3.8</v>
      </c>
      <c r="E251">
        <v>155</v>
      </c>
      <c r="F251">
        <v>2.5</v>
      </c>
      <c r="G251">
        <v>33972.28</v>
      </c>
    </row>
    <row r="252" spans="1:7" x14ac:dyDescent="0.25">
      <c r="A252" t="s">
        <v>269</v>
      </c>
      <c r="B252" t="s">
        <v>16</v>
      </c>
      <c r="C252">
        <v>288</v>
      </c>
      <c r="D252">
        <v>1.5</v>
      </c>
      <c r="E252">
        <v>79</v>
      </c>
      <c r="F252">
        <v>7.3</v>
      </c>
      <c r="G252">
        <v>672.68</v>
      </c>
    </row>
    <row r="253" spans="1:7" x14ac:dyDescent="0.25">
      <c r="A253" t="s">
        <v>270</v>
      </c>
      <c r="B253" t="s">
        <v>25</v>
      </c>
      <c r="C253">
        <v>283</v>
      </c>
      <c r="D253">
        <v>1.7</v>
      </c>
      <c r="E253">
        <v>101</v>
      </c>
      <c r="F253">
        <v>6.1</v>
      </c>
      <c r="G253">
        <v>35400.33</v>
      </c>
    </row>
    <row r="254" spans="1:7" x14ac:dyDescent="0.25">
      <c r="A254" t="s">
        <v>271</v>
      </c>
      <c r="B254" t="s">
        <v>13</v>
      </c>
      <c r="C254">
        <v>454</v>
      </c>
      <c r="D254">
        <v>2.1</v>
      </c>
      <c r="E254">
        <v>100</v>
      </c>
      <c r="G254">
        <v>4643.8900000000003</v>
      </c>
    </row>
    <row r="255" spans="1:7" x14ac:dyDescent="0.25">
      <c r="A255" t="s">
        <v>272</v>
      </c>
      <c r="B255" t="s">
        <v>25</v>
      </c>
      <c r="C255">
        <v>482</v>
      </c>
      <c r="D255">
        <v>4.5</v>
      </c>
      <c r="E255">
        <v>66</v>
      </c>
      <c r="F255">
        <v>7</v>
      </c>
      <c r="G255">
        <v>33423.599999999999</v>
      </c>
    </row>
    <row r="256" spans="1:7" x14ac:dyDescent="0.25">
      <c r="A256" t="s">
        <v>273</v>
      </c>
      <c r="B256" t="s">
        <v>13</v>
      </c>
      <c r="C256">
        <v>423</v>
      </c>
      <c r="D256">
        <v>1.4</v>
      </c>
      <c r="E256">
        <v>112</v>
      </c>
      <c r="F256">
        <v>8.8000000000000007</v>
      </c>
      <c r="G256">
        <v>12752.21</v>
      </c>
    </row>
    <row r="257" spans="1:7" x14ac:dyDescent="0.25">
      <c r="A257" t="s">
        <v>274</v>
      </c>
      <c r="B257" t="s">
        <v>8</v>
      </c>
      <c r="C257">
        <v>430</v>
      </c>
      <c r="D257">
        <v>2.4</v>
      </c>
      <c r="F257">
        <v>7.8</v>
      </c>
      <c r="G257">
        <v>4911.21</v>
      </c>
    </row>
    <row r="258" spans="1:7" x14ac:dyDescent="0.25">
      <c r="A258" t="s">
        <v>275</v>
      </c>
      <c r="B258" t="s">
        <v>23</v>
      </c>
      <c r="C258">
        <v>431</v>
      </c>
      <c r="D258">
        <v>4.8</v>
      </c>
      <c r="E258">
        <v>166</v>
      </c>
      <c r="F258">
        <v>7</v>
      </c>
      <c r="G258">
        <v>1874.71</v>
      </c>
    </row>
    <row r="259" spans="1:7" x14ac:dyDescent="0.25">
      <c r="A259" t="s">
        <v>276</v>
      </c>
      <c r="B259" t="s">
        <v>13</v>
      </c>
      <c r="D259">
        <v>1.3</v>
      </c>
      <c r="E259">
        <v>169</v>
      </c>
      <c r="G259">
        <v>8517.7800000000007</v>
      </c>
    </row>
    <row r="260" spans="1:7" x14ac:dyDescent="0.25">
      <c r="A260" t="s">
        <v>277</v>
      </c>
      <c r="B260" t="s">
        <v>18</v>
      </c>
      <c r="C260">
        <v>378</v>
      </c>
      <c r="D260">
        <v>3.6</v>
      </c>
      <c r="E260">
        <v>118</v>
      </c>
      <c r="F260">
        <v>5.5</v>
      </c>
      <c r="G260">
        <v>13929.91</v>
      </c>
    </row>
    <row r="261" spans="1:7" x14ac:dyDescent="0.25">
      <c r="A261" t="s">
        <v>278</v>
      </c>
      <c r="B261" t="s">
        <v>8</v>
      </c>
      <c r="C261">
        <v>108</v>
      </c>
      <c r="D261">
        <v>3.3</v>
      </c>
      <c r="E261">
        <v>168</v>
      </c>
      <c r="F261">
        <v>6.2</v>
      </c>
      <c r="G261">
        <v>3686.25</v>
      </c>
    </row>
    <row r="262" spans="1:7" x14ac:dyDescent="0.25">
      <c r="A262" t="s">
        <v>279</v>
      </c>
      <c r="B262" t="s">
        <v>8</v>
      </c>
      <c r="C262">
        <v>82</v>
      </c>
      <c r="D262">
        <v>4.4000000000000004</v>
      </c>
      <c r="E262">
        <v>138</v>
      </c>
      <c r="F262">
        <v>1.9</v>
      </c>
      <c r="G262">
        <v>4953.7</v>
      </c>
    </row>
    <row r="263" spans="1:7" x14ac:dyDescent="0.25">
      <c r="A263" t="s">
        <v>280</v>
      </c>
      <c r="B263" t="s">
        <v>58</v>
      </c>
      <c r="C263">
        <v>216</v>
      </c>
      <c r="D263">
        <v>4.5999999999999996</v>
      </c>
      <c r="E263">
        <v>181</v>
      </c>
      <c r="F263">
        <v>8.6</v>
      </c>
      <c r="G263">
        <v>17114.32</v>
      </c>
    </row>
    <row r="264" spans="1:7" x14ac:dyDescent="0.25">
      <c r="A264" t="s">
        <v>281</v>
      </c>
      <c r="B264" t="s">
        <v>21</v>
      </c>
      <c r="C264">
        <v>424</v>
      </c>
      <c r="D264">
        <v>2.4</v>
      </c>
      <c r="E264">
        <v>47</v>
      </c>
      <c r="F264">
        <v>2.8</v>
      </c>
      <c r="G264">
        <v>4695.7700000000004</v>
      </c>
    </row>
    <row r="265" spans="1:7" x14ac:dyDescent="0.25">
      <c r="A265" t="s">
        <v>282</v>
      </c>
      <c r="B265" t="s">
        <v>88</v>
      </c>
      <c r="C265">
        <v>212</v>
      </c>
      <c r="D265">
        <v>2.2000000000000002</v>
      </c>
      <c r="E265">
        <v>55</v>
      </c>
      <c r="F265">
        <v>10</v>
      </c>
      <c r="G265">
        <v>11001.72</v>
      </c>
    </row>
    <row r="266" spans="1:7" x14ac:dyDescent="0.25">
      <c r="A266" t="s">
        <v>283</v>
      </c>
      <c r="B266" t="s">
        <v>88</v>
      </c>
      <c r="C266">
        <v>146</v>
      </c>
      <c r="D266">
        <v>3.4</v>
      </c>
      <c r="F266">
        <v>4.0999999999999996</v>
      </c>
      <c r="G266">
        <v>1188.52</v>
      </c>
    </row>
    <row r="267" spans="1:7" x14ac:dyDescent="0.25">
      <c r="A267" t="s">
        <v>284</v>
      </c>
      <c r="B267" t="s">
        <v>23</v>
      </c>
      <c r="D267">
        <v>4.9000000000000004</v>
      </c>
      <c r="E267">
        <v>151</v>
      </c>
      <c r="F267">
        <v>9.1999999999999993</v>
      </c>
      <c r="G267">
        <v>4287.1499999999996</v>
      </c>
    </row>
    <row r="268" spans="1:7" x14ac:dyDescent="0.25">
      <c r="A268" t="s">
        <v>285</v>
      </c>
      <c r="B268" t="s">
        <v>58</v>
      </c>
      <c r="C268">
        <v>203</v>
      </c>
      <c r="D268">
        <v>4.0999999999999996</v>
      </c>
      <c r="E268">
        <v>137</v>
      </c>
      <c r="G268">
        <v>10795</v>
      </c>
    </row>
    <row r="269" spans="1:7" x14ac:dyDescent="0.25">
      <c r="A269" t="s">
        <v>286</v>
      </c>
      <c r="B269" t="s">
        <v>31</v>
      </c>
      <c r="C269">
        <v>108</v>
      </c>
      <c r="D269">
        <v>1.1000000000000001</v>
      </c>
      <c r="E269">
        <v>189</v>
      </c>
      <c r="F269">
        <v>8.1999999999999993</v>
      </c>
      <c r="G269">
        <v>812.28</v>
      </c>
    </row>
    <row r="270" spans="1:7" x14ac:dyDescent="0.25">
      <c r="A270" t="s">
        <v>287</v>
      </c>
      <c r="B270" t="s">
        <v>31</v>
      </c>
      <c r="E270">
        <v>84</v>
      </c>
      <c r="G270">
        <v>423.81</v>
      </c>
    </row>
    <row r="271" spans="1:7" x14ac:dyDescent="0.25">
      <c r="A271" t="s">
        <v>288</v>
      </c>
      <c r="B271" t="s">
        <v>10</v>
      </c>
      <c r="C271">
        <v>294</v>
      </c>
      <c r="D271">
        <v>2.7</v>
      </c>
      <c r="E271">
        <v>185</v>
      </c>
      <c r="F271">
        <v>6.7</v>
      </c>
      <c r="G271">
        <v>3577.68</v>
      </c>
    </row>
    <row r="272" spans="1:7" x14ac:dyDescent="0.25">
      <c r="A272" t="s">
        <v>289</v>
      </c>
      <c r="B272" t="s">
        <v>25</v>
      </c>
      <c r="C272">
        <v>231</v>
      </c>
      <c r="F272">
        <v>5</v>
      </c>
      <c r="G272">
        <v>37022.730000000003</v>
      </c>
    </row>
    <row r="273" spans="1:7" x14ac:dyDescent="0.25">
      <c r="A273" t="s">
        <v>290</v>
      </c>
      <c r="B273" t="s">
        <v>16</v>
      </c>
      <c r="C273">
        <v>189</v>
      </c>
      <c r="D273">
        <v>4.9000000000000004</v>
      </c>
      <c r="E273">
        <v>51</v>
      </c>
      <c r="F273">
        <v>1.6</v>
      </c>
      <c r="G273">
        <v>768.37</v>
      </c>
    </row>
    <row r="274" spans="1:7" x14ac:dyDescent="0.25">
      <c r="A274" t="s">
        <v>291</v>
      </c>
      <c r="B274" t="s">
        <v>88</v>
      </c>
      <c r="C274">
        <v>78</v>
      </c>
      <c r="D274">
        <v>3.5</v>
      </c>
      <c r="E274">
        <v>64</v>
      </c>
      <c r="F274">
        <v>8.9</v>
      </c>
    </row>
    <row r="275" spans="1:7" x14ac:dyDescent="0.25">
      <c r="A275" t="s">
        <v>292</v>
      </c>
      <c r="B275" t="s">
        <v>13</v>
      </c>
      <c r="C275">
        <v>258</v>
      </c>
      <c r="D275">
        <v>1.6</v>
      </c>
      <c r="E275">
        <v>115</v>
      </c>
      <c r="F275">
        <v>3.9</v>
      </c>
    </row>
    <row r="276" spans="1:7" x14ac:dyDescent="0.25">
      <c r="A276" t="s">
        <v>293</v>
      </c>
      <c r="B276" t="s">
        <v>13</v>
      </c>
      <c r="C276">
        <v>109</v>
      </c>
      <c r="E276">
        <v>198</v>
      </c>
      <c r="F276">
        <v>9.6</v>
      </c>
      <c r="G276">
        <v>11059.79</v>
      </c>
    </row>
    <row r="277" spans="1:7" x14ac:dyDescent="0.25">
      <c r="A277" t="s">
        <v>294</v>
      </c>
      <c r="B277" t="s">
        <v>21</v>
      </c>
      <c r="C277">
        <v>366</v>
      </c>
      <c r="D277">
        <v>4.7</v>
      </c>
      <c r="E277">
        <v>119</v>
      </c>
      <c r="F277">
        <v>9.3000000000000007</v>
      </c>
      <c r="G277">
        <v>4219.91</v>
      </c>
    </row>
    <row r="278" spans="1:7" x14ac:dyDescent="0.25">
      <c r="A278" t="s">
        <v>295</v>
      </c>
      <c r="B278" t="s">
        <v>23</v>
      </c>
      <c r="C278">
        <v>427</v>
      </c>
      <c r="D278">
        <v>2.9</v>
      </c>
      <c r="E278">
        <v>198</v>
      </c>
      <c r="F278">
        <v>4.7</v>
      </c>
      <c r="G278">
        <v>1537.95</v>
      </c>
    </row>
    <row r="279" spans="1:7" x14ac:dyDescent="0.25">
      <c r="A279" t="s">
        <v>296</v>
      </c>
      <c r="B279" t="s">
        <v>31</v>
      </c>
      <c r="C279">
        <v>363</v>
      </c>
      <c r="D279">
        <v>2.5</v>
      </c>
      <c r="F279">
        <v>7.4</v>
      </c>
      <c r="G279">
        <v>1320.2</v>
      </c>
    </row>
    <row r="280" spans="1:7" x14ac:dyDescent="0.25">
      <c r="A280" t="s">
        <v>297</v>
      </c>
      <c r="B280" t="s">
        <v>31</v>
      </c>
      <c r="C280">
        <v>99</v>
      </c>
      <c r="D280">
        <v>4.5</v>
      </c>
      <c r="E280">
        <v>54</v>
      </c>
      <c r="F280">
        <v>1.4</v>
      </c>
      <c r="G280">
        <v>1920.12</v>
      </c>
    </row>
    <row r="281" spans="1:7" x14ac:dyDescent="0.25">
      <c r="A281" t="s">
        <v>298</v>
      </c>
      <c r="B281" t="s">
        <v>18</v>
      </c>
      <c r="C281">
        <v>454</v>
      </c>
      <c r="D281">
        <v>4.0999999999999996</v>
      </c>
      <c r="E281">
        <v>148</v>
      </c>
      <c r="F281">
        <v>9.5</v>
      </c>
      <c r="G281">
        <v>11725.77</v>
      </c>
    </row>
    <row r="282" spans="1:7" x14ac:dyDescent="0.25">
      <c r="A282" t="s">
        <v>299</v>
      </c>
      <c r="B282" t="s">
        <v>58</v>
      </c>
      <c r="C282">
        <v>431</v>
      </c>
      <c r="D282">
        <v>2.5</v>
      </c>
      <c r="E282">
        <v>52</v>
      </c>
      <c r="F282">
        <v>8.1999999999999993</v>
      </c>
      <c r="G282">
        <v>17562.18</v>
      </c>
    </row>
    <row r="283" spans="1:7" x14ac:dyDescent="0.25">
      <c r="A283" t="s">
        <v>300</v>
      </c>
      <c r="B283" t="s">
        <v>37</v>
      </c>
      <c r="C283">
        <v>261</v>
      </c>
      <c r="D283">
        <v>1.3</v>
      </c>
      <c r="E283">
        <v>48</v>
      </c>
      <c r="F283">
        <v>5.4</v>
      </c>
      <c r="G283">
        <v>26717.200000000001</v>
      </c>
    </row>
    <row r="284" spans="1:7" x14ac:dyDescent="0.25">
      <c r="A284" t="s">
        <v>301</v>
      </c>
      <c r="B284" t="s">
        <v>31</v>
      </c>
      <c r="D284">
        <v>3.5</v>
      </c>
      <c r="E284">
        <v>113</v>
      </c>
      <c r="F284">
        <v>1</v>
      </c>
      <c r="G284">
        <v>1408.6</v>
      </c>
    </row>
    <row r="285" spans="1:7" x14ac:dyDescent="0.25">
      <c r="A285" t="s">
        <v>302</v>
      </c>
      <c r="B285" t="s">
        <v>37</v>
      </c>
      <c r="C285">
        <v>93</v>
      </c>
      <c r="D285">
        <v>3.7</v>
      </c>
      <c r="E285">
        <v>176</v>
      </c>
      <c r="G285">
        <v>19736.09</v>
      </c>
    </row>
    <row r="286" spans="1:7" x14ac:dyDescent="0.25">
      <c r="A286" t="s">
        <v>303</v>
      </c>
      <c r="B286" t="s">
        <v>21</v>
      </c>
      <c r="C286">
        <v>396</v>
      </c>
      <c r="D286">
        <v>3.5</v>
      </c>
      <c r="E286">
        <v>163</v>
      </c>
      <c r="G286">
        <v>3702.94</v>
      </c>
    </row>
    <row r="287" spans="1:7" x14ac:dyDescent="0.25">
      <c r="A287" t="s">
        <v>304</v>
      </c>
      <c r="B287" t="s">
        <v>21</v>
      </c>
      <c r="C287">
        <v>258</v>
      </c>
      <c r="D287">
        <v>1.6</v>
      </c>
      <c r="E287">
        <v>172</v>
      </c>
      <c r="F287">
        <v>6.9</v>
      </c>
      <c r="G287">
        <v>1167.27</v>
      </c>
    </row>
    <row r="288" spans="1:7" x14ac:dyDescent="0.25">
      <c r="A288" t="s">
        <v>305</v>
      </c>
      <c r="B288" t="s">
        <v>18</v>
      </c>
      <c r="C288">
        <v>467</v>
      </c>
      <c r="D288">
        <v>3.4</v>
      </c>
      <c r="E288">
        <v>50</v>
      </c>
      <c r="F288">
        <v>2.1</v>
      </c>
      <c r="G288">
        <v>11006.46</v>
      </c>
    </row>
    <row r="289" spans="1:7" x14ac:dyDescent="0.25">
      <c r="A289" t="s">
        <v>306</v>
      </c>
      <c r="B289" t="s">
        <v>16</v>
      </c>
      <c r="D289">
        <v>4</v>
      </c>
      <c r="F289">
        <v>2.2000000000000002</v>
      </c>
      <c r="G289">
        <v>126.92</v>
      </c>
    </row>
    <row r="290" spans="1:7" x14ac:dyDescent="0.25">
      <c r="A290" t="s">
        <v>307</v>
      </c>
      <c r="B290" t="s">
        <v>10</v>
      </c>
      <c r="C290">
        <v>278</v>
      </c>
      <c r="D290">
        <v>2.8</v>
      </c>
      <c r="E290">
        <v>50</v>
      </c>
      <c r="F290">
        <v>1.1000000000000001</v>
      </c>
      <c r="G290">
        <v>959.28</v>
      </c>
    </row>
    <row r="291" spans="1:7" x14ac:dyDescent="0.25">
      <c r="A291" t="s">
        <v>308</v>
      </c>
      <c r="B291" t="s">
        <v>31</v>
      </c>
      <c r="C291">
        <v>150</v>
      </c>
      <c r="D291">
        <v>4</v>
      </c>
      <c r="E291">
        <v>71</v>
      </c>
      <c r="F291">
        <v>1.6</v>
      </c>
      <c r="G291">
        <v>645.87</v>
      </c>
    </row>
    <row r="292" spans="1:7" x14ac:dyDescent="0.25">
      <c r="A292" t="s">
        <v>309</v>
      </c>
      <c r="B292" t="s">
        <v>16</v>
      </c>
      <c r="C292">
        <v>222</v>
      </c>
      <c r="D292">
        <v>2.2000000000000002</v>
      </c>
      <c r="E292">
        <v>99</v>
      </c>
      <c r="F292">
        <v>6.7</v>
      </c>
      <c r="G292">
        <v>684.01</v>
      </c>
    </row>
    <row r="293" spans="1:7" x14ac:dyDescent="0.25">
      <c r="A293" t="s">
        <v>310</v>
      </c>
      <c r="B293" t="s">
        <v>25</v>
      </c>
      <c r="C293">
        <v>121</v>
      </c>
      <c r="D293">
        <v>1.6</v>
      </c>
      <c r="E293">
        <v>73</v>
      </c>
      <c r="F293">
        <v>5.4</v>
      </c>
      <c r="G293">
        <v>12032.31</v>
      </c>
    </row>
    <row r="294" spans="1:7" x14ac:dyDescent="0.25">
      <c r="A294" t="s">
        <v>311</v>
      </c>
      <c r="B294" t="s">
        <v>23</v>
      </c>
      <c r="C294">
        <v>111</v>
      </c>
      <c r="D294">
        <v>1.2</v>
      </c>
      <c r="E294">
        <v>183</v>
      </c>
    </row>
    <row r="295" spans="1:7" x14ac:dyDescent="0.25">
      <c r="A295" t="s">
        <v>312</v>
      </c>
      <c r="B295" t="s">
        <v>88</v>
      </c>
      <c r="C295">
        <v>71</v>
      </c>
      <c r="E295">
        <v>106</v>
      </c>
      <c r="G295">
        <v>10480.280000000001</v>
      </c>
    </row>
    <row r="296" spans="1:7" x14ac:dyDescent="0.25">
      <c r="A296" t="s">
        <v>313</v>
      </c>
      <c r="B296" t="s">
        <v>21</v>
      </c>
      <c r="C296">
        <v>420</v>
      </c>
      <c r="F296">
        <v>8.1999999999999993</v>
      </c>
      <c r="G296">
        <v>2901.22</v>
      </c>
    </row>
    <row r="297" spans="1:7" x14ac:dyDescent="0.25">
      <c r="A297" t="s">
        <v>314</v>
      </c>
      <c r="B297" t="s">
        <v>23</v>
      </c>
      <c r="C297">
        <v>290</v>
      </c>
      <c r="D297">
        <v>1.1000000000000001</v>
      </c>
      <c r="E297">
        <v>96</v>
      </c>
      <c r="F297">
        <v>3</v>
      </c>
    </row>
    <row r="298" spans="1:7" x14ac:dyDescent="0.25">
      <c r="A298" t="s">
        <v>315</v>
      </c>
      <c r="B298" t="s">
        <v>23</v>
      </c>
      <c r="C298">
        <v>235</v>
      </c>
      <c r="D298">
        <v>1.3</v>
      </c>
      <c r="E298">
        <v>173</v>
      </c>
      <c r="F298">
        <v>3</v>
      </c>
      <c r="G298">
        <v>1730.25</v>
      </c>
    </row>
    <row r="299" spans="1:7" x14ac:dyDescent="0.25">
      <c r="A299" t="s">
        <v>316</v>
      </c>
      <c r="B299" t="s">
        <v>10</v>
      </c>
      <c r="C299">
        <v>170</v>
      </c>
      <c r="D299">
        <v>1.3</v>
      </c>
      <c r="E299">
        <v>149</v>
      </c>
      <c r="G299">
        <v>1341.43</v>
      </c>
    </row>
    <row r="300" spans="1:7" x14ac:dyDescent="0.25">
      <c r="A300" t="s">
        <v>317</v>
      </c>
      <c r="B300" t="s">
        <v>25</v>
      </c>
      <c r="C300">
        <v>197</v>
      </c>
      <c r="D300">
        <v>1.4</v>
      </c>
      <c r="E300">
        <v>130</v>
      </c>
      <c r="F300">
        <v>4.5</v>
      </c>
      <c r="G300">
        <v>21356.89</v>
      </c>
    </row>
    <row r="301" spans="1:7" x14ac:dyDescent="0.25">
      <c r="A301" t="s">
        <v>318</v>
      </c>
      <c r="B301" t="s">
        <v>8</v>
      </c>
      <c r="C301">
        <v>80</v>
      </c>
      <c r="D301">
        <v>1.3</v>
      </c>
      <c r="F301">
        <v>7.7</v>
      </c>
      <c r="G301">
        <v>6514.99</v>
      </c>
    </row>
    <row r="302" spans="1:7" x14ac:dyDescent="0.25">
      <c r="A302" t="s">
        <v>319</v>
      </c>
      <c r="B302" t="s">
        <v>37</v>
      </c>
      <c r="C302">
        <v>120</v>
      </c>
      <c r="D302">
        <v>1.5</v>
      </c>
      <c r="E302">
        <v>53</v>
      </c>
      <c r="G302">
        <v>29983.91</v>
      </c>
    </row>
    <row r="303" spans="1:7" x14ac:dyDescent="0.25">
      <c r="A303" t="s">
        <v>320</v>
      </c>
      <c r="B303" t="s">
        <v>8</v>
      </c>
      <c r="C303">
        <v>275</v>
      </c>
      <c r="D303">
        <v>4.2</v>
      </c>
      <c r="E303">
        <v>150</v>
      </c>
      <c r="F303">
        <v>7</v>
      </c>
    </row>
    <row r="304" spans="1:7" x14ac:dyDescent="0.25">
      <c r="A304" t="s">
        <v>321</v>
      </c>
      <c r="B304" t="s">
        <v>10</v>
      </c>
      <c r="C304">
        <v>194</v>
      </c>
      <c r="D304">
        <v>4.7</v>
      </c>
      <c r="E304">
        <v>76</v>
      </c>
      <c r="F304">
        <v>4.8</v>
      </c>
      <c r="G304">
        <v>1144.19</v>
      </c>
    </row>
    <row r="305" spans="1:7" x14ac:dyDescent="0.25">
      <c r="A305" t="s">
        <v>322</v>
      </c>
      <c r="B305" t="s">
        <v>88</v>
      </c>
      <c r="D305">
        <v>3.7</v>
      </c>
      <c r="E305">
        <v>164</v>
      </c>
      <c r="F305">
        <v>9.6999999999999993</v>
      </c>
    </row>
    <row r="306" spans="1:7" x14ac:dyDescent="0.25">
      <c r="A306" t="s">
        <v>323</v>
      </c>
      <c r="B306" t="s">
        <v>25</v>
      </c>
      <c r="C306">
        <v>329</v>
      </c>
      <c r="D306">
        <v>3.5</v>
      </c>
      <c r="E306">
        <v>79</v>
      </c>
      <c r="G306">
        <v>27070.67</v>
      </c>
    </row>
    <row r="307" spans="1:7" x14ac:dyDescent="0.25">
      <c r="A307" t="s">
        <v>324</v>
      </c>
      <c r="B307" t="s">
        <v>10</v>
      </c>
      <c r="C307">
        <v>83</v>
      </c>
      <c r="D307">
        <v>2.9</v>
      </c>
      <c r="E307">
        <v>168</v>
      </c>
      <c r="F307">
        <v>7.1</v>
      </c>
      <c r="G307">
        <v>2790.1</v>
      </c>
    </row>
    <row r="308" spans="1:7" x14ac:dyDescent="0.25">
      <c r="A308" t="s">
        <v>325</v>
      </c>
      <c r="B308" t="s">
        <v>88</v>
      </c>
      <c r="C308">
        <v>68</v>
      </c>
      <c r="D308">
        <v>4.0999999999999996</v>
      </c>
      <c r="E308">
        <v>118</v>
      </c>
      <c r="F308">
        <v>2.1</v>
      </c>
      <c r="G308">
        <v>6575.97</v>
      </c>
    </row>
    <row r="309" spans="1:7" x14ac:dyDescent="0.25">
      <c r="A309" t="s">
        <v>326</v>
      </c>
      <c r="B309" t="s">
        <v>10</v>
      </c>
      <c r="C309">
        <v>143</v>
      </c>
      <c r="D309">
        <v>3.4</v>
      </c>
      <c r="E309">
        <v>127</v>
      </c>
      <c r="F309">
        <v>4.3</v>
      </c>
    </row>
    <row r="310" spans="1:7" x14ac:dyDescent="0.25">
      <c r="A310" t="s">
        <v>327</v>
      </c>
      <c r="B310" t="s">
        <v>88</v>
      </c>
      <c r="C310">
        <v>118</v>
      </c>
      <c r="D310">
        <v>4.8</v>
      </c>
      <c r="F310">
        <v>8</v>
      </c>
      <c r="G310">
        <v>13227.7</v>
      </c>
    </row>
    <row r="311" spans="1:7" x14ac:dyDescent="0.25">
      <c r="A311" t="s">
        <v>328</v>
      </c>
      <c r="B311" t="s">
        <v>23</v>
      </c>
      <c r="C311">
        <v>58</v>
      </c>
      <c r="D311">
        <v>1.7</v>
      </c>
      <c r="E311">
        <v>55</v>
      </c>
      <c r="F311">
        <v>5.0999999999999996</v>
      </c>
      <c r="G311">
        <v>4171.25</v>
      </c>
    </row>
    <row r="312" spans="1:7" x14ac:dyDescent="0.25">
      <c r="A312" t="s">
        <v>329</v>
      </c>
      <c r="B312" t="s">
        <v>23</v>
      </c>
      <c r="C312">
        <v>279</v>
      </c>
      <c r="D312">
        <v>4.7</v>
      </c>
      <c r="E312">
        <v>122</v>
      </c>
      <c r="F312">
        <v>5.5</v>
      </c>
      <c r="G312">
        <v>2396.77</v>
      </c>
    </row>
    <row r="313" spans="1:7" x14ac:dyDescent="0.25">
      <c r="A313" t="s">
        <v>330</v>
      </c>
      <c r="B313" t="s">
        <v>13</v>
      </c>
      <c r="C313">
        <v>453</v>
      </c>
      <c r="D313">
        <v>3.8</v>
      </c>
      <c r="E313">
        <v>189</v>
      </c>
      <c r="F313">
        <v>9</v>
      </c>
      <c r="G313">
        <v>3058.17</v>
      </c>
    </row>
    <row r="314" spans="1:7" x14ac:dyDescent="0.25">
      <c r="A314" t="s">
        <v>331</v>
      </c>
      <c r="B314" t="s">
        <v>13</v>
      </c>
      <c r="C314">
        <v>231</v>
      </c>
      <c r="D314">
        <v>1.1000000000000001</v>
      </c>
      <c r="E314">
        <v>194</v>
      </c>
      <c r="F314">
        <v>2.2999999999999998</v>
      </c>
      <c r="G314">
        <v>13353.74</v>
      </c>
    </row>
    <row r="315" spans="1:7" x14ac:dyDescent="0.25">
      <c r="A315" t="s">
        <v>332</v>
      </c>
      <c r="B315" t="s">
        <v>31</v>
      </c>
      <c r="C315">
        <v>185</v>
      </c>
      <c r="D315">
        <v>3.9</v>
      </c>
      <c r="E315">
        <v>133</v>
      </c>
      <c r="G315">
        <v>812.77</v>
      </c>
    </row>
    <row r="316" spans="1:7" x14ac:dyDescent="0.25">
      <c r="A316" t="s">
        <v>333</v>
      </c>
      <c r="B316" t="s">
        <v>88</v>
      </c>
      <c r="C316">
        <v>493</v>
      </c>
      <c r="D316">
        <v>1.5</v>
      </c>
      <c r="E316">
        <v>155</v>
      </c>
      <c r="G316">
        <v>12867.46</v>
      </c>
    </row>
    <row r="317" spans="1:7" x14ac:dyDescent="0.25">
      <c r="A317" t="s">
        <v>334</v>
      </c>
      <c r="B317" t="s">
        <v>58</v>
      </c>
      <c r="C317">
        <v>170</v>
      </c>
      <c r="D317">
        <v>3.5</v>
      </c>
      <c r="E317">
        <v>143</v>
      </c>
      <c r="G317">
        <v>12473.4</v>
      </c>
    </row>
    <row r="318" spans="1:7" x14ac:dyDescent="0.25">
      <c r="A318" t="s">
        <v>335</v>
      </c>
      <c r="B318" t="s">
        <v>58</v>
      </c>
      <c r="C318">
        <v>473</v>
      </c>
      <c r="D318">
        <v>4.0999999999999996</v>
      </c>
      <c r="F318">
        <v>5.4</v>
      </c>
      <c r="G318">
        <v>28042.87</v>
      </c>
    </row>
    <row r="319" spans="1:7" x14ac:dyDescent="0.25">
      <c r="A319" t="s">
        <v>336</v>
      </c>
      <c r="B319" t="s">
        <v>25</v>
      </c>
      <c r="C319">
        <v>461</v>
      </c>
      <c r="D319">
        <v>1.1000000000000001</v>
      </c>
      <c r="E319">
        <v>144</v>
      </c>
      <c r="F319">
        <v>4</v>
      </c>
      <c r="G319">
        <v>26472.43</v>
      </c>
    </row>
    <row r="320" spans="1:7" x14ac:dyDescent="0.25">
      <c r="A320" t="s">
        <v>337</v>
      </c>
      <c r="B320" t="s">
        <v>18</v>
      </c>
      <c r="C320">
        <v>439</v>
      </c>
      <c r="D320">
        <v>1.6</v>
      </c>
      <c r="E320">
        <v>138</v>
      </c>
      <c r="F320">
        <v>5.7</v>
      </c>
      <c r="G320">
        <v>9220.4</v>
      </c>
    </row>
    <row r="321" spans="1:7" x14ac:dyDescent="0.25">
      <c r="A321" t="s">
        <v>338</v>
      </c>
      <c r="B321" t="s">
        <v>23</v>
      </c>
      <c r="C321">
        <v>109</v>
      </c>
      <c r="E321">
        <v>56</v>
      </c>
      <c r="F321">
        <v>9.5</v>
      </c>
      <c r="G321">
        <v>3225.34</v>
      </c>
    </row>
    <row r="322" spans="1:7" x14ac:dyDescent="0.25">
      <c r="A322" t="s">
        <v>339</v>
      </c>
      <c r="B322" t="s">
        <v>25</v>
      </c>
      <c r="C322">
        <v>113</v>
      </c>
      <c r="D322">
        <v>2.7</v>
      </c>
      <c r="E322">
        <v>64</v>
      </c>
      <c r="F322">
        <v>9.4</v>
      </c>
      <c r="G322">
        <v>32330.65</v>
      </c>
    </row>
    <row r="323" spans="1:7" x14ac:dyDescent="0.25">
      <c r="A323" t="s">
        <v>340</v>
      </c>
      <c r="B323" t="s">
        <v>58</v>
      </c>
      <c r="C323">
        <v>113</v>
      </c>
      <c r="D323">
        <v>4.7</v>
      </c>
      <c r="F323">
        <v>2.6</v>
      </c>
      <c r="G323">
        <v>22468.42</v>
      </c>
    </row>
    <row r="324" spans="1:7" x14ac:dyDescent="0.25">
      <c r="A324" t="s">
        <v>341</v>
      </c>
      <c r="B324" t="s">
        <v>88</v>
      </c>
      <c r="C324">
        <v>224</v>
      </c>
      <c r="D324">
        <v>3.5</v>
      </c>
      <c r="E324">
        <v>151</v>
      </c>
      <c r="G324">
        <v>10181.120000000001</v>
      </c>
    </row>
    <row r="325" spans="1:7" x14ac:dyDescent="0.25">
      <c r="A325" t="s">
        <v>342</v>
      </c>
      <c r="B325" t="s">
        <v>18</v>
      </c>
      <c r="C325">
        <v>457</v>
      </c>
      <c r="D325">
        <v>1.7</v>
      </c>
      <c r="E325">
        <v>129</v>
      </c>
      <c r="F325">
        <v>6.2</v>
      </c>
      <c r="G325">
        <v>19509.21</v>
      </c>
    </row>
    <row r="326" spans="1:7" x14ac:dyDescent="0.25">
      <c r="A326" t="s">
        <v>343</v>
      </c>
      <c r="B326" t="s">
        <v>88</v>
      </c>
      <c r="C326">
        <v>374</v>
      </c>
      <c r="D326">
        <v>4.4000000000000004</v>
      </c>
      <c r="E326">
        <v>168</v>
      </c>
      <c r="F326">
        <v>5.0999999999999996</v>
      </c>
    </row>
    <row r="327" spans="1:7" x14ac:dyDescent="0.25">
      <c r="A327" t="s">
        <v>344</v>
      </c>
      <c r="B327" t="s">
        <v>37</v>
      </c>
      <c r="C327">
        <v>237</v>
      </c>
      <c r="D327">
        <v>3.1</v>
      </c>
      <c r="E327">
        <v>189</v>
      </c>
      <c r="F327">
        <v>9.3000000000000007</v>
      </c>
      <c r="G327">
        <v>12793.77</v>
      </c>
    </row>
    <row r="328" spans="1:7" x14ac:dyDescent="0.25">
      <c r="A328" t="s">
        <v>345</v>
      </c>
      <c r="B328" t="s">
        <v>25</v>
      </c>
      <c r="C328">
        <v>294</v>
      </c>
      <c r="D328">
        <v>4.7</v>
      </c>
      <c r="E328">
        <v>104</v>
      </c>
      <c r="F328">
        <v>6.6</v>
      </c>
      <c r="G328">
        <v>12401.21</v>
      </c>
    </row>
    <row r="329" spans="1:7" x14ac:dyDescent="0.25">
      <c r="A329" t="s">
        <v>346</v>
      </c>
      <c r="B329" t="s">
        <v>21</v>
      </c>
      <c r="C329">
        <v>152</v>
      </c>
      <c r="E329">
        <v>73</v>
      </c>
      <c r="F329">
        <v>6.6</v>
      </c>
      <c r="G329">
        <v>1959.4</v>
      </c>
    </row>
    <row r="330" spans="1:7" x14ac:dyDescent="0.25">
      <c r="A330" t="s">
        <v>347</v>
      </c>
      <c r="B330" t="s">
        <v>10</v>
      </c>
      <c r="C330">
        <v>155</v>
      </c>
      <c r="E330">
        <v>129</v>
      </c>
      <c r="F330">
        <v>3.5</v>
      </c>
    </row>
    <row r="331" spans="1:7" x14ac:dyDescent="0.25">
      <c r="A331" t="s">
        <v>348</v>
      </c>
      <c r="B331" t="s">
        <v>58</v>
      </c>
      <c r="C331">
        <v>185</v>
      </c>
      <c r="D331">
        <v>1.8</v>
      </c>
      <c r="E331">
        <v>160</v>
      </c>
      <c r="F331">
        <v>6.5</v>
      </c>
      <c r="G331">
        <v>28310.18</v>
      </c>
    </row>
    <row r="332" spans="1:7" x14ac:dyDescent="0.25">
      <c r="A332" t="s">
        <v>349</v>
      </c>
      <c r="B332" t="s">
        <v>88</v>
      </c>
      <c r="C332">
        <v>172</v>
      </c>
      <c r="D332">
        <v>2</v>
      </c>
      <c r="E332">
        <v>63</v>
      </c>
      <c r="F332">
        <v>7</v>
      </c>
      <c r="G332">
        <v>10415.01</v>
      </c>
    </row>
    <row r="333" spans="1:7" x14ac:dyDescent="0.25">
      <c r="A333" t="s">
        <v>350</v>
      </c>
      <c r="B333" t="s">
        <v>21</v>
      </c>
      <c r="C333">
        <v>89</v>
      </c>
      <c r="D333">
        <v>3.8</v>
      </c>
      <c r="E333">
        <v>36</v>
      </c>
      <c r="G333">
        <v>2144.5700000000002</v>
      </c>
    </row>
    <row r="334" spans="1:7" x14ac:dyDescent="0.25">
      <c r="A334" t="s">
        <v>351</v>
      </c>
      <c r="B334" t="s">
        <v>18</v>
      </c>
      <c r="C334">
        <v>88</v>
      </c>
      <c r="D334">
        <v>3.7</v>
      </c>
      <c r="E334">
        <v>26</v>
      </c>
      <c r="F334">
        <v>4.7</v>
      </c>
      <c r="G334">
        <v>17706.09</v>
      </c>
    </row>
    <row r="335" spans="1:7" x14ac:dyDescent="0.25">
      <c r="A335" t="s">
        <v>352</v>
      </c>
      <c r="B335" t="s">
        <v>88</v>
      </c>
      <c r="C335">
        <v>88</v>
      </c>
      <c r="D335">
        <v>2.9</v>
      </c>
      <c r="E335">
        <v>70</v>
      </c>
      <c r="G335">
        <v>1945.08</v>
      </c>
    </row>
    <row r="336" spans="1:7" x14ac:dyDescent="0.25">
      <c r="A336" t="s">
        <v>353</v>
      </c>
      <c r="B336" t="s">
        <v>16</v>
      </c>
      <c r="D336">
        <v>4.5999999999999996</v>
      </c>
      <c r="E336">
        <v>62</v>
      </c>
      <c r="F336">
        <v>9.6999999999999993</v>
      </c>
      <c r="G336">
        <v>167.41</v>
      </c>
    </row>
    <row r="337" spans="1:7" x14ac:dyDescent="0.25">
      <c r="A337" t="s">
        <v>354</v>
      </c>
      <c r="B337" t="s">
        <v>21</v>
      </c>
      <c r="D337">
        <v>4.0999999999999996</v>
      </c>
      <c r="E337">
        <v>184</v>
      </c>
      <c r="F337">
        <v>3.8</v>
      </c>
      <c r="G337">
        <v>2207.62</v>
      </c>
    </row>
    <row r="338" spans="1:7" x14ac:dyDescent="0.25">
      <c r="A338" t="s">
        <v>355</v>
      </c>
      <c r="B338" t="s">
        <v>10</v>
      </c>
      <c r="C338">
        <v>60</v>
      </c>
      <c r="D338">
        <v>1.7</v>
      </c>
      <c r="E338">
        <v>88</v>
      </c>
      <c r="F338">
        <v>9.9</v>
      </c>
      <c r="G338">
        <v>1664.01</v>
      </c>
    </row>
    <row r="339" spans="1:7" x14ac:dyDescent="0.25">
      <c r="A339" t="s">
        <v>356</v>
      </c>
      <c r="B339" t="s">
        <v>13</v>
      </c>
      <c r="D339">
        <v>1.6</v>
      </c>
      <c r="E339">
        <v>46</v>
      </c>
      <c r="F339">
        <v>7.1</v>
      </c>
      <c r="G339">
        <v>6250.19</v>
      </c>
    </row>
    <row r="340" spans="1:7" x14ac:dyDescent="0.25">
      <c r="A340" t="s">
        <v>357</v>
      </c>
      <c r="B340" t="s">
        <v>16</v>
      </c>
      <c r="C340">
        <v>256</v>
      </c>
      <c r="D340">
        <v>4.5</v>
      </c>
      <c r="E340">
        <v>62</v>
      </c>
      <c r="F340">
        <v>5.6</v>
      </c>
      <c r="G340">
        <v>131.69999999999999</v>
      </c>
    </row>
    <row r="341" spans="1:7" x14ac:dyDescent="0.25">
      <c r="A341" t="s">
        <v>358</v>
      </c>
      <c r="B341" t="s">
        <v>23</v>
      </c>
      <c r="C341">
        <v>499</v>
      </c>
      <c r="D341">
        <v>3.3</v>
      </c>
      <c r="E341">
        <v>74</v>
      </c>
      <c r="F341">
        <v>4.3</v>
      </c>
      <c r="G341">
        <v>1658.82</v>
      </c>
    </row>
    <row r="342" spans="1:7" x14ac:dyDescent="0.25">
      <c r="A342" t="s">
        <v>359</v>
      </c>
      <c r="B342" t="s">
        <v>21</v>
      </c>
      <c r="C342">
        <v>116</v>
      </c>
      <c r="D342">
        <v>1.7</v>
      </c>
      <c r="E342">
        <v>159</v>
      </c>
      <c r="F342">
        <v>7.4</v>
      </c>
      <c r="G342">
        <v>1513.53</v>
      </c>
    </row>
    <row r="343" spans="1:7" x14ac:dyDescent="0.25">
      <c r="A343" t="s">
        <v>360</v>
      </c>
      <c r="B343" t="s">
        <v>37</v>
      </c>
      <c r="C343">
        <v>166</v>
      </c>
      <c r="D343">
        <v>3.1</v>
      </c>
      <c r="E343">
        <v>79</v>
      </c>
      <c r="F343">
        <v>1.6</v>
      </c>
      <c r="G343">
        <v>21836.6</v>
      </c>
    </row>
    <row r="344" spans="1:7" x14ac:dyDescent="0.25">
      <c r="A344" t="s">
        <v>361</v>
      </c>
      <c r="B344" t="s">
        <v>23</v>
      </c>
      <c r="C344">
        <v>458</v>
      </c>
      <c r="D344">
        <v>3.2</v>
      </c>
      <c r="E344">
        <v>114</v>
      </c>
      <c r="F344">
        <v>3.1</v>
      </c>
      <c r="G344">
        <v>4337.96</v>
      </c>
    </row>
    <row r="345" spans="1:7" x14ac:dyDescent="0.25">
      <c r="A345" t="s">
        <v>362</v>
      </c>
      <c r="B345" t="s">
        <v>88</v>
      </c>
      <c r="C345">
        <v>324</v>
      </c>
      <c r="D345">
        <v>2.5</v>
      </c>
      <c r="E345">
        <v>75</v>
      </c>
      <c r="F345">
        <v>7.5</v>
      </c>
      <c r="G345">
        <v>7993.32</v>
      </c>
    </row>
    <row r="346" spans="1:7" x14ac:dyDescent="0.25">
      <c r="A346" t="s">
        <v>363</v>
      </c>
      <c r="B346" t="s">
        <v>18</v>
      </c>
      <c r="C346">
        <v>126</v>
      </c>
      <c r="D346">
        <v>1.9</v>
      </c>
      <c r="E346">
        <v>26</v>
      </c>
      <c r="F346">
        <v>8</v>
      </c>
      <c r="G346">
        <v>6772.49</v>
      </c>
    </row>
    <row r="347" spans="1:7" x14ac:dyDescent="0.25">
      <c r="A347" t="s">
        <v>364</v>
      </c>
      <c r="B347" t="s">
        <v>25</v>
      </c>
      <c r="C347">
        <v>183</v>
      </c>
      <c r="D347">
        <v>2</v>
      </c>
      <c r="E347">
        <v>133</v>
      </c>
      <c r="F347">
        <v>3</v>
      </c>
      <c r="G347">
        <v>32739.33</v>
      </c>
    </row>
    <row r="348" spans="1:7" x14ac:dyDescent="0.25">
      <c r="A348" t="s">
        <v>365</v>
      </c>
      <c r="B348" t="s">
        <v>25</v>
      </c>
      <c r="C348">
        <v>65</v>
      </c>
      <c r="D348">
        <v>3.5</v>
      </c>
      <c r="E348">
        <v>166</v>
      </c>
      <c r="F348">
        <v>9.8000000000000007</v>
      </c>
      <c r="G348">
        <v>9645.56</v>
      </c>
    </row>
    <row r="349" spans="1:7" x14ac:dyDescent="0.25">
      <c r="A349" t="s">
        <v>366</v>
      </c>
      <c r="B349" t="s">
        <v>8</v>
      </c>
      <c r="C349">
        <v>357</v>
      </c>
      <c r="D349">
        <v>3.1</v>
      </c>
      <c r="E349">
        <v>193</v>
      </c>
      <c r="F349">
        <v>9.9</v>
      </c>
      <c r="G349">
        <v>5142.95</v>
      </c>
    </row>
    <row r="350" spans="1:7" x14ac:dyDescent="0.25">
      <c r="A350" t="s">
        <v>367</v>
      </c>
      <c r="B350" t="s">
        <v>21</v>
      </c>
      <c r="C350">
        <v>428</v>
      </c>
      <c r="D350">
        <v>3.7</v>
      </c>
      <c r="E350">
        <v>72</v>
      </c>
      <c r="F350">
        <v>5.0999999999999996</v>
      </c>
      <c r="G350">
        <v>2180.4899999999998</v>
      </c>
    </row>
    <row r="351" spans="1:7" x14ac:dyDescent="0.25">
      <c r="A351" t="s">
        <v>368</v>
      </c>
      <c r="B351" t="s">
        <v>58</v>
      </c>
      <c r="C351">
        <v>451</v>
      </c>
      <c r="D351">
        <v>1.2</v>
      </c>
      <c r="E351">
        <v>191</v>
      </c>
      <c r="F351">
        <v>7.7</v>
      </c>
      <c r="G351">
        <v>28870.06</v>
      </c>
    </row>
    <row r="352" spans="1:7" x14ac:dyDescent="0.25">
      <c r="A352" t="s">
        <v>369</v>
      </c>
      <c r="B352" t="s">
        <v>8</v>
      </c>
      <c r="D352">
        <v>3.1</v>
      </c>
      <c r="F352">
        <v>1.7</v>
      </c>
      <c r="G352">
        <v>15530.74</v>
      </c>
    </row>
    <row r="353" spans="1:7" x14ac:dyDescent="0.25">
      <c r="A353" t="s">
        <v>370</v>
      </c>
      <c r="B353" t="s">
        <v>58</v>
      </c>
      <c r="C353">
        <v>446</v>
      </c>
      <c r="D353">
        <v>2.7</v>
      </c>
      <c r="E353">
        <v>164</v>
      </c>
      <c r="F353">
        <v>3.9</v>
      </c>
      <c r="G353">
        <v>19224.669999999998</v>
      </c>
    </row>
    <row r="354" spans="1:7" x14ac:dyDescent="0.25">
      <c r="A354" t="s">
        <v>371</v>
      </c>
      <c r="B354" t="s">
        <v>16</v>
      </c>
      <c r="C354">
        <v>263</v>
      </c>
      <c r="D354">
        <v>4.5999999999999996</v>
      </c>
      <c r="E354">
        <v>176</v>
      </c>
      <c r="F354">
        <v>7.6</v>
      </c>
      <c r="G354">
        <v>356.4</v>
      </c>
    </row>
    <row r="355" spans="1:7" x14ac:dyDescent="0.25">
      <c r="A355" t="s">
        <v>372</v>
      </c>
      <c r="B355" t="s">
        <v>8</v>
      </c>
      <c r="C355">
        <v>210</v>
      </c>
      <c r="D355">
        <v>3.6</v>
      </c>
      <c r="E355">
        <v>25</v>
      </c>
      <c r="F355">
        <v>9.3000000000000007</v>
      </c>
    </row>
    <row r="356" spans="1:7" x14ac:dyDescent="0.25">
      <c r="A356" t="s">
        <v>373</v>
      </c>
      <c r="B356" t="s">
        <v>25</v>
      </c>
      <c r="C356">
        <v>305</v>
      </c>
      <c r="D356">
        <v>2.4</v>
      </c>
      <c r="E356">
        <v>47</v>
      </c>
      <c r="F356">
        <v>8.1999999999999993</v>
      </c>
      <c r="G356">
        <v>30960.9</v>
      </c>
    </row>
    <row r="357" spans="1:7" x14ac:dyDescent="0.25">
      <c r="A357" t="s">
        <v>374</v>
      </c>
      <c r="B357" t="s">
        <v>31</v>
      </c>
      <c r="D357">
        <v>2.5</v>
      </c>
      <c r="E357">
        <v>182</v>
      </c>
      <c r="F357">
        <v>9.4</v>
      </c>
      <c r="G357">
        <v>661.13</v>
      </c>
    </row>
    <row r="358" spans="1:7" x14ac:dyDescent="0.25">
      <c r="A358" t="s">
        <v>375</v>
      </c>
      <c r="B358" t="s">
        <v>18</v>
      </c>
      <c r="C358">
        <v>315</v>
      </c>
      <c r="E358">
        <v>72</v>
      </c>
      <c r="F358">
        <v>9.3000000000000007</v>
      </c>
      <c r="G358">
        <v>9876.66</v>
      </c>
    </row>
    <row r="359" spans="1:7" x14ac:dyDescent="0.25">
      <c r="A359" t="s">
        <v>376</v>
      </c>
      <c r="B359" t="s">
        <v>21</v>
      </c>
      <c r="C359">
        <v>417</v>
      </c>
      <c r="D359">
        <v>4.7</v>
      </c>
      <c r="E359">
        <v>71</v>
      </c>
      <c r="G359">
        <v>1914.14</v>
      </c>
    </row>
    <row r="360" spans="1:7" x14ac:dyDescent="0.25">
      <c r="A360" t="s">
        <v>377</v>
      </c>
      <c r="B360" t="s">
        <v>31</v>
      </c>
      <c r="C360">
        <v>157</v>
      </c>
      <c r="D360">
        <v>3</v>
      </c>
      <c r="E360">
        <v>148</v>
      </c>
      <c r="F360">
        <v>7.3</v>
      </c>
      <c r="G360">
        <v>1908.61</v>
      </c>
    </row>
    <row r="361" spans="1:7" x14ac:dyDescent="0.25">
      <c r="A361" t="s">
        <v>378</v>
      </c>
      <c r="B361" t="s">
        <v>16</v>
      </c>
      <c r="C361">
        <v>260</v>
      </c>
      <c r="D361">
        <v>4.8</v>
      </c>
      <c r="E361">
        <v>145</v>
      </c>
      <c r="F361">
        <v>8.3000000000000007</v>
      </c>
      <c r="G361">
        <v>707.36</v>
      </c>
    </row>
    <row r="362" spans="1:7" x14ac:dyDescent="0.25">
      <c r="A362" t="s">
        <v>379</v>
      </c>
      <c r="B362" t="s">
        <v>16</v>
      </c>
      <c r="C362">
        <v>60</v>
      </c>
      <c r="D362">
        <v>1.5</v>
      </c>
      <c r="E362">
        <v>62</v>
      </c>
      <c r="F362">
        <v>0.7</v>
      </c>
      <c r="G362">
        <v>535.77</v>
      </c>
    </row>
    <row r="363" spans="1:7" x14ac:dyDescent="0.25">
      <c r="A363" t="s">
        <v>380</v>
      </c>
      <c r="B363" t="s">
        <v>88</v>
      </c>
      <c r="C363">
        <v>438</v>
      </c>
      <c r="D363">
        <v>2.7</v>
      </c>
      <c r="E363">
        <v>41</v>
      </c>
      <c r="F363">
        <v>2.1</v>
      </c>
      <c r="G363">
        <v>11206.87</v>
      </c>
    </row>
    <row r="364" spans="1:7" x14ac:dyDescent="0.25">
      <c r="A364" t="s">
        <v>381</v>
      </c>
      <c r="B364" t="s">
        <v>13</v>
      </c>
      <c r="C364">
        <v>377</v>
      </c>
      <c r="E364">
        <v>32</v>
      </c>
      <c r="F364">
        <v>2.8</v>
      </c>
      <c r="G364">
        <v>4821.4399999999996</v>
      </c>
    </row>
    <row r="365" spans="1:7" x14ac:dyDescent="0.25">
      <c r="A365" t="s">
        <v>382</v>
      </c>
      <c r="B365" t="s">
        <v>21</v>
      </c>
      <c r="C365">
        <v>81</v>
      </c>
      <c r="D365">
        <v>1.9</v>
      </c>
      <c r="E365">
        <v>193</v>
      </c>
      <c r="F365">
        <v>7.7</v>
      </c>
      <c r="G365">
        <v>3595.78</v>
      </c>
    </row>
    <row r="366" spans="1:7" x14ac:dyDescent="0.25">
      <c r="A366" t="s">
        <v>383</v>
      </c>
      <c r="B366" t="s">
        <v>16</v>
      </c>
      <c r="C366">
        <v>52</v>
      </c>
      <c r="D366">
        <v>4.3</v>
      </c>
      <c r="E366">
        <v>49</v>
      </c>
      <c r="F366">
        <v>3.9</v>
      </c>
      <c r="G366">
        <v>156.08000000000001</v>
      </c>
    </row>
    <row r="367" spans="1:7" x14ac:dyDescent="0.25">
      <c r="A367" t="s">
        <v>384</v>
      </c>
      <c r="B367" t="s">
        <v>37</v>
      </c>
      <c r="C367">
        <v>140</v>
      </c>
      <c r="D367">
        <v>1.5</v>
      </c>
      <c r="E367">
        <v>47</v>
      </c>
      <c r="F367">
        <v>2.8</v>
      </c>
      <c r="G367">
        <v>25306.31</v>
      </c>
    </row>
    <row r="368" spans="1:7" x14ac:dyDescent="0.25">
      <c r="A368" t="s">
        <v>385</v>
      </c>
      <c r="B368" t="s">
        <v>58</v>
      </c>
      <c r="C368">
        <v>246</v>
      </c>
      <c r="E368">
        <v>170</v>
      </c>
      <c r="F368">
        <v>9.1</v>
      </c>
      <c r="G368">
        <v>12521.48</v>
      </c>
    </row>
    <row r="369" spans="1:7" x14ac:dyDescent="0.25">
      <c r="A369" t="s">
        <v>386</v>
      </c>
      <c r="B369" t="s">
        <v>13</v>
      </c>
      <c r="C369">
        <v>365</v>
      </c>
      <c r="D369">
        <v>1.7</v>
      </c>
      <c r="E369">
        <v>49</v>
      </c>
      <c r="F369">
        <v>6.4</v>
      </c>
      <c r="G369">
        <v>10435.51</v>
      </c>
    </row>
    <row r="370" spans="1:7" x14ac:dyDescent="0.25">
      <c r="A370" t="s">
        <v>387</v>
      </c>
      <c r="B370" t="s">
        <v>88</v>
      </c>
      <c r="C370">
        <v>201</v>
      </c>
      <c r="D370">
        <v>1.4</v>
      </c>
      <c r="E370">
        <v>84</v>
      </c>
      <c r="F370">
        <v>1.2</v>
      </c>
    </row>
    <row r="371" spans="1:7" x14ac:dyDescent="0.25">
      <c r="A371" t="s">
        <v>388</v>
      </c>
      <c r="B371" t="s">
        <v>13</v>
      </c>
      <c r="C371">
        <v>273</v>
      </c>
      <c r="D371">
        <v>2.1</v>
      </c>
      <c r="E371">
        <v>34</v>
      </c>
      <c r="F371">
        <v>8.1999999999999993</v>
      </c>
      <c r="G371">
        <v>3668.14</v>
      </c>
    </row>
    <row r="372" spans="1:7" x14ac:dyDescent="0.25">
      <c r="A372" t="s">
        <v>389</v>
      </c>
      <c r="B372" t="s">
        <v>16</v>
      </c>
      <c r="C372">
        <v>355</v>
      </c>
      <c r="D372">
        <v>4.3</v>
      </c>
      <c r="E372">
        <v>72</v>
      </c>
      <c r="F372">
        <v>9</v>
      </c>
      <c r="G372">
        <v>672.33</v>
      </c>
    </row>
    <row r="373" spans="1:7" x14ac:dyDescent="0.25">
      <c r="A373" t="s">
        <v>390</v>
      </c>
      <c r="B373" t="s">
        <v>58</v>
      </c>
      <c r="C373">
        <v>281</v>
      </c>
      <c r="D373">
        <v>2.7</v>
      </c>
      <c r="E373">
        <v>175</v>
      </c>
      <c r="F373">
        <v>5.9</v>
      </c>
      <c r="G373">
        <v>8224.14</v>
      </c>
    </row>
    <row r="374" spans="1:7" x14ac:dyDescent="0.25">
      <c r="A374" t="s">
        <v>391</v>
      </c>
      <c r="B374" t="s">
        <v>58</v>
      </c>
      <c r="C374">
        <v>436</v>
      </c>
      <c r="D374">
        <v>3.6</v>
      </c>
      <c r="E374">
        <v>179</v>
      </c>
      <c r="F374">
        <v>9.3000000000000007</v>
      </c>
      <c r="G374">
        <v>16849.59</v>
      </c>
    </row>
    <row r="375" spans="1:7" x14ac:dyDescent="0.25">
      <c r="A375" t="s">
        <v>392</v>
      </c>
      <c r="B375" t="s">
        <v>16</v>
      </c>
      <c r="D375">
        <v>3.4</v>
      </c>
      <c r="F375">
        <v>3.2</v>
      </c>
      <c r="G375">
        <v>454.07</v>
      </c>
    </row>
    <row r="376" spans="1:7" x14ac:dyDescent="0.25">
      <c r="A376" t="s">
        <v>393</v>
      </c>
      <c r="B376" t="s">
        <v>8</v>
      </c>
      <c r="C376">
        <v>255</v>
      </c>
      <c r="D376">
        <v>2.7</v>
      </c>
      <c r="E376">
        <v>59</v>
      </c>
      <c r="F376">
        <v>4.0999999999999996</v>
      </c>
      <c r="G376">
        <v>14079.36</v>
      </c>
    </row>
    <row r="377" spans="1:7" x14ac:dyDescent="0.25">
      <c r="A377" t="s">
        <v>394</v>
      </c>
      <c r="B377" t="s">
        <v>8</v>
      </c>
      <c r="C377">
        <v>304</v>
      </c>
      <c r="D377">
        <v>3.9</v>
      </c>
      <c r="E377">
        <v>156</v>
      </c>
      <c r="F377">
        <v>4.5</v>
      </c>
      <c r="G377">
        <v>4104.1899999999996</v>
      </c>
    </row>
    <row r="378" spans="1:7" x14ac:dyDescent="0.25">
      <c r="A378" t="s">
        <v>395</v>
      </c>
      <c r="B378" t="s">
        <v>10</v>
      </c>
      <c r="C378">
        <v>271</v>
      </c>
      <c r="D378">
        <v>3.7</v>
      </c>
      <c r="E378">
        <v>97</v>
      </c>
      <c r="F378">
        <v>7.3</v>
      </c>
      <c r="G378">
        <v>3365.04</v>
      </c>
    </row>
    <row r="379" spans="1:7" x14ac:dyDescent="0.25">
      <c r="A379" t="s">
        <v>396</v>
      </c>
      <c r="B379" t="s">
        <v>8</v>
      </c>
      <c r="C379">
        <v>329</v>
      </c>
      <c r="D379">
        <v>4.5999999999999996</v>
      </c>
      <c r="E379">
        <v>96</v>
      </c>
      <c r="F379">
        <v>4.2</v>
      </c>
      <c r="G379">
        <v>9757.44</v>
      </c>
    </row>
    <row r="380" spans="1:7" x14ac:dyDescent="0.25">
      <c r="A380" t="s">
        <v>397</v>
      </c>
      <c r="B380" t="s">
        <v>23</v>
      </c>
      <c r="C380">
        <v>224</v>
      </c>
      <c r="D380">
        <v>1.1000000000000001</v>
      </c>
      <c r="F380">
        <v>2.5</v>
      </c>
      <c r="G380">
        <v>1169.75</v>
      </c>
    </row>
    <row r="381" spans="1:7" x14ac:dyDescent="0.25">
      <c r="A381" t="s">
        <v>398</v>
      </c>
      <c r="B381" t="s">
        <v>13</v>
      </c>
      <c r="C381">
        <v>66</v>
      </c>
      <c r="D381">
        <v>1.3</v>
      </c>
      <c r="E381">
        <v>143</v>
      </c>
      <c r="F381">
        <v>9.8000000000000007</v>
      </c>
      <c r="G381">
        <v>10410.969999999999</v>
      </c>
    </row>
    <row r="382" spans="1:7" x14ac:dyDescent="0.25">
      <c r="A382" t="s">
        <v>399</v>
      </c>
      <c r="B382" t="s">
        <v>88</v>
      </c>
      <c r="C382">
        <v>441</v>
      </c>
      <c r="E382">
        <v>84</v>
      </c>
      <c r="F382">
        <v>9.4</v>
      </c>
      <c r="G382">
        <v>2288.15</v>
      </c>
    </row>
    <row r="383" spans="1:7" x14ac:dyDescent="0.25">
      <c r="A383" t="s">
        <v>400</v>
      </c>
      <c r="B383" t="s">
        <v>58</v>
      </c>
      <c r="C383">
        <v>408</v>
      </c>
      <c r="D383">
        <v>1.5</v>
      </c>
      <c r="E383">
        <v>54</v>
      </c>
      <c r="F383">
        <v>5.3</v>
      </c>
      <c r="G383">
        <v>20732.25</v>
      </c>
    </row>
    <row r="384" spans="1:7" x14ac:dyDescent="0.25">
      <c r="A384" t="s">
        <v>401</v>
      </c>
      <c r="B384" t="s">
        <v>37</v>
      </c>
      <c r="C384">
        <v>446</v>
      </c>
      <c r="D384">
        <v>2.1</v>
      </c>
      <c r="E384">
        <v>103</v>
      </c>
      <c r="F384">
        <v>1.8</v>
      </c>
      <c r="G384">
        <v>24339.93</v>
      </c>
    </row>
    <row r="385" spans="1:7" x14ac:dyDescent="0.25">
      <c r="A385" t="s">
        <v>402</v>
      </c>
      <c r="B385" t="s">
        <v>37</v>
      </c>
      <c r="C385">
        <v>285</v>
      </c>
      <c r="D385">
        <v>1</v>
      </c>
      <c r="E385">
        <v>73</v>
      </c>
      <c r="F385">
        <v>2.2999999999999998</v>
      </c>
      <c r="G385">
        <v>24117.39</v>
      </c>
    </row>
    <row r="386" spans="1:7" x14ac:dyDescent="0.25">
      <c r="A386" t="s">
        <v>403</v>
      </c>
      <c r="B386" t="s">
        <v>37</v>
      </c>
      <c r="C386">
        <v>484</v>
      </c>
      <c r="D386">
        <v>2.7</v>
      </c>
      <c r="E386">
        <v>122</v>
      </c>
      <c r="F386">
        <v>5.9</v>
      </c>
      <c r="G386">
        <v>19655.02</v>
      </c>
    </row>
    <row r="387" spans="1:7" x14ac:dyDescent="0.25">
      <c r="A387" t="s">
        <v>404</v>
      </c>
      <c r="B387" t="s">
        <v>10</v>
      </c>
      <c r="C387">
        <v>53</v>
      </c>
      <c r="D387">
        <v>4.8</v>
      </c>
      <c r="E387">
        <v>161</v>
      </c>
      <c r="F387">
        <v>8</v>
      </c>
      <c r="G387">
        <v>2694.54</v>
      </c>
    </row>
    <row r="388" spans="1:7" x14ac:dyDescent="0.25">
      <c r="A388" t="s">
        <v>405</v>
      </c>
      <c r="B388" t="s">
        <v>21</v>
      </c>
      <c r="C388">
        <v>485</v>
      </c>
      <c r="D388">
        <v>2.7</v>
      </c>
      <c r="F388">
        <v>9.4</v>
      </c>
      <c r="G388">
        <v>3098</v>
      </c>
    </row>
    <row r="389" spans="1:7" x14ac:dyDescent="0.25">
      <c r="A389" t="s">
        <v>406</v>
      </c>
      <c r="B389" t="s">
        <v>10</v>
      </c>
      <c r="C389">
        <v>417</v>
      </c>
      <c r="E389">
        <v>24</v>
      </c>
      <c r="F389">
        <v>4.4000000000000004</v>
      </c>
      <c r="G389">
        <v>2384.91</v>
      </c>
    </row>
    <row r="390" spans="1:7" x14ac:dyDescent="0.25">
      <c r="A390" t="s">
        <v>407</v>
      </c>
      <c r="B390" t="s">
        <v>23</v>
      </c>
      <c r="C390">
        <v>310</v>
      </c>
      <c r="D390">
        <v>3.8</v>
      </c>
      <c r="F390">
        <v>6</v>
      </c>
    </row>
    <row r="391" spans="1:7" x14ac:dyDescent="0.25">
      <c r="A391" t="s">
        <v>408</v>
      </c>
      <c r="B391" t="s">
        <v>23</v>
      </c>
      <c r="C391">
        <v>187</v>
      </c>
      <c r="D391">
        <v>3</v>
      </c>
      <c r="E391">
        <v>60</v>
      </c>
      <c r="F391">
        <v>9.9</v>
      </c>
      <c r="G391">
        <v>1737.07</v>
      </c>
    </row>
    <row r="392" spans="1:7" x14ac:dyDescent="0.25">
      <c r="A392" t="s">
        <v>409</v>
      </c>
      <c r="B392" t="s">
        <v>31</v>
      </c>
      <c r="C392">
        <v>177</v>
      </c>
      <c r="E392">
        <v>155</v>
      </c>
      <c r="F392">
        <v>8.1</v>
      </c>
      <c r="G392">
        <v>1510.94</v>
      </c>
    </row>
    <row r="393" spans="1:7" x14ac:dyDescent="0.25">
      <c r="A393" t="s">
        <v>410</v>
      </c>
      <c r="B393" t="s">
        <v>37</v>
      </c>
      <c r="C393">
        <v>423</v>
      </c>
      <c r="D393">
        <v>2.2000000000000002</v>
      </c>
      <c r="E393">
        <v>126</v>
      </c>
      <c r="G393">
        <v>16927.61</v>
      </c>
    </row>
    <row r="394" spans="1:7" x14ac:dyDescent="0.25">
      <c r="A394" t="s">
        <v>411</v>
      </c>
      <c r="B394" t="s">
        <v>25</v>
      </c>
      <c r="D394">
        <v>1.4</v>
      </c>
      <c r="E394">
        <v>54</v>
      </c>
      <c r="F394">
        <v>4.8</v>
      </c>
    </row>
    <row r="395" spans="1:7" x14ac:dyDescent="0.25">
      <c r="A395" t="s">
        <v>412</v>
      </c>
      <c r="B395" t="s">
        <v>13</v>
      </c>
      <c r="C395">
        <v>436</v>
      </c>
      <c r="D395">
        <v>3.7</v>
      </c>
      <c r="E395">
        <v>126</v>
      </c>
      <c r="F395">
        <v>3.5</v>
      </c>
      <c r="G395">
        <v>6877</v>
      </c>
    </row>
    <row r="396" spans="1:7" x14ac:dyDescent="0.25">
      <c r="A396" t="s">
        <v>413</v>
      </c>
      <c r="B396" t="s">
        <v>13</v>
      </c>
      <c r="C396">
        <v>405</v>
      </c>
      <c r="D396">
        <v>2.6</v>
      </c>
      <c r="E396">
        <v>69</v>
      </c>
      <c r="F396">
        <v>2</v>
      </c>
      <c r="G396">
        <v>3444.15</v>
      </c>
    </row>
    <row r="397" spans="1:7" x14ac:dyDescent="0.25">
      <c r="A397" t="s">
        <v>414</v>
      </c>
      <c r="B397" t="s">
        <v>58</v>
      </c>
      <c r="D397">
        <v>4.2</v>
      </c>
      <c r="E397">
        <v>22</v>
      </c>
      <c r="F397">
        <v>1.8</v>
      </c>
      <c r="G397">
        <v>24792.12</v>
      </c>
    </row>
    <row r="398" spans="1:7" x14ac:dyDescent="0.25">
      <c r="A398" t="s">
        <v>415</v>
      </c>
      <c r="B398" t="s">
        <v>31</v>
      </c>
      <c r="C398">
        <v>142</v>
      </c>
      <c r="D398">
        <v>5</v>
      </c>
      <c r="E398">
        <v>75</v>
      </c>
      <c r="F398">
        <v>3.5</v>
      </c>
      <c r="G398">
        <v>696.49</v>
      </c>
    </row>
    <row r="399" spans="1:7" x14ac:dyDescent="0.25">
      <c r="A399" t="s">
        <v>416</v>
      </c>
      <c r="B399" t="s">
        <v>16</v>
      </c>
      <c r="C399">
        <v>357</v>
      </c>
      <c r="D399">
        <v>3.4</v>
      </c>
      <c r="E399">
        <v>189</v>
      </c>
      <c r="F399">
        <v>7.6</v>
      </c>
      <c r="G399">
        <v>481.26</v>
      </c>
    </row>
    <row r="400" spans="1:7" x14ac:dyDescent="0.25">
      <c r="A400" t="s">
        <v>417</v>
      </c>
      <c r="B400" t="s">
        <v>8</v>
      </c>
      <c r="C400">
        <v>272</v>
      </c>
      <c r="D400">
        <v>4.5999999999999996</v>
      </c>
      <c r="E400">
        <v>28</v>
      </c>
    </row>
    <row r="401" spans="1:7" x14ac:dyDescent="0.25">
      <c r="A401" t="s">
        <v>418</v>
      </c>
      <c r="B401" t="s">
        <v>88</v>
      </c>
      <c r="C401">
        <v>201</v>
      </c>
      <c r="D401">
        <v>2</v>
      </c>
      <c r="E401">
        <v>183</v>
      </c>
      <c r="F401">
        <v>8.6</v>
      </c>
      <c r="G401">
        <v>9270.89</v>
      </c>
    </row>
    <row r="402" spans="1:7" x14ac:dyDescent="0.25">
      <c r="A402" t="s">
        <v>419</v>
      </c>
      <c r="B402" t="s">
        <v>25</v>
      </c>
      <c r="C402">
        <v>121</v>
      </c>
      <c r="D402">
        <v>3.5</v>
      </c>
      <c r="E402">
        <v>200</v>
      </c>
      <c r="F402">
        <v>1.1000000000000001</v>
      </c>
      <c r="G402">
        <v>18554.28</v>
      </c>
    </row>
    <row r="403" spans="1:7" x14ac:dyDescent="0.25">
      <c r="A403" t="s">
        <v>420</v>
      </c>
      <c r="B403" t="s">
        <v>88</v>
      </c>
      <c r="C403">
        <v>391</v>
      </c>
      <c r="D403">
        <v>4.3</v>
      </c>
      <c r="E403">
        <v>144</v>
      </c>
      <c r="F403">
        <v>4.7</v>
      </c>
      <c r="G403">
        <v>8573.8700000000008</v>
      </c>
    </row>
    <row r="404" spans="1:7" x14ac:dyDescent="0.25">
      <c r="A404" t="s">
        <v>421</v>
      </c>
      <c r="B404" t="s">
        <v>21</v>
      </c>
      <c r="C404">
        <v>465</v>
      </c>
      <c r="D404">
        <v>1.1000000000000001</v>
      </c>
      <c r="E404">
        <v>133</v>
      </c>
      <c r="F404">
        <v>0.8</v>
      </c>
    </row>
    <row r="405" spans="1:7" x14ac:dyDescent="0.25">
      <c r="A405" t="s">
        <v>422</v>
      </c>
      <c r="B405" t="s">
        <v>37</v>
      </c>
      <c r="C405">
        <v>62</v>
      </c>
      <c r="E405">
        <v>135</v>
      </c>
      <c r="F405">
        <v>2.6</v>
      </c>
      <c r="G405">
        <v>17793.91</v>
      </c>
    </row>
    <row r="406" spans="1:7" x14ac:dyDescent="0.25">
      <c r="A406" t="s">
        <v>423</v>
      </c>
      <c r="B406" t="s">
        <v>88</v>
      </c>
      <c r="C406">
        <v>213</v>
      </c>
      <c r="D406">
        <v>3.9</v>
      </c>
      <c r="E406">
        <v>115</v>
      </c>
      <c r="F406">
        <v>1.5</v>
      </c>
      <c r="G406">
        <v>10276.16</v>
      </c>
    </row>
    <row r="407" spans="1:7" x14ac:dyDescent="0.25">
      <c r="A407" t="s">
        <v>424</v>
      </c>
      <c r="B407" t="s">
        <v>21</v>
      </c>
      <c r="C407">
        <v>314</v>
      </c>
      <c r="D407">
        <v>3.6</v>
      </c>
      <c r="E407">
        <v>80</v>
      </c>
      <c r="F407">
        <v>0.5</v>
      </c>
      <c r="G407">
        <v>2106.0500000000002</v>
      </c>
    </row>
    <row r="408" spans="1:7" x14ac:dyDescent="0.25">
      <c r="A408" t="s">
        <v>425</v>
      </c>
      <c r="B408" t="s">
        <v>21</v>
      </c>
      <c r="C408">
        <v>52</v>
      </c>
      <c r="D408">
        <v>3.8</v>
      </c>
      <c r="E408">
        <v>127</v>
      </c>
      <c r="F408">
        <v>1</v>
      </c>
      <c r="G408">
        <v>3366.73</v>
      </c>
    </row>
    <row r="409" spans="1:7" x14ac:dyDescent="0.25">
      <c r="A409" t="s">
        <v>426</v>
      </c>
      <c r="B409" t="s">
        <v>58</v>
      </c>
      <c r="C409">
        <v>408</v>
      </c>
      <c r="D409">
        <v>4.2</v>
      </c>
      <c r="E409">
        <v>44</v>
      </c>
      <c r="F409">
        <v>2.4</v>
      </c>
      <c r="G409">
        <v>29254.67</v>
      </c>
    </row>
    <row r="410" spans="1:7" x14ac:dyDescent="0.25">
      <c r="A410" t="s">
        <v>427</v>
      </c>
      <c r="B410" t="s">
        <v>25</v>
      </c>
      <c r="C410">
        <v>172</v>
      </c>
      <c r="E410">
        <v>187</v>
      </c>
      <c r="G410">
        <v>10554.48</v>
      </c>
    </row>
    <row r="411" spans="1:7" x14ac:dyDescent="0.25">
      <c r="A411" t="s">
        <v>428</v>
      </c>
      <c r="B411" t="s">
        <v>37</v>
      </c>
      <c r="C411">
        <v>305</v>
      </c>
      <c r="D411">
        <v>3.6</v>
      </c>
      <c r="F411">
        <v>7.3</v>
      </c>
      <c r="G411">
        <v>8761.89</v>
      </c>
    </row>
    <row r="412" spans="1:7" x14ac:dyDescent="0.25">
      <c r="A412" t="s">
        <v>429</v>
      </c>
      <c r="B412" t="s">
        <v>58</v>
      </c>
      <c r="C412">
        <v>292</v>
      </c>
      <c r="D412">
        <v>1.8</v>
      </c>
      <c r="E412">
        <v>143</v>
      </c>
      <c r="F412">
        <v>3</v>
      </c>
      <c r="G412">
        <v>16270.59</v>
      </c>
    </row>
    <row r="413" spans="1:7" x14ac:dyDescent="0.25">
      <c r="A413" t="s">
        <v>430</v>
      </c>
      <c r="B413" t="s">
        <v>58</v>
      </c>
      <c r="C413">
        <v>194</v>
      </c>
      <c r="D413">
        <v>4.2</v>
      </c>
      <c r="E413">
        <v>72</v>
      </c>
      <c r="G413">
        <v>18837.82</v>
      </c>
    </row>
    <row r="414" spans="1:7" x14ac:dyDescent="0.25">
      <c r="A414" t="s">
        <v>431</v>
      </c>
      <c r="B414" t="s">
        <v>88</v>
      </c>
      <c r="C414">
        <v>179</v>
      </c>
      <c r="D414">
        <v>3</v>
      </c>
      <c r="E414">
        <v>168</v>
      </c>
      <c r="G414">
        <v>3994.47</v>
      </c>
    </row>
    <row r="415" spans="1:7" x14ac:dyDescent="0.25">
      <c r="A415" t="s">
        <v>432</v>
      </c>
      <c r="B415" t="s">
        <v>18</v>
      </c>
      <c r="C415">
        <v>192</v>
      </c>
      <c r="D415">
        <v>1.2</v>
      </c>
      <c r="E415">
        <v>150</v>
      </c>
      <c r="F415">
        <v>3.9</v>
      </c>
      <c r="G415">
        <v>12864.99</v>
      </c>
    </row>
    <row r="416" spans="1:7" x14ac:dyDescent="0.25">
      <c r="A416" t="s">
        <v>433</v>
      </c>
      <c r="B416" t="s">
        <v>31</v>
      </c>
      <c r="C416">
        <v>111</v>
      </c>
      <c r="D416">
        <v>3.1</v>
      </c>
      <c r="G416">
        <v>750.22</v>
      </c>
    </row>
    <row r="417" spans="1:7" x14ac:dyDescent="0.25">
      <c r="A417" t="s">
        <v>434</v>
      </c>
      <c r="B417" t="s">
        <v>16</v>
      </c>
      <c r="C417">
        <v>271</v>
      </c>
      <c r="E417">
        <v>116</v>
      </c>
      <c r="F417">
        <v>5.0999999999999996</v>
      </c>
      <c r="G417">
        <v>786.12</v>
      </c>
    </row>
    <row r="418" spans="1:7" x14ac:dyDescent="0.25">
      <c r="A418" t="s">
        <v>435</v>
      </c>
      <c r="B418" t="s">
        <v>21</v>
      </c>
      <c r="C418">
        <v>205</v>
      </c>
      <c r="D418">
        <v>4.0999999999999996</v>
      </c>
      <c r="E418">
        <v>33</v>
      </c>
      <c r="F418">
        <v>6.3</v>
      </c>
      <c r="G418">
        <v>4345.1099999999997</v>
      </c>
    </row>
    <row r="419" spans="1:7" x14ac:dyDescent="0.25">
      <c r="A419" t="s">
        <v>436</v>
      </c>
      <c r="B419" t="s">
        <v>13</v>
      </c>
      <c r="C419">
        <v>255</v>
      </c>
      <c r="D419">
        <v>1.2</v>
      </c>
      <c r="E419">
        <v>138</v>
      </c>
      <c r="F419">
        <v>7.8</v>
      </c>
      <c r="G419">
        <v>3983.98</v>
      </c>
    </row>
    <row r="420" spans="1:7" x14ac:dyDescent="0.25">
      <c r="A420" t="s">
        <v>437</v>
      </c>
      <c r="B420" t="s">
        <v>23</v>
      </c>
      <c r="C420">
        <v>196</v>
      </c>
      <c r="D420">
        <v>2.8</v>
      </c>
      <c r="E420">
        <v>124</v>
      </c>
      <c r="F420">
        <v>6.6</v>
      </c>
      <c r="G420">
        <v>3727.32</v>
      </c>
    </row>
    <row r="421" spans="1:7" x14ac:dyDescent="0.25">
      <c r="A421" t="s">
        <v>438</v>
      </c>
      <c r="B421" t="s">
        <v>8</v>
      </c>
      <c r="C421">
        <v>435</v>
      </c>
      <c r="D421">
        <v>4.7</v>
      </c>
      <c r="E421">
        <v>192</v>
      </c>
      <c r="F421">
        <v>1.8</v>
      </c>
      <c r="G421">
        <v>14592.13</v>
      </c>
    </row>
    <row r="422" spans="1:7" x14ac:dyDescent="0.25">
      <c r="A422" t="s">
        <v>439</v>
      </c>
      <c r="B422" t="s">
        <v>8</v>
      </c>
      <c r="C422">
        <v>389</v>
      </c>
      <c r="D422">
        <v>4.0999999999999996</v>
      </c>
      <c r="E422">
        <v>56</v>
      </c>
      <c r="F422">
        <v>4.2</v>
      </c>
      <c r="G422">
        <v>6123.04</v>
      </c>
    </row>
    <row r="423" spans="1:7" x14ac:dyDescent="0.25">
      <c r="A423" t="s">
        <v>440</v>
      </c>
      <c r="B423" t="s">
        <v>88</v>
      </c>
      <c r="C423">
        <v>325</v>
      </c>
      <c r="D423">
        <v>3.5</v>
      </c>
      <c r="E423">
        <v>158</v>
      </c>
      <c r="F423">
        <v>2</v>
      </c>
      <c r="G423">
        <v>10742.07</v>
      </c>
    </row>
    <row r="424" spans="1:7" x14ac:dyDescent="0.25">
      <c r="A424" t="s">
        <v>441</v>
      </c>
      <c r="B424" t="s">
        <v>31</v>
      </c>
      <c r="C424">
        <v>338</v>
      </c>
      <c r="D424">
        <v>3.2</v>
      </c>
      <c r="E424">
        <v>153</v>
      </c>
      <c r="F424">
        <v>7.5</v>
      </c>
      <c r="G424">
        <v>1040.8</v>
      </c>
    </row>
    <row r="425" spans="1:7" x14ac:dyDescent="0.25">
      <c r="A425" t="s">
        <v>442</v>
      </c>
      <c r="B425" t="s">
        <v>21</v>
      </c>
      <c r="C425">
        <v>497</v>
      </c>
      <c r="F425">
        <v>5.4</v>
      </c>
      <c r="G425">
        <v>4864.6000000000004</v>
      </c>
    </row>
    <row r="426" spans="1:7" x14ac:dyDescent="0.25">
      <c r="A426" t="s">
        <v>443</v>
      </c>
      <c r="B426" t="s">
        <v>16</v>
      </c>
      <c r="C426">
        <v>306</v>
      </c>
      <c r="D426">
        <v>2</v>
      </c>
      <c r="F426">
        <v>3.5</v>
      </c>
      <c r="G426">
        <v>707.74</v>
      </c>
    </row>
    <row r="427" spans="1:7" x14ac:dyDescent="0.25">
      <c r="A427" t="s">
        <v>444</v>
      </c>
      <c r="B427" t="s">
        <v>23</v>
      </c>
      <c r="C427">
        <v>470</v>
      </c>
      <c r="D427">
        <v>4</v>
      </c>
      <c r="E427">
        <v>49</v>
      </c>
      <c r="F427">
        <v>4.9000000000000004</v>
      </c>
      <c r="G427">
        <v>662.22</v>
      </c>
    </row>
    <row r="428" spans="1:7" x14ac:dyDescent="0.25">
      <c r="A428" t="s">
        <v>445</v>
      </c>
      <c r="B428" t="s">
        <v>31</v>
      </c>
      <c r="C428">
        <v>165</v>
      </c>
      <c r="D428">
        <v>3.6</v>
      </c>
      <c r="E428">
        <v>73</v>
      </c>
      <c r="G428">
        <v>639.62</v>
      </c>
    </row>
    <row r="429" spans="1:7" x14ac:dyDescent="0.25">
      <c r="A429" t="s">
        <v>446</v>
      </c>
      <c r="B429" t="s">
        <v>16</v>
      </c>
      <c r="C429">
        <v>127</v>
      </c>
      <c r="D429">
        <v>3.9</v>
      </c>
      <c r="E429">
        <v>33</v>
      </c>
      <c r="F429">
        <v>5.3</v>
      </c>
      <c r="G429">
        <v>183.79</v>
      </c>
    </row>
    <row r="430" spans="1:7" x14ac:dyDescent="0.25">
      <c r="A430" t="s">
        <v>447</v>
      </c>
      <c r="B430" t="s">
        <v>25</v>
      </c>
      <c r="C430">
        <v>125</v>
      </c>
      <c r="E430">
        <v>41</v>
      </c>
      <c r="F430">
        <v>0.6</v>
      </c>
      <c r="G430">
        <v>29008.53</v>
      </c>
    </row>
    <row r="431" spans="1:7" x14ac:dyDescent="0.25">
      <c r="A431" t="s">
        <v>448</v>
      </c>
      <c r="B431" t="s">
        <v>13</v>
      </c>
      <c r="C431">
        <v>257</v>
      </c>
      <c r="D431">
        <v>3.9</v>
      </c>
      <c r="E431">
        <v>65</v>
      </c>
      <c r="F431">
        <v>4.4000000000000004</v>
      </c>
      <c r="G431">
        <v>4118.5200000000004</v>
      </c>
    </row>
    <row r="432" spans="1:7" x14ac:dyDescent="0.25">
      <c r="A432" t="s">
        <v>449</v>
      </c>
      <c r="B432" t="s">
        <v>21</v>
      </c>
      <c r="C432">
        <v>212</v>
      </c>
      <c r="D432">
        <v>2.9</v>
      </c>
      <c r="E432">
        <v>188</v>
      </c>
      <c r="F432">
        <v>9</v>
      </c>
      <c r="G432">
        <v>2422.4499999999998</v>
      </c>
    </row>
    <row r="433" spans="1:7" x14ac:dyDescent="0.25">
      <c r="A433" t="s">
        <v>450</v>
      </c>
      <c r="B433" t="s">
        <v>88</v>
      </c>
      <c r="C433">
        <v>303</v>
      </c>
      <c r="D433">
        <v>3.2</v>
      </c>
      <c r="E433">
        <v>178</v>
      </c>
      <c r="G433">
        <v>11838.68</v>
      </c>
    </row>
    <row r="434" spans="1:7" x14ac:dyDescent="0.25">
      <c r="A434" t="s">
        <v>451</v>
      </c>
      <c r="B434" t="s">
        <v>21</v>
      </c>
      <c r="C434">
        <v>253</v>
      </c>
      <c r="D434">
        <v>3.6</v>
      </c>
      <c r="F434">
        <v>2.9</v>
      </c>
      <c r="G434">
        <v>1036.27</v>
      </c>
    </row>
    <row r="435" spans="1:7" x14ac:dyDescent="0.25">
      <c r="A435" t="s">
        <v>452</v>
      </c>
      <c r="B435" t="s">
        <v>10</v>
      </c>
      <c r="C435">
        <v>287</v>
      </c>
      <c r="D435">
        <v>4.4000000000000004</v>
      </c>
      <c r="E435">
        <v>67</v>
      </c>
      <c r="F435">
        <v>2.4</v>
      </c>
      <c r="G435">
        <v>1622.65</v>
      </c>
    </row>
    <row r="436" spans="1:7" x14ac:dyDescent="0.25">
      <c r="A436" t="s">
        <v>453</v>
      </c>
      <c r="B436" t="s">
        <v>21</v>
      </c>
      <c r="C436">
        <v>109</v>
      </c>
      <c r="D436">
        <v>3.4</v>
      </c>
      <c r="E436">
        <v>109</v>
      </c>
      <c r="F436">
        <v>4.3</v>
      </c>
      <c r="G436">
        <v>4562.87</v>
      </c>
    </row>
    <row r="437" spans="1:7" x14ac:dyDescent="0.25">
      <c r="A437" t="s">
        <v>454</v>
      </c>
      <c r="B437" t="s">
        <v>18</v>
      </c>
      <c r="C437">
        <v>123</v>
      </c>
      <c r="D437">
        <v>3.7</v>
      </c>
      <c r="E437">
        <v>75</v>
      </c>
      <c r="F437">
        <v>9.9</v>
      </c>
      <c r="G437">
        <v>12344.88</v>
      </c>
    </row>
    <row r="438" spans="1:7" x14ac:dyDescent="0.25">
      <c r="A438" t="s">
        <v>455</v>
      </c>
      <c r="B438" t="s">
        <v>16</v>
      </c>
      <c r="C438">
        <v>400</v>
      </c>
      <c r="D438">
        <v>3.2</v>
      </c>
      <c r="E438">
        <v>125</v>
      </c>
      <c r="G438">
        <v>467.52</v>
      </c>
    </row>
    <row r="439" spans="1:7" x14ac:dyDescent="0.25">
      <c r="A439" t="s">
        <v>456</v>
      </c>
      <c r="B439" t="s">
        <v>23</v>
      </c>
      <c r="C439">
        <v>175</v>
      </c>
      <c r="D439">
        <v>2.7</v>
      </c>
      <c r="E439">
        <v>111</v>
      </c>
      <c r="F439">
        <v>8.3000000000000007</v>
      </c>
      <c r="G439">
        <v>4415.04</v>
      </c>
    </row>
    <row r="440" spans="1:7" x14ac:dyDescent="0.25">
      <c r="A440" t="s">
        <v>457</v>
      </c>
      <c r="B440" t="s">
        <v>58</v>
      </c>
      <c r="C440">
        <v>128</v>
      </c>
      <c r="D440">
        <v>4.3</v>
      </c>
      <c r="E440">
        <v>176</v>
      </c>
      <c r="F440">
        <v>6.3</v>
      </c>
      <c r="G440">
        <v>13458.82</v>
      </c>
    </row>
    <row r="441" spans="1:7" x14ac:dyDescent="0.25">
      <c r="A441" t="s">
        <v>458</v>
      </c>
      <c r="B441" t="s">
        <v>25</v>
      </c>
      <c r="C441">
        <v>384</v>
      </c>
      <c r="D441">
        <v>4</v>
      </c>
      <c r="E441">
        <v>143</v>
      </c>
      <c r="F441">
        <v>8.5</v>
      </c>
      <c r="G441">
        <v>39396.14</v>
      </c>
    </row>
    <row r="442" spans="1:7" x14ac:dyDescent="0.25">
      <c r="A442" t="s">
        <v>459</v>
      </c>
      <c r="B442" t="s">
        <v>18</v>
      </c>
      <c r="D442">
        <v>4</v>
      </c>
      <c r="E442">
        <v>141</v>
      </c>
      <c r="F442">
        <v>9.6</v>
      </c>
      <c r="G442">
        <v>14704.82</v>
      </c>
    </row>
    <row r="443" spans="1:7" x14ac:dyDescent="0.25">
      <c r="A443" t="s">
        <v>460</v>
      </c>
      <c r="B443" t="s">
        <v>23</v>
      </c>
      <c r="C443">
        <v>446</v>
      </c>
      <c r="D443">
        <v>2.1</v>
      </c>
      <c r="E443">
        <v>72</v>
      </c>
      <c r="F443">
        <v>7.3</v>
      </c>
      <c r="G443">
        <v>2561.08</v>
      </c>
    </row>
    <row r="444" spans="1:7" x14ac:dyDescent="0.25">
      <c r="A444" t="s">
        <v>461</v>
      </c>
      <c r="B444" t="s">
        <v>37</v>
      </c>
      <c r="C444">
        <v>284</v>
      </c>
      <c r="D444">
        <v>2.2000000000000002</v>
      </c>
      <c r="E444">
        <v>140</v>
      </c>
      <c r="F444">
        <v>4.9000000000000004</v>
      </c>
      <c r="G444">
        <v>17199.919999999998</v>
      </c>
    </row>
    <row r="445" spans="1:7" x14ac:dyDescent="0.25">
      <c r="A445" t="s">
        <v>462</v>
      </c>
      <c r="B445" t="s">
        <v>58</v>
      </c>
      <c r="D445">
        <v>3.6</v>
      </c>
      <c r="E445">
        <v>176</v>
      </c>
      <c r="F445">
        <v>9</v>
      </c>
      <c r="G445">
        <v>23259.37</v>
      </c>
    </row>
    <row r="446" spans="1:7" x14ac:dyDescent="0.25">
      <c r="A446" t="s">
        <v>463</v>
      </c>
      <c r="B446" t="s">
        <v>37</v>
      </c>
      <c r="C446">
        <v>113</v>
      </c>
      <c r="D446">
        <v>2.2999999999999998</v>
      </c>
      <c r="E446">
        <v>183</v>
      </c>
      <c r="F446">
        <v>8.1999999999999993</v>
      </c>
    </row>
    <row r="447" spans="1:7" x14ac:dyDescent="0.25">
      <c r="A447" t="s">
        <v>464</v>
      </c>
      <c r="B447" t="s">
        <v>18</v>
      </c>
      <c r="C447">
        <v>306</v>
      </c>
      <c r="D447">
        <v>4.4000000000000004</v>
      </c>
      <c r="E447">
        <v>132</v>
      </c>
      <c r="F447">
        <v>5.9</v>
      </c>
    </row>
    <row r="448" spans="1:7" x14ac:dyDescent="0.25">
      <c r="A448" t="s">
        <v>465</v>
      </c>
      <c r="B448" t="s">
        <v>23</v>
      </c>
      <c r="C448">
        <v>303</v>
      </c>
      <c r="D448">
        <v>1.4</v>
      </c>
      <c r="E448">
        <v>56</v>
      </c>
      <c r="F448">
        <v>1.8</v>
      </c>
      <c r="G448">
        <v>3757.44</v>
      </c>
    </row>
    <row r="449" spans="1:7" x14ac:dyDescent="0.25">
      <c r="A449" t="s">
        <v>466</v>
      </c>
      <c r="B449" t="s">
        <v>16</v>
      </c>
      <c r="C449">
        <v>365</v>
      </c>
      <c r="D449">
        <v>2.9</v>
      </c>
      <c r="E449">
        <v>199</v>
      </c>
      <c r="F449">
        <v>7.9</v>
      </c>
      <c r="G449">
        <v>286.3</v>
      </c>
    </row>
    <row r="450" spans="1:7" x14ac:dyDescent="0.25">
      <c r="A450" t="s">
        <v>467</v>
      </c>
      <c r="B450" t="s">
        <v>37</v>
      </c>
      <c r="C450">
        <v>432</v>
      </c>
      <c r="D450">
        <v>4.9000000000000004</v>
      </c>
      <c r="E450">
        <v>164</v>
      </c>
      <c r="F450">
        <v>7.8</v>
      </c>
      <c r="G450">
        <v>10239.27</v>
      </c>
    </row>
    <row r="451" spans="1:7" x14ac:dyDescent="0.25">
      <c r="A451" t="s">
        <v>468</v>
      </c>
      <c r="B451" t="s">
        <v>58</v>
      </c>
      <c r="C451">
        <v>410</v>
      </c>
      <c r="D451">
        <v>3.4</v>
      </c>
      <c r="E451">
        <v>63</v>
      </c>
      <c r="F451">
        <v>8.1</v>
      </c>
      <c r="G451">
        <v>24572.47</v>
      </c>
    </row>
    <row r="452" spans="1:7" x14ac:dyDescent="0.25">
      <c r="A452" t="s">
        <v>469</v>
      </c>
      <c r="B452" t="s">
        <v>16</v>
      </c>
      <c r="C452">
        <v>212</v>
      </c>
      <c r="E452">
        <v>114</v>
      </c>
      <c r="F452">
        <v>1.7</v>
      </c>
      <c r="G452">
        <v>627.28</v>
      </c>
    </row>
    <row r="453" spans="1:7" x14ac:dyDescent="0.25">
      <c r="A453" t="s">
        <v>470</v>
      </c>
      <c r="B453" t="s">
        <v>18</v>
      </c>
      <c r="C453">
        <v>113</v>
      </c>
      <c r="D453">
        <v>4.8</v>
      </c>
      <c r="E453">
        <v>124</v>
      </c>
      <c r="F453">
        <v>9.5</v>
      </c>
      <c r="G453">
        <v>12330.99</v>
      </c>
    </row>
    <row r="454" spans="1:7" x14ac:dyDescent="0.25">
      <c r="A454" t="s">
        <v>471</v>
      </c>
      <c r="B454" t="s">
        <v>16</v>
      </c>
      <c r="D454">
        <v>2.7</v>
      </c>
      <c r="E454">
        <v>50</v>
      </c>
      <c r="F454">
        <v>5.7</v>
      </c>
      <c r="G454">
        <v>679.6</v>
      </c>
    </row>
    <row r="455" spans="1:7" x14ac:dyDescent="0.25">
      <c r="A455" t="s">
        <v>472</v>
      </c>
      <c r="B455" t="s">
        <v>25</v>
      </c>
      <c r="C455">
        <v>186</v>
      </c>
      <c r="D455">
        <v>4.5999999999999996</v>
      </c>
      <c r="E455">
        <v>80</v>
      </c>
      <c r="F455">
        <v>3.5</v>
      </c>
      <c r="G455">
        <v>31240.15</v>
      </c>
    </row>
    <row r="456" spans="1:7" x14ac:dyDescent="0.25">
      <c r="A456" t="s">
        <v>473</v>
      </c>
      <c r="B456" t="s">
        <v>10</v>
      </c>
      <c r="C456">
        <v>331</v>
      </c>
      <c r="D456">
        <v>2.9</v>
      </c>
      <c r="E456">
        <v>134</v>
      </c>
      <c r="F456">
        <v>2.4</v>
      </c>
      <c r="G456">
        <v>2860.14</v>
      </c>
    </row>
    <row r="457" spans="1:7" x14ac:dyDescent="0.25">
      <c r="A457" t="s">
        <v>474</v>
      </c>
      <c r="B457" t="s">
        <v>58</v>
      </c>
      <c r="C457">
        <v>260</v>
      </c>
      <c r="D457">
        <v>1.8</v>
      </c>
      <c r="E457">
        <v>140</v>
      </c>
      <c r="F457">
        <v>6</v>
      </c>
      <c r="G457">
        <v>23052.93</v>
      </c>
    </row>
    <row r="458" spans="1:7" x14ac:dyDescent="0.25">
      <c r="A458" t="s">
        <v>475</v>
      </c>
      <c r="B458" t="s">
        <v>10</v>
      </c>
      <c r="C458">
        <v>371</v>
      </c>
      <c r="D458">
        <v>4.5</v>
      </c>
      <c r="E458">
        <v>26</v>
      </c>
      <c r="F458">
        <v>3.4</v>
      </c>
      <c r="G458">
        <v>3319.98</v>
      </c>
    </row>
    <row r="459" spans="1:7" x14ac:dyDescent="0.25">
      <c r="A459" t="s">
        <v>476</v>
      </c>
      <c r="B459" t="s">
        <v>31</v>
      </c>
      <c r="C459">
        <v>290</v>
      </c>
      <c r="D459">
        <v>3.4</v>
      </c>
      <c r="E459">
        <v>30</v>
      </c>
      <c r="G459">
        <v>811.9</v>
      </c>
    </row>
    <row r="460" spans="1:7" x14ac:dyDescent="0.25">
      <c r="A460" t="s">
        <v>477</v>
      </c>
      <c r="B460" t="s">
        <v>23</v>
      </c>
      <c r="C460">
        <v>178</v>
      </c>
      <c r="D460">
        <v>1.4</v>
      </c>
      <c r="E460">
        <v>123</v>
      </c>
      <c r="F460">
        <v>5.5</v>
      </c>
      <c r="G460">
        <v>4457.5</v>
      </c>
    </row>
    <row r="461" spans="1:7" x14ac:dyDescent="0.25">
      <c r="A461" t="s">
        <v>478</v>
      </c>
      <c r="B461" t="s">
        <v>25</v>
      </c>
      <c r="C461">
        <v>65</v>
      </c>
      <c r="D461">
        <v>4.7</v>
      </c>
      <c r="E461">
        <v>141</v>
      </c>
      <c r="F461">
        <v>2.2999999999999998</v>
      </c>
      <c r="G461">
        <v>26337.98</v>
      </c>
    </row>
    <row r="462" spans="1:7" x14ac:dyDescent="0.25">
      <c r="A462" t="s">
        <v>479</v>
      </c>
      <c r="B462" t="s">
        <v>58</v>
      </c>
      <c r="C462">
        <v>132</v>
      </c>
      <c r="D462">
        <v>4.4000000000000004</v>
      </c>
      <c r="F462">
        <v>4.2</v>
      </c>
      <c r="G462">
        <v>20523.990000000002</v>
      </c>
    </row>
    <row r="463" spans="1:7" x14ac:dyDescent="0.25">
      <c r="A463" t="s">
        <v>480</v>
      </c>
      <c r="B463" t="s">
        <v>13</v>
      </c>
      <c r="C463">
        <v>447</v>
      </c>
      <c r="D463">
        <v>4.9000000000000004</v>
      </c>
      <c r="E463">
        <v>187</v>
      </c>
      <c r="F463">
        <v>8.6</v>
      </c>
      <c r="G463">
        <v>6821.76</v>
      </c>
    </row>
    <row r="464" spans="1:7" x14ac:dyDescent="0.25">
      <c r="A464" t="s">
        <v>481</v>
      </c>
      <c r="B464" t="s">
        <v>31</v>
      </c>
      <c r="C464">
        <v>399</v>
      </c>
      <c r="D464">
        <v>4.8</v>
      </c>
      <c r="E464">
        <v>164</v>
      </c>
      <c r="F464">
        <v>3.1</v>
      </c>
      <c r="G464">
        <v>738.1</v>
      </c>
    </row>
    <row r="465" spans="1:7" x14ac:dyDescent="0.25">
      <c r="A465" t="s">
        <v>482</v>
      </c>
      <c r="B465" t="s">
        <v>58</v>
      </c>
      <c r="C465">
        <v>272</v>
      </c>
      <c r="D465">
        <v>4.3</v>
      </c>
      <c r="E465">
        <v>60</v>
      </c>
      <c r="F465">
        <v>1.4</v>
      </c>
      <c r="G465">
        <v>12347.71</v>
      </c>
    </row>
    <row r="466" spans="1:7" x14ac:dyDescent="0.25">
      <c r="A466" t="s">
        <v>483</v>
      </c>
      <c r="B466" t="s">
        <v>18</v>
      </c>
      <c r="C466">
        <v>209</v>
      </c>
      <c r="D466">
        <v>4.8</v>
      </c>
      <c r="E466">
        <v>184</v>
      </c>
      <c r="G466">
        <v>18039.16</v>
      </c>
    </row>
    <row r="467" spans="1:7" x14ac:dyDescent="0.25">
      <c r="A467" t="s">
        <v>484</v>
      </c>
      <c r="B467" t="s">
        <v>21</v>
      </c>
      <c r="C467">
        <v>495</v>
      </c>
      <c r="D467">
        <v>2.8</v>
      </c>
      <c r="E467">
        <v>51</v>
      </c>
      <c r="F467">
        <v>7.8</v>
      </c>
      <c r="G467">
        <v>1284.3900000000001</v>
      </c>
    </row>
    <row r="468" spans="1:7" x14ac:dyDescent="0.25">
      <c r="A468" t="s">
        <v>485</v>
      </c>
      <c r="B468" t="s">
        <v>8</v>
      </c>
      <c r="D468">
        <v>2.1</v>
      </c>
      <c r="E468">
        <v>180</v>
      </c>
      <c r="F468">
        <v>2.9</v>
      </c>
      <c r="G468">
        <v>13795.17</v>
      </c>
    </row>
    <row r="469" spans="1:7" x14ac:dyDescent="0.25">
      <c r="A469" t="s">
        <v>486</v>
      </c>
      <c r="B469" t="s">
        <v>88</v>
      </c>
      <c r="C469">
        <v>424</v>
      </c>
      <c r="D469">
        <v>1.1000000000000001</v>
      </c>
      <c r="E469">
        <v>150</v>
      </c>
      <c r="F469">
        <v>6.3</v>
      </c>
      <c r="G469">
        <v>7662.12</v>
      </c>
    </row>
    <row r="470" spans="1:7" x14ac:dyDescent="0.25">
      <c r="A470" t="s">
        <v>487</v>
      </c>
      <c r="B470" t="s">
        <v>18</v>
      </c>
      <c r="C470">
        <v>152</v>
      </c>
      <c r="D470">
        <v>1.2</v>
      </c>
      <c r="E470">
        <v>109</v>
      </c>
      <c r="F470">
        <v>9.1</v>
      </c>
      <c r="G470">
        <v>11915.1</v>
      </c>
    </row>
    <row r="471" spans="1:7" x14ac:dyDescent="0.25">
      <c r="A471" t="s">
        <v>488</v>
      </c>
      <c r="B471" t="s">
        <v>23</v>
      </c>
      <c r="C471">
        <v>252</v>
      </c>
      <c r="D471">
        <v>4.0999999999999996</v>
      </c>
      <c r="E471">
        <v>183</v>
      </c>
      <c r="F471">
        <v>9.1</v>
      </c>
    </row>
    <row r="472" spans="1:7" x14ac:dyDescent="0.25">
      <c r="A472" t="s">
        <v>489</v>
      </c>
      <c r="B472" t="s">
        <v>10</v>
      </c>
      <c r="C472">
        <v>122</v>
      </c>
      <c r="D472">
        <v>1.6</v>
      </c>
      <c r="E472">
        <v>100</v>
      </c>
      <c r="F472">
        <v>4.4000000000000004</v>
      </c>
      <c r="G472">
        <v>2145.8200000000002</v>
      </c>
    </row>
    <row r="473" spans="1:7" x14ac:dyDescent="0.25">
      <c r="A473" t="s">
        <v>490</v>
      </c>
      <c r="B473" t="s">
        <v>37</v>
      </c>
      <c r="C473">
        <v>230</v>
      </c>
      <c r="E473">
        <v>173</v>
      </c>
      <c r="G473">
        <v>29293.11</v>
      </c>
    </row>
    <row r="474" spans="1:7" x14ac:dyDescent="0.25">
      <c r="A474" t="s">
        <v>491</v>
      </c>
      <c r="B474" t="s">
        <v>37</v>
      </c>
      <c r="C474">
        <v>287</v>
      </c>
      <c r="D474">
        <v>3.8</v>
      </c>
      <c r="E474">
        <v>83</v>
      </c>
      <c r="F474">
        <v>1.2</v>
      </c>
      <c r="G474">
        <v>25879.62</v>
      </c>
    </row>
    <row r="475" spans="1:7" x14ac:dyDescent="0.25">
      <c r="A475" t="s">
        <v>492</v>
      </c>
      <c r="B475" t="s">
        <v>18</v>
      </c>
      <c r="C475">
        <v>130</v>
      </c>
      <c r="D475">
        <v>4.2</v>
      </c>
      <c r="E475">
        <v>172</v>
      </c>
      <c r="F475">
        <v>6.9</v>
      </c>
      <c r="G475">
        <v>5616.9</v>
      </c>
    </row>
    <row r="476" spans="1:7" x14ac:dyDescent="0.25">
      <c r="A476" t="s">
        <v>493</v>
      </c>
      <c r="B476" t="s">
        <v>21</v>
      </c>
      <c r="C476">
        <v>272</v>
      </c>
      <c r="E476">
        <v>180</v>
      </c>
      <c r="F476">
        <v>7.2</v>
      </c>
      <c r="G476">
        <v>3190.85</v>
      </c>
    </row>
    <row r="477" spans="1:7" x14ac:dyDescent="0.25">
      <c r="A477" t="s">
        <v>494</v>
      </c>
      <c r="B477" t="s">
        <v>23</v>
      </c>
      <c r="C477">
        <v>382</v>
      </c>
      <c r="D477">
        <v>2.4</v>
      </c>
      <c r="E477">
        <v>53</v>
      </c>
      <c r="F477">
        <v>0.6</v>
      </c>
      <c r="G477">
        <v>1536.28</v>
      </c>
    </row>
    <row r="478" spans="1:7" x14ac:dyDescent="0.25">
      <c r="A478" t="s">
        <v>495</v>
      </c>
      <c r="B478" t="s">
        <v>88</v>
      </c>
      <c r="C478">
        <v>275</v>
      </c>
      <c r="D478">
        <v>1</v>
      </c>
      <c r="E478">
        <v>143</v>
      </c>
      <c r="F478">
        <v>0.7</v>
      </c>
      <c r="G478">
        <v>5753.32</v>
      </c>
    </row>
    <row r="479" spans="1:7" x14ac:dyDescent="0.25">
      <c r="A479" t="s">
        <v>496</v>
      </c>
      <c r="B479" t="s">
        <v>21</v>
      </c>
      <c r="C479">
        <v>349</v>
      </c>
      <c r="D479">
        <v>2.7</v>
      </c>
      <c r="E479">
        <v>53</v>
      </c>
      <c r="G479">
        <v>2826.47</v>
      </c>
    </row>
    <row r="480" spans="1:7" x14ac:dyDescent="0.25">
      <c r="A480" t="s">
        <v>497</v>
      </c>
      <c r="B480" t="s">
        <v>16</v>
      </c>
      <c r="C480">
        <v>165</v>
      </c>
      <c r="D480">
        <v>2.2000000000000002</v>
      </c>
      <c r="E480">
        <v>24</v>
      </c>
      <c r="F480">
        <v>5.5</v>
      </c>
      <c r="G480">
        <v>350.38</v>
      </c>
    </row>
    <row r="481" spans="1:7" x14ac:dyDescent="0.25">
      <c r="A481" t="s">
        <v>498</v>
      </c>
      <c r="B481" t="s">
        <v>18</v>
      </c>
      <c r="C481">
        <v>460</v>
      </c>
      <c r="D481">
        <v>3.4</v>
      </c>
      <c r="E481">
        <v>139</v>
      </c>
      <c r="G481">
        <v>12489.89</v>
      </c>
    </row>
    <row r="482" spans="1:7" x14ac:dyDescent="0.25">
      <c r="A482" t="s">
        <v>499</v>
      </c>
      <c r="B482" t="s">
        <v>23</v>
      </c>
      <c r="C482">
        <v>124</v>
      </c>
      <c r="D482">
        <v>4.5999999999999996</v>
      </c>
      <c r="E482">
        <v>67</v>
      </c>
      <c r="F482">
        <v>4</v>
      </c>
      <c r="G482">
        <v>1190.1199999999999</v>
      </c>
    </row>
    <row r="483" spans="1:7" x14ac:dyDescent="0.25">
      <c r="A483" t="s">
        <v>500</v>
      </c>
      <c r="B483" t="s">
        <v>8</v>
      </c>
      <c r="C483">
        <v>170</v>
      </c>
      <c r="D483">
        <v>4.5</v>
      </c>
      <c r="F483">
        <v>4</v>
      </c>
      <c r="G483">
        <v>12620.44</v>
      </c>
    </row>
    <row r="484" spans="1:7" x14ac:dyDescent="0.25">
      <c r="A484" t="s">
        <v>501</v>
      </c>
      <c r="B484" t="s">
        <v>88</v>
      </c>
      <c r="C484">
        <v>353</v>
      </c>
      <c r="D484">
        <v>1.4</v>
      </c>
      <c r="E484">
        <v>149</v>
      </c>
      <c r="F484">
        <v>2.1</v>
      </c>
    </row>
    <row r="485" spans="1:7" x14ac:dyDescent="0.25">
      <c r="A485" t="s">
        <v>502</v>
      </c>
      <c r="B485" t="s">
        <v>31</v>
      </c>
      <c r="D485">
        <v>3.9</v>
      </c>
      <c r="E485">
        <v>83</v>
      </c>
      <c r="F485">
        <v>5.2</v>
      </c>
    </row>
    <row r="486" spans="1:7" x14ac:dyDescent="0.25">
      <c r="A486" t="s">
        <v>503</v>
      </c>
      <c r="B486" t="s">
        <v>37</v>
      </c>
      <c r="C486">
        <v>325</v>
      </c>
      <c r="D486">
        <v>4.2</v>
      </c>
      <c r="E486">
        <v>104</v>
      </c>
      <c r="F486">
        <v>7.1</v>
      </c>
      <c r="G486">
        <v>12480.86</v>
      </c>
    </row>
    <row r="487" spans="1:7" x14ac:dyDescent="0.25">
      <c r="A487" t="s">
        <v>504</v>
      </c>
      <c r="B487" t="s">
        <v>21</v>
      </c>
      <c r="C487">
        <v>411</v>
      </c>
      <c r="D487">
        <v>3.4</v>
      </c>
      <c r="E487">
        <v>198</v>
      </c>
      <c r="F487">
        <v>5.2</v>
      </c>
      <c r="G487">
        <v>3077.34</v>
      </c>
    </row>
    <row r="488" spans="1:7" x14ac:dyDescent="0.25">
      <c r="A488" t="s">
        <v>505</v>
      </c>
      <c r="B488" t="s">
        <v>37</v>
      </c>
      <c r="C488">
        <v>367</v>
      </c>
      <c r="D488">
        <v>4.2</v>
      </c>
      <c r="E488">
        <v>170</v>
      </c>
      <c r="F488">
        <v>8.8000000000000007</v>
      </c>
      <c r="G488">
        <v>11384.84</v>
      </c>
    </row>
    <row r="489" spans="1:7" x14ac:dyDescent="0.25">
      <c r="A489" t="s">
        <v>506</v>
      </c>
      <c r="B489" t="s">
        <v>37</v>
      </c>
      <c r="C489">
        <v>94</v>
      </c>
      <c r="D489">
        <v>4.5999999999999996</v>
      </c>
      <c r="E489">
        <v>138</v>
      </c>
      <c r="F489">
        <v>2.2000000000000002</v>
      </c>
      <c r="G489">
        <v>13050.29</v>
      </c>
    </row>
    <row r="490" spans="1:7" x14ac:dyDescent="0.25">
      <c r="A490" t="s">
        <v>507</v>
      </c>
      <c r="B490" t="s">
        <v>31</v>
      </c>
      <c r="C490">
        <v>218</v>
      </c>
      <c r="D490">
        <v>2.6</v>
      </c>
      <c r="E490">
        <v>126</v>
      </c>
      <c r="G490">
        <v>780.16</v>
      </c>
    </row>
    <row r="491" spans="1:7" x14ac:dyDescent="0.25">
      <c r="A491" t="s">
        <v>508</v>
      </c>
      <c r="B491" t="s">
        <v>37</v>
      </c>
      <c r="C491">
        <v>186</v>
      </c>
      <c r="D491">
        <v>1.3</v>
      </c>
      <c r="E491">
        <v>58</v>
      </c>
      <c r="F491">
        <v>1</v>
      </c>
      <c r="G491">
        <v>21203.33</v>
      </c>
    </row>
    <row r="492" spans="1:7" x14ac:dyDescent="0.25">
      <c r="A492" t="s">
        <v>509</v>
      </c>
      <c r="B492" t="s">
        <v>18</v>
      </c>
      <c r="C492">
        <v>319</v>
      </c>
      <c r="D492">
        <v>2.2000000000000002</v>
      </c>
      <c r="E492">
        <v>118</v>
      </c>
      <c r="F492">
        <v>2</v>
      </c>
      <c r="G492">
        <v>12546.61</v>
      </c>
    </row>
    <row r="493" spans="1:7" x14ac:dyDescent="0.25">
      <c r="A493" t="s">
        <v>510</v>
      </c>
      <c r="B493" t="s">
        <v>13</v>
      </c>
      <c r="D493">
        <v>2.9</v>
      </c>
      <c r="G493">
        <v>11240.28</v>
      </c>
    </row>
    <row r="494" spans="1:7" x14ac:dyDescent="0.25">
      <c r="A494" t="s">
        <v>511</v>
      </c>
      <c r="B494" t="s">
        <v>37</v>
      </c>
      <c r="C494">
        <v>479</v>
      </c>
      <c r="D494">
        <v>2.7</v>
      </c>
      <c r="E494">
        <v>189</v>
      </c>
      <c r="F494">
        <v>2.2999999999999998</v>
      </c>
      <c r="G494">
        <v>15160.35</v>
      </c>
    </row>
    <row r="495" spans="1:7" x14ac:dyDescent="0.25">
      <c r="A495" t="s">
        <v>512</v>
      </c>
      <c r="B495" t="s">
        <v>58</v>
      </c>
      <c r="C495">
        <v>52</v>
      </c>
      <c r="D495">
        <v>3.8</v>
      </c>
      <c r="E495">
        <v>89</v>
      </c>
      <c r="F495">
        <v>2.6</v>
      </c>
      <c r="G495">
        <v>16566.419999999998</v>
      </c>
    </row>
    <row r="496" spans="1:7" x14ac:dyDescent="0.25">
      <c r="A496" t="s">
        <v>513</v>
      </c>
      <c r="B496" t="s">
        <v>23</v>
      </c>
      <c r="C496">
        <v>167</v>
      </c>
      <c r="D496">
        <v>2.2999999999999998</v>
      </c>
      <c r="E496">
        <v>84</v>
      </c>
      <c r="F496">
        <v>1.8</v>
      </c>
      <c r="G496">
        <v>3153.01</v>
      </c>
    </row>
    <row r="497" spans="1:7" x14ac:dyDescent="0.25">
      <c r="A497" t="s">
        <v>514</v>
      </c>
      <c r="B497" t="s">
        <v>31</v>
      </c>
      <c r="D497">
        <v>2.5</v>
      </c>
      <c r="E497">
        <v>185</v>
      </c>
      <c r="G497">
        <v>1685.82</v>
      </c>
    </row>
    <row r="498" spans="1:7" x14ac:dyDescent="0.25">
      <c r="A498" t="s">
        <v>515</v>
      </c>
      <c r="B498" t="s">
        <v>31</v>
      </c>
      <c r="D498">
        <v>4.8</v>
      </c>
      <c r="E498">
        <v>50</v>
      </c>
      <c r="F498">
        <v>3.6</v>
      </c>
      <c r="G498">
        <v>583.66999999999996</v>
      </c>
    </row>
    <row r="499" spans="1:7" x14ac:dyDescent="0.25">
      <c r="A499" t="s">
        <v>516</v>
      </c>
      <c r="B499" t="s">
        <v>23</v>
      </c>
      <c r="C499">
        <v>333</v>
      </c>
      <c r="D499">
        <v>2.9</v>
      </c>
      <c r="E499">
        <v>80</v>
      </c>
      <c r="F499">
        <v>9</v>
      </c>
      <c r="G499">
        <v>3834.12</v>
      </c>
    </row>
    <row r="500" spans="1:7" x14ac:dyDescent="0.25">
      <c r="A500" t="s">
        <v>517</v>
      </c>
      <c r="B500" t="s">
        <v>58</v>
      </c>
      <c r="C500">
        <v>494</v>
      </c>
      <c r="D500">
        <v>2.2999999999999998</v>
      </c>
      <c r="E500">
        <v>82</v>
      </c>
      <c r="F500">
        <v>5.0999999999999996</v>
      </c>
      <c r="G500">
        <v>13802.66</v>
      </c>
    </row>
    <row r="501" spans="1:7" x14ac:dyDescent="0.25">
      <c r="A501" t="s">
        <v>518</v>
      </c>
      <c r="B501" t="s">
        <v>31</v>
      </c>
      <c r="D501">
        <v>4.3</v>
      </c>
      <c r="E501">
        <v>31</v>
      </c>
      <c r="F501">
        <v>4.5999999999999996</v>
      </c>
      <c r="G501">
        <v>579.23</v>
      </c>
    </row>
    <row r="502" spans="1:7" x14ac:dyDescent="0.25">
      <c r="A502" t="s">
        <v>519</v>
      </c>
      <c r="B502" t="s">
        <v>21</v>
      </c>
      <c r="C502">
        <v>356</v>
      </c>
      <c r="D502">
        <v>3</v>
      </c>
      <c r="E502">
        <v>197</v>
      </c>
      <c r="G502">
        <v>1015.12</v>
      </c>
    </row>
    <row r="503" spans="1:7" x14ac:dyDescent="0.25">
      <c r="A503" t="s">
        <v>520</v>
      </c>
      <c r="B503" t="s">
        <v>88</v>
      </c>
      <c r="C503">
        <v>339</v>
      </c>
      <c r="E503">
        <v>114</v>
      </c>
      <c r="F503">
        <v>9.9</v>
      </c>
      <c r="G503">
        <v>2250.5</v>
      </c>
    </row>
    <row r="504" spans="1:7" x14ac:dyDescent="0.25">
      <c r="A504" t="s">
        <v>521</v>
      </c>
      <c r="B504" t="s">
        <v>23</v>
      </c>
      <c r="C504">
        <v>337</v>
      </c>
      <c r="D504">
        <v>2.8</v>
      </c>
      <c r="E504">
        <v>40</v>
      </c>
      <c r="F504">
        <v>9.4</v>
      </c>
      <c r="G504">
        <v>1401.86</v>
      </c>
    </row>
    <row r="505" spans="1:7" x14ac:dyDescent="0.25">
      <c r="A505" t="s">
        <v>522</v>
      </c>
      <c r="B505" t="s">
        <v>8</v>
      </c>
      <c r="C505">
        <v>491</v>
      </c>
      <c r="D505">
        <v>4.5999999999999996</v>
      </c>
      <c r="E505">
        <v>197</v>
      </c>
      <c r="G505">
        <v>14809.43</v>
      </c>
    </row>
    <row r="506" spans="1:7" x14ac:dyDescent="0.25">
      <c r="A506" t="s">
        <v>523</v>
      </c>
      <c r="B506" t="s">
        <v>8</v>
      </c>
      <c r="C506">
        <v>50</v>
      </c>
      <c r="E506">
        <v>37</v>
      </c>
      <c r="F506">
        <v>8.6</v>
      </c>
      <c r="G506">
        <v>9179.67</v>
      </c>
    </row>
    <row r="507" spans="1:7" x14ac:dyDescent="0.25">
      <c r="A507" t="s">
        <v>524</v>
      </c>
      <c r="B507" t="s">
        <v>88</v>
      </c>
      <c r="C507">
        <v>108</v>
      </c>
      <c r="D507">
        <v>3.4</v>
      </c>
      <c r="E507">
        <v>67</v>
      </c>
      <c r="G507">
        <v>8620.42</v>
      </c>
    </row>
    <row r="508" spans="1:7" x14ac:dyDescent="0.25">
      <c r="A508" t="s">
        <v>525</v>
      </c>
      <c r="B508" t="s">
        <v>21</v>
      </c>
      <c r="C508">
        <v>474</v>
      </c>
      <c r="D508">
        <v>2.7</v>
      </c>
      <c r="E508">
        <v>25</v>
      </c>
      <c r="F508">
        <v>7.9</v>
      </c>
      <c r="G508">
        <v>2696.85</v>
      </c>
    </row>
    <row r="509" spans="1:7" x14ac:dyDescent="0.25">
      <c r="A509" t="s">
        <v>526</v>
      </c>
      <c r="B509" t="s">
        <v>21</v>
      </c>
      <c r="C509">
        <v>297</v>
      </c>
      <c r="D509">
        <v>2.6</v>
      </c>
      <c r="E509">
        <v>146</v>
      </c>
      <c r="G509">
        <v>3848.56</v>
      </c>
    </row>
    <row r="510" spans="1:7" x14ac:dyDescent="0.25">
      <c r="A510" t="s">
        <v>527</v>
      </c>
      <c r="B510" t="s">
        <v>18</v>
      </c>
      <c r="C510">
        <v>347</v>
      </c>
      <c r="D510">
        <v>1.3</v>
      </c>
      <c r="E510">
        <v>86</v>
      </c>
      <c r="F510">
        <v>0.7</v>
      </c>
      <c r="G510">
        <v>16360.1</v>
      </c>
    </row>
    <row r="511" spans="1:7" x14ac:dyDescent="0.25">
      <c r="A511" t="s">
        <v>528</v>
      </c>
      <c r="B511" t="s">
        <v>18</v>
      </c>
      <c r="C511">
        <v>69</v>
      </c>
      <c r="E511">
        <v>41</v>
      </c>
      <c r="F511">
        <v>2.2000000000000002</v>
      </c>
      <c r="G511">
        <v>17436.14</v>
      </c>
    </row>
    <row r="512" spans="1:7" x14ac:dyDescent="0.25">
      <c r="A512" t="s">
        <v>529</v>
      </c>
      <c r="B512" t="s">
        <v>37</v>
      </c>
      <c r="C512">
        <v>429</v>
      </c>
      <c r="D512">
        <v>1.6</v>
      </c>
      <c r="E512">
        <v>60</v>
      </c>
      <c r="F512">
        <v>7.7</v>
      </c>
      <c r="G512">
        <v>12928.48</v>
      </c>
    </row>
    <row r="513" spans="1:7" x14ac:dyDescent="0.25">
      <c r="A513" t="s">
        <v>530</v>
      </c>
      <c r="B513" t="s">
        <v>16</v>
      </c>
      <c r="C513">
        <v>254</v>
      </c>
      <c r="E513">
        <v>179</v>
      </c>
      <c r="F513">
        <v>1.5</v>
      </c>
      <c r="G513">
        <v>608.12</v>
      </c>
    </row>
    <row r="514" spans="1:7" x14ac:dyDescent="0.25">
      <c r="A514" t="s">
        <v>531</v>
      </c>
      <c r="B514" t="s">
        <v>10</v>
      </c>
      <c r="C514">
        <v>269</v>
      </c>
      <c r="D514">
        <v>3.5</v>
      </c>
      <c r="E514">
        <v>154</v>
      </c>
      <c r="F514">
        <v>2.9</v>
      </c>
      <c r="G514">
        <v>3238.97</v>
      </c>
    </row>
    <row r="515" spans="1:7" x14ac:dyDescent="0.25">
      <c r="A515" t="s">
        <v>532</v>
      </c>
      <c r="B515" t="s">
        <v>31</v>
      </c>
      <c r="C515">
        <v>95</v>
      </c>
      <c r="D515">
        <v>3.8</v>
      </c>
      <c r="E515">
        <v>34</v>
      </c>
      <c r="F515">
        <v>2.8</v>
      </c>
      <c r="G515">
        <v>772.57</v>
      </c>
    </row>
    <row r="516" spans="1:7" x14ac:dyDescent="0.25">
      <c r="A516" t="s">
        <v>533</v>
      </c>
      <c r="B516" t="s">
        <v>23</v>
      </c>
      <c r="C516">
        <v>192</v>
      </c>
      <c r="D516">
        <v>1.2</v>
      </c>
      <c r="E516">
        <v>91</v>
      </c>
      <c r="F516">
        <v>5.4</v>
      </c>
      <c r="G516">
        <v>3655.18</v>
      </c>
    </row>
    <row r="517" spans="1:7" x14ac:dyDescent="0.25">
      <c r="A517" t="s">
        <v>534</v>
      </c>
      <c r="B517" t="s">
        <v>58</v>
      </c>
      <c r="D517">
        <v>2.8</v>
      </c>
      <c r="E517">
        <v>31</v>
      </c>
      <c r="F517">
        <v>6.8</v>
      </c>
      <c r="G517">
        <v>28442.51</v>
      </c>
    </row>
    <row r="518" spans="1:7" x14ac:dyDescent="0.25">
      <c r="A518" t="s">
        <v>535</v>
      </c>
      <c r="B518" t="s">
        <v>25</v>
      </c>
      <c r="D518">
        <v>3.9</v>
      </c>
      <c r="E518">
        <v>117</v>
      </c>
      <c r="G518">
        <v>16214.13</v>
      </c>
    </row>
    <row r="519" spans="1:7" x14ac:dyDescent="0.25">
      <c r="A519" t="s">
        <v>536</v>
      </c>
      <c r="B519" t="s">
        <v>58</v>
      </c>
      <c r="C519">
        <v>238</v>
      </c>
      <c r="D519">
        <v>2.6</v>
      </c>
      <c r="F519">
        <v>4.5999999999999996</v>
      </c>
      <c r="G519">
        <v>21659.32</v>
      </c>
    </row>
    <row r="520" spans="1:7" x14ac:dyDescent="0.25">
      <c r="A520" t="s">
        <v>537</v>
      </c>
      <c r="B520" t="s">
        <v>16</v>
      </c>
      <c r="C520">
        <v>350</v>
      </c>
      <c r="D520">
        <v>4</v>
      </c>
      <c r="E520">
        <v>63</v>
      </c>
      <c r="F520">
        <v>5.9</v>
      </c>
      <c r="G520">
        <v>425.31</v>
      </c>
    </row>
    <row r="521" spans="1:7" x14ac:dyDescent="0.25">
      <c r="A521" t="s">
        <v>538</v>
      </c>
      <c r="B521" t="s">
        <v>8</v>
      </c>
      <c r="C521">
        <v>383</v>
      </c>
      <c r="D521">
        <v>3.1</v>
      </c>
      <c r="E521">
        <v>134</v>
      </c>
      <c r="F521">
        <v>9.1</v>
      </c>
      <c r="G521">
        <v>14278.55</v>
      </c>
    </row>
    <row r="522" spans="1:7" x14ac:dyDescent="0.25">
      <c r="A522" t="s">
        <v>539</v>
      </c>
      <c r="B522" t="s">
        <v>23</v>
      </c>
      <c r="C522">
        <v>468</v>
      </c>
      <c r="D522">
        <v>4.5999999999999996</v>
      </c>
      <c r="E522">
        <v>34</v>
      </c>
      <c r="F522">
        <v>8.4</v>
      </c>
      <c r="G522">
        <v>2030.49</v>
      </c>
    </row>
    <row r="523" spans="1:7" x14ac:dyDescent="0.25">
      <c r="A523" t="s">
        <v>540</v>
      </c>
      <c r="B523" t="s">
        <v>37</v>
      </c>
      <c r="C523">
        <v>231</v>
      </c>
      <c r="E523">
        <v>143</v>
      </c>
      <c r="F523">
        <v>3.7</v>
      </c>
      <c r="G523">
        <v>24500</v>
      </c>
    </row>
    <row r="524" spans="1:7" x14ac:dyDescent="0.25">
      <c r="A524" t="s">
        <v>541</v>
      </c>
      <c r="B524" t="s">
        <v>10</v>
      </c>
      <c r="C524">
        <v>91</v>
      </c>
      <c r="D524">
        <v>4.5</v>
      </c>
      <c r="E524">
        <v>20</v>
      </c>
      <c r="G524">
        <v>2104.65</v>
      </c>
    </row>
    <row r="525" spans="1:7" x14ac:dyDescent="0.25">
      <c r="A525" t="s">
        <v>542</v>
      </c>
      <c r="B525" t="s">
        <v>58</v>
      </c>
      <c r="C525">
        <v>147</v>
      </c>
      <c r="D525">
        <v>3</v>
      </c>
      <c r="E525">
        <v>196</v>
      </c>
      <c r="F525">
        <v>2.4</v>
      </c>
      <c r="G525">
        <v>8959.75</v>
      </c>
    </row>
    <row r="526" spans="1:7" x14ac:dyDescent="0.25">
      <c r="A526" t="s">
        <v>543</v>
      </c>
      <c r="B526" t="s">
        <v>25</v>
      </c>
      <c r="C526">
        <v>151</v>
      </c>
      <c r="D526">
        <v>4.5</v>
      </c>
      <c r="E526">
        <v>38</v>
      </c>
      <c r="F526">
        <v>4.3</v>
      </c>
      <c r="G526">
        <v>8992.6200000000008</v>
      </c>
    </row>
    <row r="527" spans="1:7" x14ac:dyDescent="0.25">
      <c r="A527" t="s">
        <v>544</v>
      </c>
      <c r="B527" t="s">
        <v>58</v>
      </c>
      <c r="C527">
        <v>372</v>
      </c>
      <c r="D527">
        <v>2.4</v>
      </c>
      <c r="E527">
        <v>145</v>
      </c>
      <c r="F527">
        <v>6.3</v>
      </c>
      <c r="G527">
        <v>15017.94</v>
      </c>
    </row>
    <row r="528" spans="1:7" x14ac:dyDescent="0.25">
      <c r="A528" t="s">
        <v>545</v>
      </c>
      <c r="B528" t="s">
        <v>21</v>
      </c>
      <c r="C528">
        <v>266</v>
      </c>
      <c r="D528">
        <v>1.5</v>
      </c>
      <c r="E528">
        <v>160</v>
      </c>
      <c r="F528">
        <v>0.6</v>
      </c>
      <c r="G528">
        <v>3495.21</v>
      </c>
    </row>
    <row r="529" spans="1:7" x14ac:dyDescent="0.25">
      <c r="A529" t="s">
        <v>546</v>
      </c>
      <c r="B529" t="s">
        <v>10</v>
      </c>
      <c r="C529">
        <v>114</v>
      </c>
      <c r="D529">
        <v>4</v>
      </c>
      <c r="E529">
        <v>162</v>
      </c>
      <c r="G529">
        <v>2387.17</v>
      </c>
    </row>
    <row r="530" spans="1:7" x14ac:dyDescent="0.25">
      <c r="A530" t="s">
        <v>547</v>
      </c>
      <c r="B530" t="s">
        <v>18</v>
      </c>
      <c r="C530">
        <v>215</v>
      </c>
      <c r="D530">
        <v>1.1000000000000001</v>
      </c>
      <c r="E530">
        <v>109</v>
      </c>
      <c r="F530">
        <v>1.3</v>
      </c>
      <c r="G530">
        <v>15883.17</v>
      </c>
    </row>
    <row r="531" spans="1:7" x14ac:dyDescent="0.25">
      <c r="A531" t="s">
        <v>548</v>
      </c>
      <c r="B531" t="s">
        <v>37</v>
      </c>
      <c r="C531">
        <v>190</v>
      </c>
      <c r="D531">
        <v>2.6</v>
      </c>
      <c r="F531">
        <v>4.5999999999999996</v>
      </c>
      <c r="G531">
        <v>14584.05</v>
      </c>
    </row>
    <row r="532" spans="1:7" x14ac:dyDescent="0.25">
      <c r="A532" t="s">
        <v>549</v>
      </c>
      <c r="B532" t="s">
        <v>18</v>
      </c>
      <c r="C532">
        <v>489</v>
      </c>
      <c r="D532">
        <v>4.2</v>
      </c>
      <c r="E532">
        <v>136</v>
      </c>
      <c r="F532">
        <v>2.8</v>
      </c>
      <c r="G532">
        <v>14508.15</v>
      </c>
    </row>
    <row r="533" spans="1:7" x14ac:dyDescent="0.25">
      <c r="A533" t="s">
        <v>550</v>
      </c>
      <c r="B533" t="s">
        <v>88</v>
      </c>
      <c r="C533">
        <v>296</v>
      </c>
      <c r="D533">
        <v>3.7</v>
      </c>
      <c r="E533">
        <v>36</v>
      </c>
      <c r="F533">
        <v>5.7</v>
      </c>
      <c r="G533">
        <v>7037.55</v>
      </c>
    </row>
    <row r="534" spans="1:7" x14ac:dyDescent="0.25">
      <c r="A534" t="s">
        <v>551</v>
      </c>
      <c r="B534" t="s">
        <v>58</v>
      </c>
      <c r="C534">
        <v>66</v>
      </c>
      <c r="D534">
        <v>3.3</v>
      </c>
      <c r="E534">
        <v>45</v>
      </c>
      <c r="F534">
        <v>5</v>
      </c>
      <c r="G534">
        <v>28595.7</v>
      </c>
    </row>
    <row r="535" spans="1:7" x14ac:dyDescent="0.25">
      <c r="A535" t="s">
        <v>552</v>
      </c>
      <c r="B535" t="s">
        <v>58</v>
      </c>
      <c r="C535">
        <v>293</v>
      </c>
      <c r="D535">
        <v>4.2</v>
      </c>
      <c r="E535">
        <v>52</v>
      </c>
      <c r="F535">
        <v>2.5</v>
      </c>
      <c r="G535">
        <v>11396.29</v>
      </c>
    </row>
    <row r="536" spans="1:7" x14ac:dyDescent="0.25">
      <c r="A536" t="s">
        <v>553</v>
      </c>
      <c r="B536" t="s">
        <v>25</v>
      </c>
      <c r="C536">
        <v>213</v>
      </c>
      <c r="D536">
        <v>3.2</v>
      </c>
      <c r="E536">
        <v>84</v>
      </c>
      <c r="F536">
        <v>7.3</v>
      </c>
      <c r="G536">
        <v>12091.94</v>
      </c>
    </row>
    <row r="537" spans="1:7" x14ac:dyDescent="0.25">
      <c r="A537" t="s">
        <v>554</v>
      </c>
      <c r="B537" t="s">
        <v>13</v>
      </c>
      <c r="C537">
        <v>486</v>
      </c>
      <c r="D537">
        <v>2.9</v>
      </c>
      <c r="E537">
        <v>174</v>
      </c>
      <c r="F537">
        <v>2.7</v>
      </c>
      <c r="G537">
        <v>12985.85</v>
      </c>
    </row>
    <row r="538" spans="1:7" x14ac:dyDescent="0.25">
      <c r="A538" t="s">
        <v>555</v>
      </c>
      <c r="B538" t="s">
        <v>31</v>
      </c>
      <c r="C538">
        <v>159</v>
      </c>
      <c r="D538">
        <v>4.5</v>
      </c>
      <c r="F538">
        <v>3.3</v>
      </c>
      <c r="G538">
        <v>1424.64</v>
      </c>
    </row>
    <row r="539" spans="1:7" x14ac:dyDescent="0.25">
      <c r="A539" t="s">
        <v>556</v>
      </c>
      <c r="B539" t="s">
        <v>16</v>
      </c>
      <c r="C539">
        <v>100</v>
      </c>
      <c r="D539">
        <v>1.8</v>
      </c>
      <c r="E539">
        <v>131</v>
      </c>
      <c r="F539">
        <v>3.5</v>
      </c>
      <c r="G539">
        <v>327.3</v>
      </c>
    </row>
    <row r="540" spans="1:7" x14ac:dyDescent="0.25">
      <c r="A540" t="s">
        <v>557</v>
      </c>
      <c r="B540" t="s">
        <v>16</v>
      </c>
      <c r="C540">
        <v>218</v>
      </c>
      <c r="D540">
        <v>2.1</v>
      </c>
      <c r="E540">
        <v>126</v>
      </c>
      <c r="F540">
        <v>7.8</v>
      </c>
      <c r="G540">
        <v>645.37</v>
      </c>
    </row>
    <row r="541" spans="1:7" x14ac:dyDescent="0.25">
      <c r="A541" t="s">
        <v>558</v>
      </c>
      <c r="B541" t="s">
        <v>37</v>
      </c>
      <c r="C541">
        <v>95</v>
      </c>
      <c r="D541">
        <v>4.8</v>
      </c>
      <c r="F541">
        <v>6.6</v>
      </c>
      <c r="G541">
        <v>13041.01</v>
      </c>
    </row>
    <row r="542" spans="1:7" x14ac:dyDescent="0.25">
      <c r="A542" t="s">
        <v>559</v>
      </c>
      <c r="B542" t="s">
        <v>25</v>
      </c>
      <c r="C542">
        <v>351</v>
      </c>
      <c r="D542">
        <v>4.2</v>
      </c>
      <c r="E542">
        <v>174</v>
      </c>
      <c r="F542">
        <v>5.8</v>
      </c>
      <c r="G542">
        <v>23601.42</v>
      </c>
    </row>
    <row r="543" spans="1:7" x14ac:dyDescent="0.25">
      <c r="A543" t="s">
        <v>560</v>
      </c>
      <c r="B543" t="s">
        <v>58</v>
      </c>
      <c r="C543">
        <v>50</v>
      </c>
      <c r="F543">
        <v>2.5</v>
      </c>
      <c r="G543">
        <v>20661.560000000001</v>
      </c>
    </row>
    <row r="544" spans="1:7" x14ac:dyDescent="0.25">
      <c r="A544" t="s">
        <v>561</v>
      </c>
      <c r="B544" t="s">
        <v>25</v>
      </c>
      <c r="C544">
        <v>493</v>
      </c>
      <c r="D544">
        <v>3.6</v>
      </c>
      <c r="E544">
        <v>92</v>
      </c>
      <c r="F544">
        <v>7</v>
      </c>
      <c r="G544">
        <v>27990.01</v>
      </c>
    </row>
    <row r="545" spans="1:7" x14ac:dyDescent="0.25">
      <c r="A545" t="s">
        <v>562</v>
      </c>
      <c r="B545" t="s">
        <v>58</v>
      </c>
      <c r="C545">
        <v>463</v>
      </c>
      <c r="E545">
        <v>86</v>
      </c>
      <c r="F545">
        <v>7.2</v>
      </c>
      <c r="G545">
        <v>27132.58</v>
      </c>
    </row>
    <row r="546" spans="1:7" x14ac:dyDescent="0.25">
      <c r="A546" t="s">
        <v>563</v>
      </c>
      <c r="B546" t="s">
        <v>18</v>
      </c>
      <c r="C546">
        <v>325</v>
      </c>
      <c r="D546">
        <v>2.9</v>
      </c>
      <c r="E546">
        <v>123</v>
      </c>
      <c r="F546">
        <v>8.4</v>
      </c>
    </row>
    <row r="547" spans="1:7" x14ac:dyDescent="0.25">
      <c r="A547" t="s">
        <v>564</v>
      </c>
      <c r="B547" t="s">
        <v>16</v>
      </c>
      <c r="C547">
        <v>380</v>
      </c>
      <c r="D547">
        <v>2.7</v>
      </c>
      <c r="E547">
        <v>75</v>
      </c>
      <c r="F547">
        <v>8.9</v>
      </c>
      <c r="G547">
        <v>430.14</v>
      </c>
    </row>
    <row r="548" spans="1:7" x14ac:dyDescent="0.25">
      <c r="A548" t="s">
        <v>565</v>
      </c>
      <c r="B548" t="s">
        <v>18</v>
      </c>
      <c r="C548">
        <v>443</v>
      </c>
      <c r="E548">
        <v>141</v>
      </c>
      <c r="F548">
        <v>4</v>
      </c>
      <c r="G548">
        <v>19955.2</v>
      </c>
    </row>
    <row r="549" spans="1:7" x14ac:dyDescent="0.25">
      <c r="A549" t="s">
        <v>566</v>
      </c>
      <c r="B549" t="s">
        <v>88</v>
      </c>
      <c r="D549">
        <v>3.5</v>
      </c>
      <c r="E549">
        <v>114</v>
      </c>
      <c r="F549">
        <v>6.9</v>
      </c>
      <c r="G549">
        <v>6599.56</v>
      </c>
    </row>
    <row r="550" spans="1:7" x14ac:dyDescent="0.25">
      <c r="A550" t="s">
        <v>567</v>
      </c>
      <c r="B550" t="s">
        <v>37</v>
      </c>
      <c r="C550">
        <v>404</v>
      </c>
      <c r="D550">
        <v>3.8</v>
      </c>
      <c r="E550">
        <v>141</v>
      </c>
      <c r="G550">
        <v>27241.759999999998</v>
      </c>
    </row>
    <row r="551" spans="1:7" x14ac:dyDescent="0.25">
      <c r="A551" t="s">
        <v>568</v>
      </c>
      <c r="B551" t="s">
        <v>37</v>
      </c>
      <c r="C551">
        <v>377</v>
      </c>
      <c r="E551">
        <v>47</v>
      </c>
      <c r="F551">
        <v>5.0999999999999996</v>
      </c>
      <c r="G551">
        <v>17233.25</v>
      </c>
    </row>
    <row r="552" spans="1:7" x14ac:dyDescent="0.25">
      <c r="A552" t="s">
        <v>569</v>
      </c>
      <c r="B552" t="s">
        <v>25</v>
      </c>
      <c r="C552">
        <v>492</v>
      </c>
      <c r="D552">
        <v>2.1</v>
      </c>
      <c r="E552">
        <v>55</v>
      </c>
      <c r="F552">
        <v>7.7</v>
      </c>
      <c r="G552">
        <v>16260.85</v>
      </c>
    </row>
    <row r="553" spans="1:7" x14ac:dyDescent="0.25">
      <c r="A553" t="s">
        <v>570</v>
      </c>
      <c r="B553" t="s">
        <v>18</v>
      </c>
      <c r="C553">
        <v>226</v>
      </c>
      <c r="F553">
        <v>9.1</v>
      </c>
      <c r="G553">
        <v>7070</v>
      </c>
    </row>
    <row r="554" spans="1:7" x14ac:dyDescent="0.25">
      <c r="A554" t="s">
        <v>571</v>
      </c>
      <c r="B554" t="s">
        <v>25</v>
      </c>
      <c r="C554">
        <v>463</v>
      </c>
      <c r="D554">
        <v>1.8</v>
      </c>
      <c r="E554">
        <v>22</v>
      </c>
      <c r="F554">
        <v>7.6</v>
      </c>
      <c r="G554">
        <v>20641.580000000002</v>
      </c>
    </row>
    <row r="555" spans="1:7" x14ac:dyDescent="0.25">
      <c r="A555" t="s">
        <v>572</v>
      </c>
      <c r="B555" t="s">
        <v>8</v>
      </c>
      <c r="C555">
        <v>336</v>
      </c>
      <c r="E555">
        <v>144</v>
      </c>
      <c r="G555">
        <v>9869.09</v>
      </c>
    </row>
    <row r="556" spans="1:7" x14ac:dyDescent="0.25">
      <c r="A556" t="s">
        <v>573</v>
      </c>
      <c r="B556" t="s">
        <v>16</v>
      </c>
      <c r="D556">
        <v>2</v>
      </c>
      <c r="E556">
        <v>187</v>
      </c>
      <c r="F556">
        <v>5.3</v>
      </c>
      <c r="G556">
        <v>743.72</v>
      </c>
    </row>
    <row r="557" spans="1:7" x14ac:dyDescent="0.25">
      <c r="A557" t="s">
        <v>574</v>
      </c>
      <c r="B557" t="s">
        <v>10</v>
      </c>
      <c r="C557">
        <v>221</v>
      </c>
      <c r="D557">
        <v>4.2</v>
      </c>
      <c r="F557">
        <v>9.6999999999999993</v>
      </c>
    </row>
    <row r="558" spans="1:7" x14ac:dyDescent="0.25">
      <c r="A558" t="s">
        <v>575</v>
      </c>
      <c r="B558" t="s">
        <v>88</v>
      </c>
      <c r="C558">
        <v>141</v>
      </c>
      <c r="D558">
        <v>3.9</v>
      </c>
      <c r="E558">
        <v>51</v>
      </c>
      <c r="F558">
        <v>4</v>
      </c>
      <c r="G558">
        <v>1363.63</v>
      </c>
    </row>
    <row r="559" spans="1:7" x14ac:dyDescent="0.25">
      <c r="A559" t="s">
        <v>576</v>
      </c>
      <c r="B559" t="s">
        <v>25</v>
      </c>
      <c r="C559">
        <v>171</v>
      </c>
      <c r="D559">
        <v>2.6</v>
      </c>
      <c r="E559">
        <v>33</v>
      </c>
      <c r="F559">
        <v>8.5</v>
      </c>
      <c r="G559">
        <v>23191.15</v>
      </c>
    </row>
    <row r="560" spans="1:7" x14ac:dyDescent="0.25">
      <c r="A560" t="s">
        <v>577</v>
      </c>
      <c r="B560" t="s">
        <v>37</v>
      </c>
      <c r="D560">
        <v>2.1</v>
      </c>
      <c r="E560">
        <v>135</v>
      </c>
      <c r="F560">
        <v>4.3</v>
      </c>
      <c r="G560">
        <v>24624.34</v>
      </c>
    </row>
    <row r="561" spans="1:7" x14ac:dyDescent="0.25">
      <c r="A561" t="s">
        <v>578</v>
      </c>
      <c r="B561" t="s">
        <v>58</v>
      </c>
      <c r="C561">
        <v>246</v>
      </c>
      <c r="E561">
        <v>112</v>
      </c>
      <c r="F561">
        <v>3</v>
      </c>
      <c r="G561">
        <v>29168.68</v>
      </c>
    </row>
    <row r="562" spans="1:7" x14ac:dyDescent="0.25">
      <c r="A562" t="s">
        <v>579</v>
      </c>
      <c r="B562" t="s">
        <v>10</v>
      </c>
      <c r="C562">
        <v>382</v>
      </c>
      <c r="D562">
        <v>3.6</v>
      </c>
      <c r="E562">
        <v>78</v>
      </c>
      <c r="F562">
        <v>3.7</v>
      </c>
      <c r="G562">
        <v>2103.04</v>
      </c>
    </row>
    <row r="563" spans="1:7" x14ac:dyDescent="0.25">
      <c r="A563" t="s">
        <v>580</v>
      </c>
      <c r="B563" t="s">
        <v>21</v>
      </c>
      <c r="C563">
        <v>227</v>
      </c>
      <c r="D563">
        <v>2.4</v>
      </c>
      <c r="E563">
        <v>200</v>
      </c>
      <c r="F563">
        <v>3.5</v>
      </c>
      <c r="G563">
        <v>1593.6</v>
      </c>
    </row>
    <row r="564" spans="1:7" x14ac:dyDescent="0.25">
      <c r="A564" t="s">
        <v>581</v>
      </c>
      <c r="B564" t="s">
        <v>13</v>
      </c>
      <c r="C564">
        <v>184</v>
      </c>
      <c r="D564">
        <v>4.5</v>
      </c>
      <c r="E564">
        <v>22</v>
      </c>
      <c r="F564">
        <v>8.1</v>
      </c>
      <c r="G564">
        <v>9339.18</v>
      </c>
    </row>
    <row r="565" spans="1:7" x14ac:dyDescent="0.25">
      <c r="A565" t="s">
        <v>582</v>
      </c>
      <c r="B565" t="s">
        <v>21</v>
      </c>
      <c r="C565">
        <v>453</v>
      </c>
      <c r="D565">
        <v>4.3</v>
      </c>
      <c r="E565">
        <v>200</v>
      </c>
      <c r="F565">
        <v>6.6</v>
      </c>
      <c r="G565">
        <v>3479.43</v>
      </c>
    </row>
    <row r="566" spans="1:7" x14ac:dyDescent="0.25">
      <c r="A566" t="s">
        <v>583</v>
      </c>
      <c r="B566" t="s">
        <v>25</v>
      </c>
      <c r="C566">
        <v>77</v>
      </c>
      <c r="D566">
        <v>2.4</v>
      </c>
      <c r="E566">
        <v>175</v>
      </c>
      <c r="F566">
        <v>7.5</v>
      </c>
      <c r="G566">
        <v>30320.89</v>
      </c>
    </row>
    <row r="567" spans="1:7" x14ac:dyDescent="0.25">
      <c r="A567" t="s">
        <v>584</v>
      </c>
      <c r="B567" t="s">
        <v>58</v>
      </c>
      <c r="C567">
        <v>472</v>
      </c>
      <c r="D567">
        <v>3.9</v>
      </c>
      <c r="E567">
        <v>45</v>
      </c>
      <c r="F567">
        <v>1.6</v>
      </c>
      <c r="G567">
        <v>7373.39</v>
      </c>
    </row>
    <row r="568" spans="1:7" x14ac:dyDescent="0.25">
      <c r="A568" t="s">
        <v>585</v>
      </c>
      <c r="B568" t="s">
        <v>37</v>
      </c>
      <c r="C568">
        <v>71</v>
      </c>
      <c r="D568">
        <v>2.2000000000000002</v>
      </c>
      <c r="E568">
        <v>197</v>
      </c>
      <c r="F568">
        <v>1.4</v>
      </c>
      <c r="G568">
        <v>20607.189999999999</v>
      </c>
    </row>
    <row r="569" spans="1:7" x14ac:dyDescent="0.25">
      <c r="A569" t="s">
        <v>586</v>
      </c>
      <c r="B569" t="s">
        <v>10</v>
      </c>
      <c r="C569">
        <v>151</v>
      </c>
      <c r="D569">
        <v>2.8</v>
      </c>
      <c r="E569">
        <v>125</v>
      </c>
      <c r="F569">
        <v>9.1999999999999993</v>
      </c>
      <c r="G569">
        <v>2320.62</v>
      </c>
    </row>
    <row r="570" spans="1:7" x14ac:dyDescent="0.25">
      <c r="A570" t="s">
        <v>587</v>
      </c>
      <c r="B570" t="s">
        <v>58</v>
      </c>
      <c r="C570">
        <v>264</v>
      </c>
      <c r="D570">
        <v>2.2000000000000002</v>
      </c>
      <c r="E570">
        <v>200</v>
      </c>
      <c r="F570">
        <v>3.6</v>
      </c>
      <c r="G570">
        <v>7386.32</v>
      </c>
    </row>
    <row r="571" spans="1:7" x14ac:dyDescent="0.25">
      <c r="A571" t="s">
        <v>588</v>
      </c>
      <c r="B571" t="s">
        <v>88</v>
      </c>
      <c r="C571">
        <v>151</v>
      </c>
      <c r="D571">
        <v>4.4000000000000004</v>
      </c>
      <c r="E571">
        <v>50</v>
      </c>
      <c r="G571">
        <v>13510.34</v>
      </c>
    </row>
    <row r="572" spans="1:7" x14ac:dyDescent="0.25">
      <c r="A572" t="s">
        <v>589</v>
      </c>
      <c r="B572" t="s">
        <v>31</v>
      </c>
      <c r="C572">
        <v>484</v>
      </c>
      <c r="D572">
        <v>1.9</v>
      </c>
      <c r="E572">
        <v>55</v>
      </c>
      <c r="F572">
        <v>9.8000000000000007</v>
      </c>
      <c r="G572">
        <v>889.49</v>
      </c>
    </row>
    <row r="573" spans="1:7" x14ac:dyDescent="0.25">
      <c r="A573" t="s">
        <v>590</v>
      </c>
      <c r="B573" t="s">
        <v>31</v>
      </c>
      <c r="C573">
        <v>108</v>
      </c>
      <c r="D573">
        <v>3.4</v>
      </c>
      <c r="F573">
        <v>5.2</v>
      </c>
      <c r="G573">
        <v>1096.93</v>
      </c>
    </row>
    <row r="574" spans="1:7" x14ac:dyDescent="0.25">
      <c r="A574" t="s">
        <v>591</v>
      </c>
      <c r="B574" t="s">
        <v>58</v>
      </c>
      <c r="C574">
        <v>458</v>
      </c>
      <c r="D574">
        <v>1.8</v>
      </c>
      <c r="E574">
        <v>81</v>
      </c>
      <c r="F574">
        <v>4.3</v>
      </c>
      <c r="G574">
        <v>28626.21</v>
      </c>
    </row>
    <row r="575" spans="1:7" x14ac:dyDescent="0.25">
      <c r="A575" t="s">
        <v>592</v>
      </c>
      <c r="B575" t="s">
        <v>18</v>
      </c>
      <c r="C575">
        <v>411</v>
      </c>
      <c r="D575">
        <v>4</v>
      </c>
      <c r="E575">
        <v>163</v>
      </c>
      <c r="G575">
        <v>16230.66</v>
      </c>
    </row>
    <row r="576" spans="1:7" x14ac:dyDescent="0.25">
      <c r="A576" t="s">
        <v>593</v>
      </c>
      <c r="B576" t="s">
        <v>18</v>
      </c>
      <c r="C576">
        <v>233</v>
      </c>
      <c r="D576">
        <v>3.4</v>
      </c>
      <c r="E576">
        <v>126</v>
      </c>
      <c r="F576">
        <v>9.4</v>
      </c>
      <c r="G576">
        <v>16727.310000000001</v>
      </c>
    </row>
    <row r="577" spans="1:7" x14ac:dyDescent="0.25">
      <c r="A577" t="s">
        <v>594</v>
      </c>
      <c r="B577" t="s">
        <v>23</v>
      </c>
      <c r="D577">
        <v>1.8</v>
      </c>
      <c r="E577">
        <v>101</v>
      </c>
      <c r="F577">
        <v>8.9</v>
      </c>
      <c r="G577">
        <v>3832.24</v>
      </c>
    </row>
    <row r="578" spans="1:7" x14ac:dyDescent="0.25">
      <c r="A578" t="s">
        <v>595</v>
      </c>
      <c r="B578" t="s">
        <v>21</v>
      </c>
      <c r="C578">
        <v>290</v>
      </c>
      <c r="D578">
        <v>2</v>
      </c>
      <c r="E578">
        <v>66</v>
      </c>
      <c r="F578">
        <v>8.3000000000000007</v>
      </c>
      <c r="G578">
        <v>2546.4299999999998</v>
      </c>
    </row>
    <row r="579" spans="1:7" x14ac:dyDescent="0.25">
      <c r="A579" t="s">
        <v>596</v>
      </c>
      <c r="B579" t="s">
        <v>23</v>
      </c>
      <c r="C579">
        <v>265</v>
      </c>
      <c r="D579">
        <v>4.8</v>
      </c>
      <c r="E579">
        <v>116</v>
      </c>
      <c r="F579">
        <v>6.3</v>
      </c>
      <c r="G579">
        <v>4646.8</v>
      </c>
    </row>
    <row r="580" spans="1:7" x14ac:dyDescent="0.25">
      <c r="A580" t="s">
        <v>597</v>
      </c>
      <c r="B580" t="s">
        <v>8</v>
      </c>
      <c r="C580">
        <v>343</v>
      </c>
      <c r="D580">
        <v>4.3</v>
      </c>
      <c r="E580">
        <v>104</v>
      </c>
      <c r="F580">
        <v>6.1</v>
      </c>
      <c r="G580">
        <v>4112.43</v>
      </c>
    </row>
    <row r="581" spans="1:7" x14ac:dyDescent="0.25">
      <c r="A581" t="s">
        <v>598</v>
      </c>
      <c r="B581" t="s">
        <v>31</v>
      </c>
      <c r="C581">
        <v>88</v>
      </c>
      <c r="D581">
        <v>3.3</v>
      </c>
      <c r="F581">
        <v>8.8000000000000007</v>
      </c>
      <c r="G581">
        <v>1240.32</v>
      </c>
    </row>
    <row r="582" spans="1:7" x14ac:dyDescent="0.25">
      <c r="A582" t="s">
        <v>599</v>
      </c>
      <c r="B582" t="s">
        <v>18</v>
      </c>
      <c r="C582">
        <v>157</v>
      </c>
      <c r="D582">
        <v>1.3</v>
      </c>
      <c r="E582">
        <v>152</v>
      </c>
      <c r="F582">
        <v>4.2</v>
      </c>
      <c r="G582">
        <v>12094.17</v>
      </c>
    </row>
    <row r="583" spans="1:7" x14ac:dyDescent="0.25">
      <c r="A583" t="s">
        <v>600</v>
      </c>
      <c r="B583" t="s">
        <v>25</v>
      </c>
      <c r="C583">
        <v>414</v>
      </c>
      <c r="D583">
        <v>1.4</v>
      </c>
      <c r="E583">
        <v>56</v>
      </c>
      <c r="F583">
        <v>3.2</v>
      </c>
      <c r="G583">
        <v>34770.6</v>
      </c>
    </row>
    <row r="584" spans="1:7" x14ac:dyDescent="0.25">
      <c r="A584" t="s">
        <v>601</v>
      </c>
      <c r="B584" t="s">
        <v>23</v>
      </c>
      <c r="C584">
        <v>355</v>
      </c>
      <c r="D584">
        <v>4.2</v>
      </c>
      <c r="E584">
        <v>124</v>
      </c>
      <c r="G584">
        <v>3200.51</v>
      </c>
    </row>
    <row r="585" spans="1:7" x14ac:dyDescent="0.25">
      <c r="A585" t="s">
        <v>602</v>
      </c>
      <c r="B585" t="s">
        <v>31</v>
      </c>
      <c r="C585">
        <v>293</v>
      </c>
      <c r="D585">
        <v>3.6</v>
      </c>
      <c r="E585">
        <v>80</v>
      </c>
      <c r="F585">
        <v>4.3</v>
      </c>
      <c r="G585">
        <v>987.79</v>
      </c>
    </row>
    <row r="586" spans="1:7" x14ac:dyDescent="0.25">
      <c r="A586" t="s">
        <v>603</v>
      </c>
      <c r="B586" t="s">
        <v>25</v>
      </c>
      <c r="D586">
        <v>4.9000000000000004</v>
      </c>
      <c r="E586">
        <v>193</v>
      </c>
      <c r="F586">
        <v>3.3</v>
      </c>
      <c r="G586">
        <v>33856.42</v>
      </c>
    </row>
    <row r="587" spans="1:7" x14ac:dyDescent="0.25">
      <c r="A587" t="s">
        <v>604</v>
      </c>
      <c r="B587" t="s">
        <v>31</v>
      </c>
      <c r="C587">
        <v>156</v>
      </c>
      <c r="D587">
        <v>4.8</v>
      </c>
      <c r="E587">
        <v>122</v>
      </c>
      <c r="F587">
        <v>9.6999999999999993</v>
      </c>
      <c r="G587">
        <v>877.22</v>
      </c>
    </row>
    <row r="588" spans="1:7" x14ac:dyDescent="0.25">
      <c r="A588" t="s">
        <v>605</v>
      </c>
      <c r="B588" t="s">
        <v>37</v>
      </c>
      <c r="C588">
        <v>158</v>
      </c>
      <c r="D588">
        <v>4.0999999999999996</v>
      </c>
      <c r="E588">
        <v>99</v>
      </c>
      <c r="F588">
        <v>6.5</v>
      </c>
      <c r="G588">
        <v>11365.32</v>
      </c>
    </row>
    <row r="589" spans="1:7" x14ac:dyDescent="0.25">
      <c r="A589" t="s">
        <v>606</v>
      </c>
      <c r="B589" t="s">
        <v>37</v>
      </c>
      <c r="C589">
        <v>398</v>
      </c>
      <c r="D589">
        <v>4.5999999999999996</v>
      </c>
      <c r="E589">
        <v>176</v>
      </c>
      <c r="F589">
        <v>8.5</v>
      </c>
    </row>
    <row r="590" spans="1:7" x14ac:dyDescent="0.25">
      <c r="A590" t="s">
        <v>607</v>
      </c>
      <c r="B590" t="s">
        <v>10</v>
      </c>
      <c r="C590">
        <v>292</v>
      </c>
      <c r="E590">
        <v>37</v>
      </c>
      <c r="F590">
        <v>5.0999999999999996</v>
      </c>
      <c r="G590">
        <v>3173.68</v>
      </c>
    </row>
    <row r="591" spans="1:7" x14ac:dyDescent="0.25">
      <c r="A591" t="s">
        <v>608</v>
      </c>
      <c r="B591" t="s">
        <v>37</v>
      </c>
      <c r="C591">
        <v>173</v>
      </c>
      <c r="D591">
        <v>2.1</v>
      </c>
      <c r="F591">
        <v>6.4</v>
      </c>
      <c r="G591">
        <v>10316.200000000001</v>
      </c>
    </row>
    <row r="592" spans="1:7" x14ac:dyDescent="0.25">
      <c r="A592" t="s">
        <v>609</v>
      </c>
      <c r="B592" t="s">
        <v>13</v>
      </c>
      <c r="C592">
        <v>73</v>
      </c>
      <c r="D592">
        <v>4.9000000000000004</v>
      </c>
      <c r="E592">
        <v>49</v>
      </c>
      <c r="F592">
        <v>3.9</v>
      </c>
      <c r="G592">
        <v>4621.3500000000004</v>
      </c>
    </row>
    <row r="593" spans="1:7" x14ac:dyDescent="0.25">
      <c r="A593" t="s">
        <v>610</v>
      </c>
      <c r="B593" t="s">
        <v>13</v>
      </c>
      <c r="C593">
        <v>362</v>
      </c>
      <c r="D593">
        <v>4.8</v>
      </c>
      <c r="E593">
        <v>21</v>
      </c>
      <c r="F593">
        <v>2.2000000000000002</v>
      </c>
      <c r="G593">
        <v>8142.18</v>
      </c>
    </row>
    <row r="594" spans="1:7" x14ac:dyDescent="0.25">
      <c r="A594" t="s">
        <v>611</v>
      </c>
      <c r="B594" t="s">
        <v>8</v>
      </c>
      <c r="C594">
        <v>216</v>
      </c>
      <c r="D594">
        <v>3.7</v>
      </c>
      <c r="E594">
        <v>158</v>
      </c>
      <c r="F594">
        <v>1.8</v>
      </c>
      <c r="G594">
        <v>6727.83</v>
      </c>
    </row>
    <row r="595" spans="1:7" x14ac:dyDescent="0.25">
      <c r="A595" t="s">
        <v>612</v>
      </c>
      <c r="B595" t="s">
        <v>88</v>
      </c>
      <c r="D595">
        <v>4.9000000000000004</v>
      </c>
      <c r="E595">
        <v>138</v>
      </c>
      <c r="G595">
        <v>8159.41</v>
      </c>
    </row>
    <row r="596" spans="1:7" x14ac:dyDescent="0.25">
      <c r="A596" t="s">
        <v>613</v>
      </c>
      <c r="B596" t="s">
        <v>25</v>
      </c>
      <c r="C596">
        <v>155</v>
      </c>
      <c r="D596">
        <v>4</v>
      </c>
      <c r="E596">
        <v>49</v>
      </c>
      <c r="G596">
        <v>20161.64</v>
      </c>
    </row>
    <row r="597" spans="1:7" x14ac:dyDescent="0.25">
      <c r="A597" t="s">
        <v>614</v>
      </c>
      <c r="B597" t="s">
        <v>23</v>
      </c>
      <c r="C597">
        <v>438</v>
      </c>
      <c r="D597">
        <v>4.2</v>
      </c>
      <c r="E597">
        <v>192</v>
      </c>
      <c r="F597">
        <v>8.4</v>
      </c>
      <c r="G597">
        <v>3274.31</v>
      </c>
    </row>
    <row r="598" spans="1:7" x14ac:dyDescent="0.25">
      <c r="A598" t="s">
        <v>615</v>
      </c>
      <c r="B598" t="s">
        <v>25</v>
      </c>
      <c r="C598">
        <v>462</v>
      </c>
      <c r="D598">
        <v>5</v>
      </c>
      <c r="E598">
        <v>171</v>
      </c>
      <c r="G598">
        <v>18201.78</v>
      </c>
    </row>
    <row r="599" spans="1:7" x14ac:dyDescent="0.25">
      <c r="A599" t="s">
        <v>616</v>
      </c>
      <c r="B599" t="s">
        <v>23</v>
      </c>
      <c r="C599">
        <v>211</v>
      </c>
      <c r="D599">
        <v>2.5</v>
      </c>
      <c r="E599">
        <v>96</v>
      </c>
      <c r="F599">
        <v>6.2</v>
      </c>
      <c r="G599">
        <v>3810.1</v>
      </c>
    </row>
    <row r="600" spans="1:7" x14ac:dyDescent="0.25">
      <c r="A600" t="s">
        <v>617</v>
      </c>
      <c r="B600" t="s">
        <v>58</v>
      </c>
      <c r="C600">
        <v>82</v>
      </c>
      <c r="D600">
        <v>3.2</v>
      </c>
      <c r="E600">
        <v>138</v>
      </c>
      <c r="F600">
        <v>1.8</v>
      </c>
      <c r="G600">
        <v>23978.66</v>
      </c>
    </row>
    <row r="601" spans="1:7" x14ac:dyDescent="0.25">
      <c r="A601" t="s">
        <v>618</v>
      </c>
      <c r="B601" t="s">
        <v>13</v>
      </c>
      <c r="C601">
        <v>217</v>
      </c>
      <c r="D601">
        <v>1.2</v>
      </c>
      <c r="E601">
        <v>181</v>
      </c>
      <c r="F601">
        <v>5.5</v>
      </c>
      <c r="G601">
        <v>11358.21</v>
      </c>
    </row>
    <row r="602" spans="1:7" x14ac:dyDescent="0.25">
      <c r="A602" t="s">
        <v>619</v>
      </c>
      <c r="B602" t="s">
        <v>88</v>
      </c>
      <c r="C602">
        <v>178</v>
      </c>
      <c r="D602">
        <v>3.8</v>
      </c>
      <c r="E602">
        <v>159</v>
      </c>
      <c r="F602">
        <v>8.3000000000000007</v>
      </c>
      <c r="G602">
        <v>9149.56</v>
      </c>
    </row>
    <row r="603" spans="1:7" x14ac:dyDescent="0.25">
      <c r="A603" t="s">
        <v>620</v>
      </c>
      <c r="B603" t="s">
        <v>10</v>
      </c>
      <c r="C603">
        <v>123</v>
      </c>
      <c r="D603">
        <v>1.7</v>
      </c>
      <c r="F603">
        <v>7.3</v>
      </c>
      <c r="G603">
        <v>1203.31</v>
      </c>
    </row>
    <row r="604" spans="1:7" x14ac:dyDescent="0.25">
      <c r="A604" t="s">
        <v>621</v>
      </c>
      <c r="B604" t="s">
        <v>31</v>
      </c>
      <c r="C604">
        <v>304</v>
      </c>
      <c r="E604">
        <v>73</v>
      </c>
      <c r="F604">
        <v>6.3</v>
      </c>
      <c r="G604">
        <v>1338.19</v>
      </c>
    </row>
    <row r="605" spans="1:7" x14ac:dyDescent="0.25">
      <c r="A605" t="s">
        <v>622</v>
      </c>
      <c r="B605" t="s">
        <v>58</v>
      </c>
      <c r="C605">
        <v>350</v>
      </c>
      <c r="D605">
        <v>4.8</v>
      </c>
      <c r="E605">
        <v>195</v>
      </c>
      <c r="F605">
        <v>5.6</v>
      </c>
      <c r="G605">
        <v>27545.62</v>
      </c>
    </row>
    <row r="606" spans="1:7" x14ac:dyDescent="0.25">
      <c r="A606" t="s">
        <v>623</v>
      </c>
      <c r="B606" t="s">
        <v>21</v>
      </c>
      <c r="E606">
        <v>178</v>
      </c>
      <c r="F606">
        <v>2.2999999999999998</v>
      </c>
    </row>
    <row r="607" spans="1:7" x14ac:dyDescent="0.25">
      <c r="A607" t="s">
        <v>624</v>
      </c>
      <c r="B607" t="s">
        <v>31</v>
      </c>
      <c r="C607">
        <v>199</v>
      </c>
      <c r="E607">
        <v>140</v>
      </c>
      <c r="F607">
        <v>3.8</v>
      </c>
      <c r="G607">
        <v>819.32</v>
      </c>
    </row>
    <row r="608" spans="1:7" x14ac:dyDescent="0.25">
      <c r="A608" t="s">
        <v>625</v>
      </c>
      <c r="B608" t="s">
        <v>23</v>
      </c>
      <c r="C608">
        <v>447</v>
      </c>
      <c r="D608">
        <v>1.3</v>
      </c>
      <c r="E608">
        <v>113</v>
      </c>
      <c r="F608">
        <v>2.5</v>
      </c>
      <c r="G608">
        <v>1720.13</v>
      </c>
    </row>
    <row r="609" spans="1:7" x14ac:dyDescent="0.25">
      <c r="A609" t="s">
        <v>626</v>
      </c>
      <c r="B609" t="s">
        <v>16</v>
      </c>
      <c r="C609">
        <v>448</v>
      </c>
      <c r="D609">
        <v>4.5</v>
      </c>
      <c r="E609">
        <v>95</v>
      </c>
      <c r="F609">
        <v>2.5</v>
      </c>
      <c r="G609">
        <v>329.13</v>
      </c>
    </row>
    <row r="610" spans="1:7" x14ac:dyDescent="0.25">
      <c r="A610" t="s">
        <v>627</v>
      </c>
      <c r="B610" t="s">
        <v>37</v>
      </c>
      <c r="D610">
        <v>1.6</v>
      </c>
      <c r="E610">
        <v>79</v>
      </c>
      <c r="F610">
        <v>9.9</v>
      </c>
      <c r="G610">
        <v>10276.92</v>
      </c>
    </row>
    <row r="611" spans="1:7" x14ac:dyDescent="0.25">
      <c r="A611" t="s">
        <v>628</v>
      </c>
      <c r="B611" t="s">
        <v>23</v>
      </c>
      <c r="C611">
        <v>238</v>
      </c>
      <c r="D611">
        <v>2.1</v>
      </c>
      <c r="E611">
        <v>45</v>
      </c>
      <c r="F611">
        <v>4.9000000000000004</v>
      </c>
      <c r="G611">
        <v>1272.52</v>
      </c>
    </row>
    <row r="612" spans="1:7" x14ac:dyDescent="0.25">
      <c r="A612" t="s">
        <v>629</v>
      </c>
      <c r="B612" t="s">
        <v>25</v>
      </c>
      <c r="C612">
        <v>268</v>
      </c>
      <c r="D612">
        <v>3.2</v>
      </c>
      <c r="E612">
        <v>44</v>
      </c>
      <c r="F612">
        <v>1.8</v>
      </c>
      <c r="G612">
        <v>19563.25</v>
      </c>
    </row>
    <row r="613" spans="1:7" x14ac:dyDescent="0.25">
      <c r="A613" t="s">
        <v>630</v>
      </c>
      <c r="B613" t="s">
        <v>21</v>
      </c>
      <c r="C613">
        <v>479</v>
      </c>
      <c r="D613">
        <v>1</v>
      </c>
      <c r="E613">
        <v>30</v>
      </c>
      <c r="F613">
        <v>7</v>
      </c>
      <c r="G613">
        <v>2111.91</v>
      </c>
    </row>
    <row r="614" spans="1:7" x14ac:dyDescent="0.25">
      <c r="A614" t="s">
        <v>631</v>
      </c>
      <c r="B614" t="s">
        <v>8</v>
      </c>
      <c r="C614">
        <v>426</v>
      </c>
      <c r="D614">
        <v>1.5</v>
      </c>
      <c r="F614">
        <v>9.1</v>
      </c>
      <c r="G614">
        <v>7185.47</v>
      </c>
    </row>
    <row r="615" spans="1:7" x14ac:dyDescent="0.25">
      <c r="A615" t="s">
        <v>632</v>
      </c>
      <c r="B615" t="s">
        <v>21</v>
      </c>
      <c r="C615">
        <v>289</v>
      </c>
      <c r="D615">
        <v>2.2999999999999998</v>
      </c>
      <c r="E615">
        <v>194</v>
      </c>
      <c r="F615">
        <v>1.8</v>
      </c>
      <c r="G615">
        <v>1691.5</v>
      </c>
    </row>
    <row r="616" spans="1:7" x14ac:dyDescent="0.25">
      <c r="A616" t="s">
        <v>633</v>
      </c>
      <c r="B616" t="s">
        <v>25</v>
      </c>
      <c r="C616">
        <v>198</v>
      </c>
      <c r="D616">
        <v>3.9</v>
      </c>
      <c r="E616">
        <v>123</v>
      </c>
      <c r="F616">
        <v>0.9</v>
      </c>
      <c r="G616">
        <v>22009.46</v>
      </c>
    </row>
    <row r="617" spans="1:7" x14ac:dyDescent="0.25">
      <c r="A617" t="s">
        <v>634</v>
      </c>
      <c r="B617" t="s">
        <v>88</v>
      </c>
      <c r="C617">
        <v>382</v>
      </c>
      <c r="D617">
        <v>3.2</v>
      </c>
      <c r="F617">
        <v>7.1</v>
      </c>
      <c r="G617">
        <v>13806</v>
      </c>
    </row>
    <row r="618" spans="1:7" x14ac:dyDescent="0.25">
      <c r="A618" t="s">
        <v>635</v>
      </c>
      <c r="B618" t="s">
        <v>31</v>
      </c>
      <c r="C618">
        <v>59</v>
      </c>
      <c r="D618">
        <v>1.4</v>
      </c>
      <c r="E618">
        <v>54</v>
      </c>
      <c r="F618">
        <v>8.4</v>
      </c>
      <c r="G618">
        <v>1331.69</v>
      </c>
    </row>
    <row r="619" spans="1:7" x14ac:dyDescent="0.25">
      <c r="A619" t="s">
        <v>636</v>
      </c>
      <c r="B619" t="s">
        <v>88</v>
      </c>
      <c r="C619">
        <v>203</v>
      </c>
      <c r="E619">
        <v>86</v>
      </c>
      <c r="F619">
        <v>1.8</v>
      </c>
      <c r="G619">
        <v>3548.46</v>
      </c>
    </row>
    <row r="620" spans="1:7" x14ac:dyDescent="0.25">
      <c r="A620" t="s">
        <v>637</v>
      </c>
      <c r="B620" t="s">
        <v>37</v>
      </c>
      <c r="C620">
        <v>261</v>
      </c>
      <c r="D620">
        <v>1.5</v>
      </c>
      <c r="F620">
        <v>9.1999999999999993</v>
      </c>
      <c r="G620">
        <v>28230.9</v>
      </c>
    </row>
    <row r="621" spans="1:7" x14ac:dyDescent="0.25">
      <c r="A621" t="s">
        <v>638</v>
      </c>
      <c r="B621" t="s">
        <v>37</v>
      </c>
      <c r="C621">
        <v>124</v>
      </c>
      <c r="D621">
        <v>5</v>
      </c>
      <c r="E621">
        <v>71</v>
      </c>
      <c r="F621">
        <v>6.4</v>
      </c>
      <c r="G621">
        <v>22149.65</v>
      </c>
    </row>
    <row r="622" spans="1:7" x14ac:dyDescent="0.25">
      <c r="A622" t="s">
        <v>639</v>
      </c>
      <c r="B622" t="s">
        <v>25</v>
      </c>
      <c r="C622">
        <v>138</v>
      </c>
      <c r="D622">
        <v>1.2</v>
      </c>
      <c r="F622">
        <v>7.3</v>
      </c>
      <c r="G622">
        <v>36447.980000000003</v>
      </c>
    </row>
    <row r="623" spans="1:7" x14ac:dyDescent="0.25">
      <c r="A623" t="s">
        <v>640</v>
      </c>
      <c r="B623" t="s">
        <v>8</v>
      </c>
      <c r="D623">
        <v>2.7</v>
      </c>
      <c r="F623">
        <v>4.2</v>
      </c>
      <c r="G623">
        <v>17122.64</v>
      </c>
    </row>
    <row r="624" spans="1:7" x14ac:dyDescent="0.25">
      <c r="A624" t="s">
        <v>641</v>
      </c>
      <c r="B624" t="s">
        <v>25</v>
      </c>
      <c r="C624">
        <v>297</v>
      </c>
      <c r="D624">
        <v>4.3</v>
      </c>
      <c r="E624">
        <v>140</v>
      </c>
      <c r="G624">
        <v>23999.18</v>
      </c>
    </row>
    <row r="625" spans="1:7" x14ac:dyDescent="0.25">
      <c r="A625" t="s">
        <v>642</v>
      </c>
      <c r="B625" t="s">
        <v>31</v>
      </c>
      <c r="D625">
        <v>4.3</v>
      </c>
      <c r="E625">
        <v>164</v>
      </c>
      <c r="F625">
        <v>5.7</v>
      </c>
    </row>
    <row r="626" spans="1:7" x14ac:dyDescent="0.25">
      <c r="A626" t="s">
        <v>643</v>
      </c>
      <c r="B626" t="s">
        <v>16</v>
      </c>
      <c r="D626">
        <v>3.3</v>
      </c>
      <c r="E626">
        <v>100</v>
      </c>
      <c r="F626">
        <v>4.9000000000000004</v>
      </c>
      <c r="G626">
        <v>709.38</v>
      </c>
    </row>
    <row r="627" spans="1:7" x14ac:dyDescent="0.25">
      <c r="A627" t="s">
        <v>644</v>
      </c>
      <c r="B627" t="s">
        <v>31</v>
      </c>
      <c r="C627">
        <v>188</v>
      </c>
      <c r="D627">
        <v>4.4000000000000004</v>
      </c>
      <c r="E627">
        <v>44</v>
      </c>
      <c r="F627">
        <v>9.6999999999999993</v>
      </c>
    </row>
    <row r="628" spans="1:7" x14ac:dyDescent="0.25">
      <c r="A628" t="s">
        <v>645</v>
      </c>
      <c r="B628" t="s">
        <v>37</v>
      </c>
      <c r="C628">
        <v>54</v>
      </c>
      <c r="D628">
        <v>1.8</v>
      </c>
      <c r="E628">
        <v>81</v>
      </c>
      <c r="F628">
        <v>7.9</v>
      </c>
      <c r="G628">
        <v>19167.240000000002</v>
      </c>
    </row>
    <row r="629" spans="1:7" x14ac:dyDescent="0.25">
      <c r="A629" t="s">
        <v>646</v>
      </c>
      <c r="B629" t="s">
        <v>8</v>
      </c>
      <c r="C629">
        <v>377</v>
      </c>
      <c r="D629">
        <v>2.8</v>
      </c>
      <c r="E629">
        <v>51</v>
      </c>
      <c r="F629">
        <v>2.9</v>
      </c>
      <c r="G629">
        <v>15577.46</v>
      </c>
    </row>
    <row r="630" spans="1:7" x14ac:dyDescent="0.25">
      <c r="A630" t="s">
        <v>647</v>
      </c>
      <c r="B630" t="s">
        <v>21</v>
      </c>
      <c r="C630">
        <v>241</v>
      </c>
      <c r="F630">
        <v>7.3</v>
      </c>
      <c r="G630">
        <v>1252.93</v>
      </c>
    </row>
    <row r="631" spans="1:7" x14ac:dyDescent="0.25">
      <c r="A631" t="s">
        <v>648</v>
      </c>
      <c r="B631" t="s">
        <v>16</v>
      </c>
      <c r="C631">
        <v>268</v>
      </c>
      <c r="D631">
        <v>1.2</v>
      </c>
      <c r="E631">
        <v>40</v>
      </c>
      <c r="F631">
        <v>7.6</v>
      </c>
      <c r="G631">
        <v>261.8</v>
      </c>
    </row>
    <row r="632" spans="1:7" x14ac:dyDescent="0.25">
      <c r="A632" t="s">
        <v>649</v>
      </c>
      <c r="B632" t="s">
        <v>8</v>
      </c>
      <c r="C632">
        <v>205</v>
      </c>
      <c r="D632">
        <v>4.5999999999999996</v>
      </c>
      <c r="E632">
        <v>181</v>
      </c>
      <c r="F632">
        <v>6</v>
      </c>
    </row>
    <row r="633" spans="1:7" x14ac:dyDescent="0.25">
      <c r="A633" t="s">
        <v>650</v>
      </c>
      <c r="B633" t="s">
        <v>31</v>
      </c>
      <c r="C633">
        <v>85</v>
      </c>
      <c r="D633">
        <v>2.6</v>
      </c>
      <c r="E633">
        <v>94</v>
      </c>
      <c r="F633">
        <v>2.6</v>
      </c>
      <c r="G633">
        <v>1914.71</v>
      </c>
    </row>
    <row r="634" spans="1:7" x14ac:dyDescent="0.25">
      <c r="A634" t="s">
        <v>651</v>
      </c>
      <c r="B634" t="s">
        <v>25</v>
      </c>
      <c r="C634">
        <v>255</v>
      </c>
      <c r="E634">
        <v>29</v>
      </c>
      <c r="F634">
        <v>2.2999999999999998</v>
      </c>
      <c r="G634">
        <v>23588.25</v>
      </c>
    </row>
    <row r="635" spans="1:7" x14ac:dyDescent="0.25">
      <c r="A635" t="s">
        <v>652</v>
      </c>
      <c r="B635" t="s">
        <v>10</v>
      </c>
      <c r="C635">
        <v>70</v>
      </c>
      <c r="D635">
        <v>3.8</v>
      </c>
      <c r="E635">
        <v>54</v>
      </c>
      <c r="F635">
        <v>2.7</v>
      </c>
      <c r="G635">
        <v>3119.78</v>
      </c>
    </row>
    <row r="636" spans="1:7" x14ac:dyDescent="0.25">
      <c r="A636" t="s">
        <v>653</v>
      </c>
      <c r="B636" t="s">
        <v>58</v>
      </c>
      <c r="C636">
        <v>213</v>
      </c>
      <c r="D636">
        <v>1.3</v>
      </c>
      <c r="E636">
        <v>75</v>
      </c>
      <c r="F636">
        <v>1.7</v>
      </c>
      <c r="G636">
        <v>28453.94</v>
      </c>
    </row>
    <row r="637" spans="1:7" x14ac:dyDescent="0.25">
      <c r="A637" t="s">
        <v>654</v>
      </c>
      <c r="B637" t="s">
        <v>18</v>
      </c>
      <c r="C637">
        <v>499</v>
      </c>
      <c r="D637">
        <v>2.4</v>
      </c>
      <c r="E637">
        <v>191</v>
      </c>
      <c r="F637">
        <v>1.5</v>
      </c>
      <c r="G637">
        <v>5501.1</v>
      </c>
    </row>
    <row r="638" spans="1:7" x14ac:dyDescent="0.25">
      <c r="A638" t="s">
        <v>655</v>
      </c>
      <c r="B638" t="s">
        <v>23</v>
      </c>
      <c r="C638">
        <v>464</v>
      </c>
      <c r="D638">
        <v>1.9</v>
      </c>
      <c r="E638">
        <v>47</v>
      </c>
      <c r="F638">
        <v>1.4</v>
      </c>
      <c r="G638">
        <v>999.21</v>
      </c>
    </row>
    <row r="639" spans="1:7" x14ac:dyDescent="0.25">
      <c r="A639" t="s">
        <v>656</v>
      </c>
      <c r="B639" t="s">
        <v>16</v>
      </c>
      <c r="C639">
        <v>193</v>
      </c>
      <c r="D639">
        <v>4</v>
      </c>
      <c r="E639">
        <v>200</v>
      </c>
      <c r="F639">
        <v>4.8</v>
      </c>
      <c r="G639">
        <v>427.26</v>
      </c>
    </row>
    <row r="640" spans="1:7" x14ac:dyDescent="0.25">
      <c r="A640" t="s">
        <v>657</v>
      </c>
      <c r="B640" t="s">
        <v>8</v>
      </c>
      <c r="C640">
        <v>381</v>
      </c>
      <c r="D640">
        <v>2.2999999999999998</v>
      </c>
      <c r="E640">
        <v>196</v>
      </c>
      <c r="F640">
        <v>9.6999999999999993</v>
      </c>
      <c r="G640">
        <v>17034.14</v>
      </c>
    </row>
    <row r="641" spans="1:7" x14ac:dyDescent="0.25">
      <c r="A641" t="s">
        <v>658</v>
      </c>
      <c r="B641" t="s">
        <v>16</v>
      </c>
      <c r="D641">
        <v>1.3</v>
      </c>
      <c r="E641">
        <v>28</v>
      </c>
      <c r="F641">
        <v>1.9</v>
      </c>
      <c r="G641">
        <v>763.49</v>
      </c>
    </row>
    <row r="642" spans="1:7" x14ac:dyDescent="0.25">
      <c r="A642" t="s">
        <v>659</v>
      </c>
      <c r="B642" t="s">
        <v>23</v>
      </c>
      <c r="D642">
        <v>3.9</v>
      </c>
      <c r="E642">
        <v>55</v>
      </c>
      <c r="F642">
        <v>7</v>
      </c>
      <c r="G642">
        <v>2169.34</v>
      </c>
    </row>
    <row r="643" spans="1:7" x14ac:dyDescent="0.25">
      <c r="A643" t="s">
        <v>660</v>
      </c>
      <c r="B643" t="s">
        <v>23</v>
      </c>
      <c r="D643">
        <v>4.9000000000000004</v>
      </c>
      <c r="E643">
        <v>176</v>
      </c>
      <c r="F643">
        <v>8.6</v>
      </c>
      <c r="G643">
        <v>3947.45</v>
      </c>
    </row>
    <row r="644" spans="1:7" x14ac:dyDescent="0.25">
      <c r="A644" t="s">
        <v>661</v>
      </c>
      <c r="B644" t="s">
        <v>25</v>
      </c>
      <c r="C644">
        <v>237</v>
      </c>
      <c r="D644">
        <v>3.3</v>
      </c>
      <c r="E644">
        <v>169</v>
      </c>
      <c r="F644">
        <v>8.6</v>
      </c>
    </row>
    <row r="645" spans="1:7" x14ac:dyDescent="0.25">
      <c r="A645" t="s">
        <v>662</v>
      </c>
      <c r="B645" t="s">
        <v>8</v>
      </c>
      <c r="C645">
        <v>170</v>
      </c>
      <c r="D645">
        <v>2.1</v>
      </c>
      <c r="E645">
        <v>50</v>
      </c>
      <c r="G645">
        <v>3481.34</v>
      </c>
    </row>
    <row r="646" spans="1:7" x14ac:dyDescent="0.25">
      <c r="A646" t="s">
        <v>663</v>
      </c>
      <c r="B646" t="s">
        <v>18</v>
      </c>
      <c r="C646">
        <v>270</v>
      </c>
      <c r="D646">
        <v>5</v>
      </c>
      <c r="E646">
        <v>52</v>
      </c>
      <c r="F646">
        <v>4.8</v>
      </c>
      <c r="G646">
        <v>12696.8</v>
      </c>
    </row>
    <row r="647" spans="1:7" x14ac:dyDescent="0.25">
      <c r="A647" t="s">
        <v>664</v>
      </c>
      <c r="B647" t="s">
        <v>23</v>
      </c>
      <c r="C647">
        <v>469</v>
      </c>
      <c r="D647">
        <v>3.9</v>
      </c>
      <c r="E647">
        <v>147</v>
      </c>
      <c r="F647">
        <v>8.4</v>
      </c>
      <c r="G647">
        <v>1691.32</v>
      </c>
    </row>
    <row r="648" spans="1:7" x14ac:dyDescent="0.25">
      <c r="A648" t="s">
        <v>665</v>
      </c>
      <c r="B648" t="s">
        <v>16</v>
      </c>
      <c r="C648">
        <v>275</v>
      </c>
      <c r="D648">
        <v>1.5</v>
      </c>
      <c r="E648">
        <v>192</v>
      </c>
      <c r="F648">
        <v>4.7</v>
      </c>
    </row>
    <row r="649" spans="1:7" x14ac:dyDescent="0.25">
      <c r="A649" t="s">
        <v>666</v>
      </c>
      <c r="B649" t="s">
        <v>21</v>
      </c>
      <c r="C649">
        <v>325</v>
      </c>
      <c r="D649">
        <v>1.3</v>
      </c>
      <c r="E649">
        <v>143</v>
      </c>
      <c r="F649">
        <v>9.1999999999999993</v>
      </c>
      <c r="G649">
        <v>4622.71</v>
      </c>
    </row>
    <row r="650" spans="1:7" x14ac:dyDescent="0.25">
      <c r="A650" t="s">
        <v>667</v>
      </c>
      <c r="B650" t="s">
        <v>21</v>
      </c>
      <c r="C650">
        <v>63</v>
      </c>
      <c r="D650">
        <v>4.0999999999999996</v>
      </c>
      <c r="E650">
        <v>176</v>
      </c>
      <c r="F650">
        <v>5.3</v>
      </c>
      <c r="G650">
        <v>4156.12</v>
      </c>
    </row>
    <row r="651" spans="1:7" x14ac:dyDescent="0.25">
      <c r="A651" t="s">
        <v>668</v>
      </c>
      <c r="B651" t="s">
        <v>88</v>
      </c>
      <c r="C651">
        <v>164</v>
      </c>
      <c r="D651">
        <v>2.6</v>
      </c>
      <c r="E651">
        <v>28</v>
      </c>
      <c r="F651">
        <v>2.6</v>
      </c>
      <c r="G651">
        <v>4613.8999999999996</v>
      </c>
    </row>
    <row r="652" spans="1:7" x14ac:dyDescent="0.25">
      <c r="A652" t="s">
        <v>669</v>
      </c>
      <c r="B652" t="s">
        <v>21</v>
      </c>
      <c r="C652">
        <v>437</v>
      </c>
      <c r="D652">
        <v>1.4</v>
      </c>
      <c r="E652">
        <v>45</v>
      </c>
      <c r="F652">
        <v>3.7</v>
      </c>
      <c r="G652">
        <v>1614.39</v>
      </c>
    </row>
    <row r="653" spans="1:7" x14ac:dyDescent="0.25">
      <c r="A653" t="s">
        <v>670</v>
      </c>
      <c r="B653" t="s">
        <v>37</v>
      </c>
      <c r="C653">
        <v>277</v>
      </c>
      <c r="D653">
        <v>3.5</v>
      </c>
      <c r="E653">
        <v>45</v>
      </c>
      <c r="F653">
        <v>3.2</v>
      </c>
      <c r="G653">
        <v>27202.93</v>
      </c>
    </row>
    <row r="654" spans="1:7" x14ac:dyDescent="0.25">
      <c r="A654" t="s">
        <v>671</v>
      </c>
      <c r="B654" t="s">
        <v>16</v>
      </c>
      <c r="C654">
        <v>183</v>
      </c>
      <c r="D654">
        <v>2</v>
      </c>
      <c r="E654">
        <v>177</v>
      </c>
      <c r="G654">
        <v>666.75</v>
      </c>
    </row>
    <row r="655" spans="1:7" x14ac:dyDescent="0.25">
      <c r="A655" t="s">
        <v>672</v>
      </c>
      <c r="B655" t="s">
        <v>16</v>
      </c>
      <c r="C655">
        <v>119</v>
      </c>
      <c r="D655">
        <v>4.7</v>
      </c>
      <c r="E655">
        <v>80</v>
      </c>
      <c r="G655">
        <v>405</v>
      </c>
    </row>
    <row r="656" spans="1:7" x14ac:dyDescent="0.25">
      <c r="A656" t="s">
        <v>673</v>
      </c>
      <c r="B656" t="s">
        <v>18</v>
      </c>
      <c r="C656">
        <v>457</v>
      </c>
      <c r="D656">
        <v>1.8</v>
      </c>
      <c r="E656">
        <v>32</v>
      </c>
      <c r="F656">
        <v>0.6</v>
      </c>
      <c r="G656">
        <v>15110.61</v>
      </c>
    </row>
    <row r="657" spans="1:7" x14ac:dyDescent="0.25">
      <c r="A657" t="s">
        <v>674</v>
      </c>
      <c r="B657" t="s">
        <v>21</v>
      </c>
      <c r="C657">
        <v>212</v>
      </c>
      <c r="D657">
        <v>1.1000000000000001</v>
      </c>
      <c r="E657">
        <v>160</v>
      </c>
      <c r="F657">
        <v>5.5</v>
      </c>
      <c r="G657">
        <v>3340.03</v>
      </c>
    </row>
    <row r="658" spans="1:7" x14ac:dyDescent="0.25">
      <c r="A658" t="s">
        <v>675</v>
      </c>
      <c r="B658" t="s">
        <v>23</v>
      </c>
      <c r="C658">
        <v>51</v>
      </c>
      <c r="D658">
        <v>4.7</v>
      </c>
      <c r="E658">
        <v>150</v>
      </c>
      <c r="F658">
        <v>2.4</v>
      </c>
      <c r="G658">
        <v>1924.88</v>
      </c>
    </row>
    <row r="659" spans="1:7" x14ac:dyDescent="0.25">
      <c r="A659" t="s">
        <v>676</v>
      </c>
      <c r="B659" t="s">
        <v>23</v>
      </c>
      <c r="C659">
        <v>321</v>
      </c>
      <c r="E659">
        <v>26</v>
      </c>
      <c r="F659">
        <v>6.3</v>
      </c>
      <c r="G659">
        <v>1440.87</v>
      </c>
    </row>
    <row r="660" spans="1:7" x14ac:dyDescent="0.25">
      <c r="A660" t="s">
        <v>677</v>
      </c>
      <c r="B660" t="s">
        <v>8</v>
      </c>
      <c r="E660">
        <v>154</v>
      </c>
      <c r="F660">
        <v>5.5</v>
      </c>
    </row>
    <row r="661" spans="1:7" x14ac:dyDescent="0.25">
      <c r="A661" t="s">
        <v>678</v>
      </c>
      <c r="B661" t="s">
        <v>37</v>
      </c>
      <c r="C661">
        <v>209</v>
      </c>
      <c r="D661">
        <v>1.8</v>
      </c>
      <c r="E661">
        <v>68</v>
      </c>
      <c r="F661">
        <v>5.8</v>
      </c>
      <c r="G661">
        <v>8382.33</v>
      </c>
    </row>
    <row r="662" spans="1:7" x14ac:dyDescent="0.25">
      <c r="A662" t="s">
        <v>679</v>
      </c>
      <c r="B662" t="s">
        <v>16</v>
      </c>
      <c r="C662">
        <v>406</v>
      </c>
      <c r="D662">
        <v>2.1</v>
      </c>
      <c r="F662">
        <v>3.1</v>
      </c>
      <c r="G662">
        <v>163.46</v>
      </c>
    </row>
    <row r="663" spans="1:7" x14ac:dyDescent="0.25">
      <c r="A663" t="s">
        <v>680</v>
      </c>
      <c r="B663" t="s">
        <v>8</v>
      </c>
      <c r="C663">
        <v>300</v>
      </c>
      <c r="D663">
        <v>3.1</v>
      </c>
      <c r="E663">
        <v>124</v>
      </c>
      <c r="F663">
        <v>1.5</v>
      </c>
      <c r="G663">
        <v>18954.63</v>
      </c>
    </row>
    <row r="664" spans="1:7" x14ac:dyDescent="0.25">
      <c r="A664" t="s">
        <v>681</v>
      </c>
      <c r="B664" t="s">
        <v>31</v>
      </c>
      <c r="C664">
        <v>208</v>
      </c>
      <c r="E664">
        <v>164</v>
      </c>
      <c r="F664">
        <v>2.7</v>
      </c>
      <c r="G664">
        <v>594.20000000000005</v>
      </c>
    </row>
    <row r="665" spans="1:7" x14ac:dyDescent="0.25">
      <c r="A665" t="s">
        <v>682</v>
      </c>
      <c r="B665" t="s">
        <v>25</v>
      </c>
      <c r="C665">
        <v>142</v>
      </c>
      <c r="D665">
        <v>3.7</v>
      </c>
      <c r="E665">
        <v>147</v>
      </c>
      <c r="F665">
        <v>9.4</v>
      </c>
      <c r="G665">
        <v>37346.639999999999</v>
      </c>
    </row>
    <row r="666" spans="1:7" x14ac:dyDescent="0.25">
      <c r="A666" t="s">
        <v>683</v>
      </c>
      <c r="B666" t="s">
        <v>58</v>
      </c>
      <c r="C666">
        <v>471</v>
      </c>
      <c r="D666">
        <v>4.5999999999999996</v>
      </c>
      <c r="E666">
        <v>150</v>
      </c>
      <c r="F666">
        <v>9.4</v>
      </c>
      <c r="G666">
        <v>8956.27</v>
      </c>
    </row>
    <row r="667" spans="1:7" x14ac:dyDescent="0.25">
      <c r="A667" t="s">
        <v>684</v>
      </c>
      <c r="B667" t="s">
        <v>88</v>
      </c>
      <c r="C667">
        <v>66</v>
      </c>
      <c r="D667">
        <v>1.2</v>
      </c>
      <c r="E667">
        <v>155</v>
      </c>
      <c r="F667">
        <v>4</v>
      </c>
      <c r="G667">
        <v>6970.65</v>
      </c>
    </row>
    <row r="668" spans="1:7" x14ac:dyDescent="0.25">
      <c r="A668" t="s">
        <v>685</v>
      </c>
      <c r="B668" t="s">
        <v>31</v>
      </c>
      <c r="C668">
        <v>211</v>
      </c>
      <c r="D668">
        <v>3.1</v>
      </c>
      <c r="E668">
        <v>153</v>
      </c>
      <c r="F668">
        <v>0.9</v>
      </c>
      <c r="G668">
        <v>1215.94</v>
      </c>
    </row>
    <row r="669" spans="1:7" x14ac:dyDescent="0.25">
      <c r="A669" t="s">
        <v>686</v>
      </c>
      <c r="B669" t="s">
        <v>23</v>
      </c>
      <c r="C669">
        <v>350</v>
      </c>
      <c r="D669">
        <v>4.5999999999999996</v>
      </c>
      <c r="E669">
        <v>184</v>
      </c>
      <c r="F669">
        <v>1.3</v>
      </c>
      <c r="G669">
        <v>3594.37</v>
      </c>
    </row>
    <row r="670" spans="1:7" x14ac:dyDescent="0.25">
      <c r="A670" t="s">
        <v>687</v>
      </c>
      <c r="B670" t="s">
        <v>37</v>
      </c>
      <c r="C670">
        <v>264</v>
      </c>
      <c r="D670">
        <v>3.2</v>
      </c>
      <c r="E670">
        <v>177</v>
      </c>
      <c r="F670">
        <v>6.2</v>
      </c>
      <c r="G670">
        <v>10531.58</v>
      </c>
    </row>
    <row r="671" spans="1:7" x14ac:dyDescent="0.25">
      <c r="A671" t="s">
        <v>688</v>
      </c>
      <c r="B671" t="s">
        <v>58</v>
      </c>
      <c r="C671">
        <v>336</v>
      </c>
      <c r="E671">
        <v>103</v>
      </c>
      <c r="F671">
        <v>6.4</v>
      </c>
    </row>
    <row r="672" spans="1:7" x14ac:dyDescent="0.25">
      <c r="A672" t="s">
        <v>689</v>
      </c>
      <c r="B672" t="s">
        <v>25</v>
      </c>
      <c r="C672">
        <v>206</v>
      </c>
      <c r="D672">
        <v>4.3</v>
      </c>
      <c r="E672">
        <v>50</v>
      </c>
      <c r="F672">
        <v>5.8</v>
      </c>
      <c r="G672">
        <v>16049.46</v>
      </c>
    </row>
    <row r="673" spans="1:7" x14ac:dyDescent="0.25">
      <c r="A673" t="s">
        <v>690</v>
      </c>
      <c r="B673" t="s">
        <v>13</v>
      </c>
      <c r="D673">
        <v>3.4</v>
      </c>
      <c r="E673">
        <v>132</v>
      </c>
      <c r="F673">
        <v>4.5</v>
      </c>
      <c r="G673">
        <v>11892.31</v>
      </c>
    </row>
    <row r="674" spans="1:7" x14ac:dyDescent="0.25">
      <c r="A674" t="s">
        <v>691</v>
      </c>
      <c r="B674" t="s">
        <v>18</v>
      </c>
      <c r="C674">
        <v>372</v>
      </c>
      <c r="D674">
        <v>2</v>
      </c>
      <c r="E674">
        <v>60</v>
      </c>
      <c r="F674">
        <v>3.8</v>
      </c>
      <c r="G674">
        <v>13119.12</v>
      </c>
    </row>
    <row r="675" spans="1:7" x14ac:dyDescent="0.25">
      <c r="A675" t="s">
        <v>692</v>
      </c>
      <c r="B675" t="s">
        <v>21</v>
      </c>
      <c r="C675">
        <v>413</v>
      </c>
      <c r="D675">
        <v>2.8</v>
      </c>
      <c r="E675">
        <v>139</v>
      </c>
      <c r="F675">
        <v>1.4</v>
      </c>
      <c r="G675">
        <v>3724.86</v>
      </c>
    </row>
    <row r="676" spans="1:7" x14ac:dyDescent="0.25">
      <c r="A676" t="s">
        <v>693</v>
      </c>
      <c r="B676" t="s">
        <v>23</v>
      </c>
      <c r="C676">
        <v>268</v>
      </c>
      <c r="D676">
        <v>3.1</v>
      </c>
      <c r="G676">
        <v>4757.5600000000004</v>
      </c>
    </row>
    <row r="677" spans="1:7" x14ac:dyDescent="0.25">
      <c r="A677" t="s">
        <v>694</v>
      </c>
      <c r="B677" t="s">
        <v>16</v>
      </c>
      <c r="C677">
        <v>480</v>
      </c>
      <c r="D677">
        <v>1.3</v>
      </c>
      <c r="E677">
        <v>155</v>
      </c>
      <c r="F677">
        <v>1.3</v>
      </c>
      <c r="G677">
        <v>721.83</v>
      </c>
    </row>
    <row r="678" spans="1:7" x14ac:dyDescent="0.25">
      <c r="A678" t="s">
        <v>695</v>
      </c>
      <c r="B678" t="s">
        <v>10</v>
      </c>
      <c r="C678">
        <v>427</v>
      </c>
      <c r="D678">
        <v>3.5</v>
      </c>
      <c r="E678">
        <v>132</v>
      </c>
      <c r="F678">
        <v>1.1000000000000001</v>
      </c>
      <c r="G678">
        <v>2889.67</v>
      </c>
    </row>
    <row r="679" spans="1:7" x14ac:dyDescent="0.25">
      <c r="A679" t="s">
        <v>696</v>
      </c>
      <c r="B679" t="s">
        <v>21</v>
      </c>
      <c r="C679">
        <v>106</v>
      </c>
      <c r="D679">
        <v>2.9</v>
      </c>
      <c r="E679">
        <v>148</v>
      </c>
      <c r="G679">
        <v>2768.16</v>
      </c>
    </row>
    <row r="680" spans="1:7" x14ac:dyDescent="0.25">
      <c r="A680" t="s">
        <v>697</v>
      </c>
      <c r="B680" t="s">
        <v>13</v>
      </c>
      <c r="C680">
        <v>120</v>
      </c>
      <c r="D680">
        <v>1.4</v>
      </c>
      <c r="E680">
        <v>172</v>
      </c>
      <c r="F680">
        <v>6.3</v>
      </c>
      <c r="G680">
        <v>5350.4</v>
      </c>
    </row>
    <row r="681" spans="1:7" x14ac:dyDescent="0.25">
      <c r="A681" t="s">
        <v>698</v>
      </c>
      <c r="B681" t="s">
        <v>8</v>
      </c>
      <c r="C681">
        <v>390</v>
      </c>
      <c r="D681">
        <v>3.8</v>
      </c>
      <c r="E681">
        <v>129</v>
      </c>
      <c r="F681">
        <v>3.6</v>
      </c>
      <c r="G681">
        <v>7899</v>
      </c>
    </row>
    <row r="682" spans="1:7" x14ac:dyDescent="0.25">
      <c r="A682" t="s">
        <v>699</v>
      </c>
      <c r="B682" t="s">
        <v>18</v>
      </c>
      <c r="C682">
        <v>453</v>
      </c>
      <c r="D682">
        <v>1.8</v>
      </c>
      <c r="E682">
        <v>23</v>
      </c>
      <c r="G682">
        <v>18693.349999999999</v>
      </c>
    </row>
    <row r="683" spans="1:7" x14ac:dyDescent="0.25">
      <c r="A683" t="s">
        <v>700</v>
      </c>
      <c r="B683" t="s">
        <v>13</v>
      </c>
      <c r="C683">
        <v>81</v>
      </c>
      <c r="D683">
        <v>2.1</v>
      </c>
      <c r="F683">
        <v>7</v>
      </c>
      <c r="G683">
        <v>11215.1</v>
      </c>
    </row>
    <row r="684" spans="1:7" x14ac:dyDescent="0.25">
      <c r="A684" t="s">
        <v>701</v>
      </c>
      <c r="B684" t="s">
        <v>8</v>
      </c>
      <c r="C684">
        <v>134</v>
      </c>
      <c r="D684">
        <v>3.9</v>
      </c>
      <c r="F684">
        <v>1.8</v>
      </c>
      <c r="G684">
        <v>10389.56</v>
      </c>
    </row>
    <row r="685" spans="1:7" x14ac:dyDescent="0.25">
      <c r="A685" t="s">
        <v>702</v>
      </c>
      <c r="B685" t="s">
        <v>18</v>
      </c>
      <c r="C685">
        <v>134</v>
      </c>
      <c r="D685">
        <v>1.1000000000000001</v>
      </c>
      <c r="E685">
        <v>64</v>
      </c>
      <c r="F685">
        <v>6.2</v>
      </c>
      <c r="G685">
        <v>17230.18</v>
      </c>
    </row>
    <row r="686" spans="1:7" x14ac:dyDescent="0.25">
      <c r="A686" t="s">
        <v>703</v>
      </c>
      <c r="B686" t="s">
        <v>25</v>
      </c>
      <c r="C686">
        <v>476</v>
      </c>
      <c r="D686">
        <v>1.9</v>
      </c>
      <c r="E686">
        <v>60</v>
      </c>
      <c r="F686">
        <v>0.7</v>
      </c>
      <c r="G686">
        <v>25071.24</v>
      </c>
    </row>
    <row r="687" spans="1:7" x14ac:dyDescent="0.25">
      <c r="A687" t="s">
        <v>704</v>
      </c>
      <c r="B687" t="s">
        <v>31</v>
      </c>
      <c r="C687">
        <v>158</v>
      </c>
      <c r="D687">
        <v>2.5</v>
      </c>
      <c r="E687">
        <v>169</v>
      </c>
      <c r="F687">
        <v>9.6999999999999993</v>
      </c>
    </row>
    <row r="688" spans="1:7" x14ac:dyDescent="0.25">
      <c r="A688" t="s">
        <v>705</v>
      </c>
      <c r="B688" t="s">
        <v>16</v>
      </c>
      <c r="D688">
        <v>4.7</v>
      </c>
      <c r="E688">
        <v>98</v>
      </c>
      <c r="F688">
        <v>9.9</v>
      </c>
      <c r="G688">
        <v>259.56</v>
      </c>
    </row>
    <row r="689" spans="1:7" x14ac:dyDescent="0.25">
      <c r="A689" t="s">
        <v>706</v>
      </c>
      <c r="B689" t="s">
        <v>25</v>
      </c>
      <c r="C689">
        <v>163</v>
      </c>
      <c r="D689">
        <v>4.4000000000000004</v>
      </c>
      <c r="E689">
        <v>96</v>
      </c>
      <c r="F689">
        <v>3.9</v>
      </c>
      <c r="G689">
        <v>31060.59</v>
      </c>
    </row>
    <row r="690" spans="1:7" x14ac:dyDescent="0.25">
      <c r="A690" t="s">
        <v>707</v>
      </c>
      <c r="B690" t="s">
        <v>21</v>
      </c>
      <c r="C690">
        <v>246</v>
      </c>
      <c r="D690">
        <v>3.6</v>
      </c>
      <c r="E690">
        <v>198</v>
      </c>
      <c r="F690">
        <v>9.3000000000000007</v>
      </c>
      <c r="G690">
        <v>1246.1400000000001</v>
      </c>
    </row>
    <row r="691" spans="1:7" x14ac:dyDescent="0.25">
      <c r="A691" t="s">
        <v>708</v>
      </c>
      <c r="B691" t="s">
        <v>37</v>
      </c>
      <c r="C691">
        <v>140</v>
      </c>
      <c r="D691">
        <v>1.9</v>
      </c>
      <c r="E691">
        <v>54</v>
      </c>
      <c r="F691">
        <v>5.5</v>
      </c>
      <c r="G691">
        <v>19946.07</v>
      </c>
    </row>
    <row r="692" spans="1:7" x14ac:dyDescent="0.25">
      <c r="A692" t="s">
        <v>709</v>
      </c>
      <c r="B692" t="s">
        <v>88</v>
      </c>
      <c r="C692">
        <v>484</v>
      </c>
      <c r="D692">
        <v>2.2999999999999998</v>
      </c>
      <c r="E692">
        <v>55</v>
      </c>
      <c r="G692">
        <v>12301.84</v>
      </c>
    </row>
    <row r="693" spans="1:7" x14ac:dyDescent="0.25">
      <c r="A693" t="s">
        <v>710</v>
      </c>
      <c r="B693" t="s">
        <v>37</v>
      </c>
      <c r="C693">
        <v>58</v>
      </c>
      <c r="D693">
        <v>2</v>
      </c>
      <c r="E693">
        <v>137</v>
      </c>
      <c r="G693">
        <v>9502.69</v>
      </c>
    </row>
    <row r="694" spans="1:7" x14ac:dyDescent="0.25">
      <c r="A694" t="s">
        <v>711</v>
      </c>
      <c r="B694" t="s">
        <v>23</v>
      </c>
      <c r="C694">
        <v>430</v>
      </c>
      <c r="E694">
        <v>152</v>
      </c>
    </row>
    <row r="695" spans="1:7" x14ac:dyDescent="0.25">
      <c r="A695" t="s">
        <v>712</v>
      </c>
      <c r="B695" t="s">
        <v>25</v>
      </c>
      <c r="C695">
        <v>164</v>
      </c>
      <c r="D695">
        <v>1.9</v>
      </c>
      <c r="E695">
        <v>159</v>
      </c>
      <c r="F695">
        <v>4.3</v>
      </c>
      <c r="G695">
        <v>18414.060000000001</v>
      </c>
    </row>
    <row r="696" spans="1:7" x14ac:dyDescent="0.25">
      <c r="A696" t="s">
        <v>713</v>
      </c>
      <c r="B696" t="s">
        <v>58</v>
      </c>
      <c r="C696">
        <v>113</v>
      </c>
      <c r="D696">
        <v>3.5</v>
      </c>
      <c r="E696">
        <v>132</v>
      </c>
      <c r="F696">
        <v>6.6</v>
      </c>
      <c r="G696">
        <v>10743.29</v>
      </c>
    </row>
    <row r="697" spans="1:7" x14ac:dyDescent="0.25">
      <c r="A697" t="s">
        <v>714</v>
      </c>
      <c r="B697" t="s">
        <v>21</v>
      </c>
      <c r="C697">
        <v>307</v>
      </c>
      <c r="D697">
        <v>2.6</v>
      </c>
      <c r="E697">
        <v>54</v>
      </c>
      <c r="F697">
        <v>2</v>
      </c>
      <c r="G697">
        <v>4995.34</v>
      </c>
    </row>
    <row r="698" spans="1:7" x14ac:dyDescent="0.25">
      <c r="A698" t="s">
        <v>715</v>
      </c>
      <c r="B698" t="s">
        <v>23</v>
      </c>
      <c r="C698">
        <v>171</v>
      </c>
      <c r="D698">
        <v>3.9</v>
      </c>
      <c r="E698">
        <v>123</v>
      </c>
      <c r="F698">
        <v>7.9</v>
      </c>
      <c r="G698">
        <v>2477.75</v>
      </c>
    </row>
    <row r="699" spans="1:7" x14ac:dyDescent="0.25">
      <c r="A699" t="s">
        <v>716</v>
      </c>
      <c r="B699" t="s">
        <v>37</v>
      </c>
      <c r="C699">
        <v>492</v>
      </c>
      <c r="D699">
        <v>3.8</v>
      </c>
      <c r="E699">
        <v>125</v>
      </c>
      <c r="F699">
        <v>8.4</v>
      </c>
      <c r="G699">
        <v>20813.88</v>
      </c>
    </row>
    <row r="700" spans="1:7" x14ac:dyDescent="0.25">
      <c r="A700" t="s">
        <v>717</v>
      </c>
      <c r="B700" t="s">
        <v>31</v>
      </c>
      <c r="C700">
        <v>190</v>
      </c>
      <c r="D700">
        <v>1</v>
      </c>
      <c r="E700">
        <v>188</v>
      </c>
      <c r="F700">
        <v>3.1</v>
      </c>
      <c r="G700">
        <v>351.03</v>
      </c>
    </row>
    <row r="701" spans="1:7" x14ac:dyDescent="0.25">
      <c r="A701" t="s">
        <v>718</v>
      </c>
      <c r="B701" t="s">
        <v>88</v>
      </c>
      <c r="C701">
        <v>400</v>
      </c>
      <c r="D701">
        <v>2.7</v>
      </c>
      <c r="E701">
        <v>36</v>
      </c>
      <c r="F701">
        <v>2.4</v>
      </c>
      <c r="G701">
        <v>14071.41</v>
      </c>
    </row>
    <row r="702" spans="1:7" x14ac:dyDescent="0.25">
      <c r="A702" t="s">
        <v>719</v>
      </c>
      <c r="B702" t="s">
        <v>21</v>
      </c>
      <c r="D702">
        <v>2.9</v>
      </c>
      <c r="E702">
        <v>84</v>
      </c>
      <c r="F702">
        <v>0.7</v>
      </c>
      <c r="G702">
        <v>4176.45</v>
      </c>
    </row>
    <row r="703" spans="1:7" x14ac:dyDescent="0.25">
      <c r="A703" t="s">
        <v>720</v>
      </c>
      <c r="B703" t="s">
        <v>8</v>
      </c>
      <c r="C703">
        <v>255</v>
      </c>
      <c r="D703">
        <v>1.1000000000000001</v>
      </c>
      <c r="E703">
        <v>48</v>
      </c>
      <c r="F703">
        <v>2.2999999999999998</v>
      </c>
    </row>
    <row r="704" spans="1:7" x14ac:dyDescent="0.25">
      <c r="A704" t="s">
        <v>721</v>
      </c>
      <c r="B704" t="s">
        <v>10</v>
      </c>
      <c r="C704">
        <v>452</v>
      </c>
      <c r="D704">
        <v>2.2999999999999998</v>
      </c>
      <c r="E704">
        <v>132</v>
      </c>
      <c r="F704">
        <v>6.6</v>
      </c>
      <c r="G704">
        <v>949.97</v>
      </c>
    </row>
    <row r="705" spans="1:7" x14ac:dyDescent="0.25">
      <c r="A705" t="s">
        <v>722</v>
      </c>
      <c r="B705" t="s">
        <v>58</v>
      </c>
      <c r="C705">
        <v>368</v>
      </c>
      <c r="D705">
        <v>3.5</v>
      </c>
      <c r="E705">
        <v>63</v>
      </c>
      <c r="F705">
        <v>9.9</v>
      </c>
      <c r="G705">
        <v>17441.060000000001</v>
      </c>
    </row>
    <row r="706" spans="1:7" x14ac:dyDescent="0.25">
      <c r="A706" t="s">
        <v>723</v>
      </c>
      <c r="B706" t="s">
        <v>21</v>
      </c>
      <c r="C706">
        <v>485</v>
      </c>
      <c r="D706">
        <v>1.8</v>
      </c>
      <c r="E706">
        <v>103</v>
      </c>
      <c r="F706">
        <v>1.5</v>
      </c>
      <c r="G706">
        <v>3883.09</v>
      </c>
    </row>
    <row r="707" spans="1:7" x14ac:dyDescent="0.25">
      <c r="A707" t="s">
        <v>724</v>
      </c>
      <c r="B707" t="s">
        <v>13</v>
      </c>
      <c r="C707">
        <v>54</v>
      </c>
      <c r="D707">
        <v>3.2</v>
      </c>
      <c r="E707">
        <v>102</v>
      </c>
      <c r="F707">
        <v>8.1</v>
      </c>
    </row>
    <row r="708" spans="1:7" x14ac:dyDescent="0.25">
      <c r="A708" t="s">
        <v>725</v>
      </c>
      <c r="B708" t="s">
        <v>13</v>
      </c>
      <c r="C708">
        <v>401</v>
      </c>
      <c r="D708">
        <v>2.6</v>
      </c>
      <c r="E708">
        <v>33</v>
      </c>
      <c r="F708">
        <v>2.6</v>
      </c>
      <c r="G708">
        <v>7365.56</v>
      </c>
    </row>
    <row r="709" spans="1:7" x14ac:dyDescent="0.25">
      <c r="A709" t="s">
        <v>726</v>
      </c>
      <c r="B709" t="s">
        <v>16</v>
      </c>
      <c r="C709">
        <v>87</v>
      </c>
      <c r="D709">
        <v>3.1</v>
      </c>
      <c r="E709">
        <v>183</v>
      </c>
      <c r="F709">
        <v>7.7</v>
      </c>
      <c r="G709">
        <v>525.80999999999995</v>
      </c>
    </row>
    <row r="710" spans="1:7" x14ac:dyDescent="0.25">
      <c r="A710" t="s">
        <v>727</v>
      </c>
      <c r="B710" t="s">
        <v>88</v>
      </c>
      <c r="C710">
        <v>350</v>
      </c>
      <c r="D710">
        <v>2.4</v>
      </c>
      <c r="E710">
        <v>152</v>
      </c>
      <c r="F710">
        <v>5.7</v>
      </c>
    </row>
    <row r="711" spans="1:7" x14ac:dyDescent="0.25">
      <c r="A711" t="s">
        <v>728</v>
      </c>
      <c r="B711" t="s">
        <v>31</v>
      </c>
      <c r="C711">
        <v>453</v>
      </c>
      <c r="D711">
        <v>2.8</v>
      </c>
      <c r="E711">
        <v>27</v>
      </c>
      <c r="F711">
        <v>7.6</v>
      </c>
      <c r="G711">
        <v>1604.23</v>
      </c>
    </row>
    <row r="712" spans="1:7" x14ac:dyDescent="0.25">
      <c r="A712" t="s">
        <v>729</v>
      </c>
      <c r="B712" t="s">
        <v>58</v>
      </c>
      <c r="C712">
        <v>479</v>
      </c>
      <c r="D712">
        <v>3.6</v>
      </c>
      <c r="E712">
        <v>94</v>
      </c>
      <c r="F712">
        <v>1.7</v>
      </c>
      <c r="G712">
        <v>24073</v>
      </c>
    </row>
    <row r="713" spans="1:7" x14ac:dyDescent="0.25">
      <c r="A713" t="s">
        <v>730</v>
      </c>
      <c r="B713" t="s">
        <v>58</v>
      </c>
      <c r="C713">
        <v>263</v>
      </c>
      <c r="D713">
        <v>4.3</v>
      </c>
      <c r="E713">
        <v>142</v>
      </c>
      <c r="F713">
        <v>1</v>
      </c>
      <c r="G713">
        <v>22125.69</v>
      </c>
    </row>
    <row r="714" spans="1:7" x14ac:dyDescent="0.25">
      <c r="A714" t="s">
        <v>731</v>
      </c>
      <c r="B714" t="s">
        <v>10</v>
      </c>
      <c r="C714">
        <v>261</v>
      </c>
      <c r="D714">
        <v>4.7</v>
      </c>
      <c r="E714">
        <v>164</v>
      </c>
      <c r="F714">
        <v>3</v>
      </c>
      <c r="G714">
        <v>3159.48</v>
      </c>
    </row>
    <row r="715" spans="1:7" x14ac:dyDescent="0.25">
      <c r="A715" t="s">
        <v>732</v>
      </c>
      <c r="B715" t="s">
        <v>16</v>
      </c>
      <c r="D715">
        <v>2.2000000000000002</v>
      </c>
      <c r="E715">
        <v>83</v>
      </c>
      <c r="F715">
        <v>8.9</v>
      </c>
      <c r="G715">
        <v>174.19</v>
      </c>
    </row>
    <row r="716" spans="1:7" x14ac:dyDescent="0.25">
      <c r="A716" t="s">
        <v>733</v>
      </c>
      <c r="B716" t="s">
        <v>16</v>
      </c>
      <c r="C716">
        <v>251</v>
      </c>
      <c r="D716">
        <v>1.8</v>
      </c>
      <c r="E716">
        <v>104</v>
      </c>
      <c r="F716">
        <v>3.7</v>
      </c>
    </row>
    <row r="717" spans="1:7" x14ac:dyDescent="0.25">
      <c r="A717" t="s">
        <v>734</v>
      </c>
      <c r="B717" t="s">
        <v>8</v>
      </c>
      <c r="C717">
        <v>323</v>
      </c>
      <c r="D717">
        <v>1.8</v>
      </c>
      <c r="E717">
        <v>139</v>
      </c>
      <c r="F717">
        <v>5.7</v>
      </c>
      <c r="G717">
        <v>10459.6</v>
      </c>
    </row>
    <row r="718" spans="1:7" x14ac:dyDescent="0.25">
      <c r="A718" t="s">
        <v>735</v>
      </c>
      <c r="B718" t="s">
        <v>21</v>
      </c>
      <c r="C718">
        <v>228</v>
      </c>
      <c r="D718">
        <v>3.6</v>
      </c>
      <c r="E718">
        <v>186</v>
      </c>
      <c r="F718">
        <v>7.3</v>
      </c>
      <c r="G718">
        <v>2642.52</v>
      </c>
    </row>
    <row r="719" spans="1:7" x14ac:dyDescent="0.25">
      <c r="A719" t="s">
        <v>736</v>
      </c>
      <c r="B719" t="s">
        <v>88</v>
      </c>
      <c r="C719">
        <v>305</v>
      </c>
      <c r="E719">
        <v>88</v>
      </c>
      <c r="F719">
        <v>4.9000000000000004</v>
      </c>
      <c r="G719">
        <v>4656.25</v>
      </c>
    </row>
    <row r="720" spans="1:7" x14ac:dyDescent="0.25">
      <c r="A720" t="s">
        <v>737</v>
      </c>
      <c r="B720" t="s">
        <v>16</v>
      </c>
      <c r="C720">
        <v>265</v>
      </c>
      <c r="D720">
        <v>1.6</v>
      </c>
      <c r="E720">
        <v>70</v>
      </c>
      <c r="F720">
        <v>4.0999999999999996</v>
      </c>
      <c r="G720">
        <v>105.95</v>
      </c>
    </row>
    <row r="721" spans="1:7" x14ac:dyDescent="0.25">
      <c r="A721" t="s">
        <v>738</v>
      </c>
      <c r="B721" t="s">
        <v>13</v>
      </c>
      <c r="C721">
        <v>416</v>
      </c>
      <c r="D721">
        <v>4.5999999999999996</v>
      </c>
      <c r="E721">
        <v>113</v>
      </c>
      <c r="F721">
        <v>0.5</v>
      </c>
      <c r="G721">
        <v>10427.950000000001</v>
      </c>
    </row>
    <row r="722" spans="1:7" x14ac:dyDescent="0.25">
      <c r="A722" t="s">
        <v>739</v>
      </c>
      <c r="B722" t="s">
        <v>21</v>
      </c>
      <c r="C722">
        <v>227</v>
      </c>
      <c r="D722">
        <v>3.2</v>
      </c>
      <c r="E722">
        <v>132</v>
      </c>
      <c r="F722">
        <v>9.8000000000000007</v>
      </c>
      <c r="G722">
        <v>3362.17</v>
      </c>
    </row>
    <row r="723" spans="1:7" x14ac:dyDescent="0.25">
      <c r="A723" t="s">
        <v>740</v>
      </c>
      <c r="B723" t="s">
        <v>88</v>
      </c>
      <c r="C723">
        <v>267</v>
      </c>
      <c r="E723">
        <v>169</v>
      </c>
      <c r="F723">
        <v>0.8</v>
      </c>
      <c r="G723">
        <v>12366.31</v>
      </c>
    </row>
    <row r="724" spans="1:7" x14ac:dyDescent="0.25">
      <c r="A724" t="s">
        <v>741</v>
      </c>
      <c r="B724" t="s">
        <v>25</v>
      </c>
      <c r="C724">
        <v>270</v>
      </c>
      <c r="D724">
        <v>2.4</v>
      </c>
      <c r="E724">
        <v>105</v>
      </c>
      <c r="F724">
        <v>6.9</v>
      </c>
    </row>
    <row r="725" spans="1:7" x14ac:dyDescent="0.25">
      <c r="A725" t="s">
        <v>742</v>
      </c>
      <c r="B725" t="s">
        <v>8</v>
      </c>
      <c r="C725">
        <v>116</v>
      </c>
      <c r="D725">
        <v>2.8</v>
      </c>
      <c r="E725">
        <v>127</v>
      </c>
      <c r="F725">
        <v>3.2</v>
      </c>
      <c r="G725">
        <v>17253.75</v>
      </c>
    </row>
    <row r="726" spans="1:7" x14ac:dyDescent="0.25">
      <c r="A726" t="s">
        <v>743</v>
      </c>
      <c r="B726" t="s">
        <v>13</v>
      </c>
      <c r="C726">
        <v>92</v>
      </c>
      <c r="D726">
        <v>2.2000000000000002</v>
      </c>
      <c r="E726">
        <v>33</v>
      </c>
      <c r="F726">
        <v>9.4</v>
      </c>
      <c r="G726">
        <v>14351.09</v>
      </c>
    </row>
    <row r="727" spans="1:7" x14ac:dyDescent="0.25">
      <c r="A727" t="s">
        <v>744</v>
      </c>
      <c r="B727" t="s">
        <v>23</v>
      </c>
      <c r="C727">
        <v>148</v>
      </c>
      <c r="D727">
        <v>2.2999999999999998</v>
      </c>
      <c r="E727">
        <v>34</v>
      </c>
      <c r="F727">
        <v>4</v>
      </c>
      <c r="G727">
        <v>4556.9799999999996</v>
      </c>
    </row>
    <row r="728" spans="1:7" x14ac:dyDescent="0.25">
      <c r="A728" t="s">
        <v>745</v>
      </c>
      <c r="B728" t="s">
        <v>25</v>
      </c>
      <c r="C728">
        <v>85</v>
      </c>
      <c r="D728">
        <v>2.6</v>
      </c>
      <c r="E728">
        <v>42</v>
      </c>
      <c r="F728">
        <v>7</v>
      </c>
      <c r="G728">
        <v>36094.83</v>
      </c>
    </row>
    <row r="729" spans="1:7" x14ac:dyDescent="0.25">
      <c r="A729" t="s">
        <v>746</v>
      </c>
      <c r="B729" t="s">
        <v>8</v>
      </c>
      <c r="C729">
        <v>91</v>
      </c>
      <c r="D729">
        <v>3.7</v>
      </c>
      <c r="E729">
        <v>70</v>
      </c>
      <c r="F729">
        <v>6.6</v>
      </c>
      <c r="G729">
        <v>3098.87</v>
      </c>
    </row>
    <row r="730" spans="1:7" x14ac:dyDescent="0.25">
      <c r="A730" t="s">
        <v>747</v>
      </c>
      <c r="B730" t="s">
        <v>31</v>
      </c>
      <c r="D730">
        <v>4.4000000000000004</v>
      </c>
      <c r="E730">
        <v>120</v>
      </c>
      <c r="F730">
        <v>5.9</v>
      </c>
      <c r="G730">
        <v>414.66</v>
      </c>
    </row>
    <row r="731" spans="1:7" x14ac:dyDescent="0.25">
      <c r="A731" t="s">
        <v>748</v>
      </c>
      <c r="B731" t="s">
        <v>21</v>
      </c>
      <c r="C731">
        <v>93</v>
      </c>
      <c r="E731">
        <v>89</v>
      </c>
      <c r="G731">
        <v>4494.93</v>
      </c>
    </row>
    <row r="732" spans="1:7" x14ac:dyDescent="0.25">
      <c r="A732" t="s">
        <v>749</v>
      </c>
      <c r="B732" t="s">
        <v>37</v>
      </c>
      <c r="C732">
        <v>193</v>
      </c>
      <c r="D732">
        <v>3.7</v>
      </c>
      <c r="E732">
        <v>190</v>
      </c>
      <c r="G732">
        <v>9141.0499999999993</v>
      </c>
    </row>
    <row r="733" spans="1:7" x14ac:dyDescent="0.25">
      <c r="A733" t="s">
        <v>750</v>
      </c>
      <c r="B733" t="s">
        <v>13</v>
      </c>
      <c r="C733">
        <v>468</v>
      </c>
      <c r="D733">
        <v>1.8</v>
      </c>
      <c r="E733">
        <v>126</v>
      </c>
      <c r="F733">
        <v>7.4</v>
      </c>
      <c r="G733">
        <v>3430.34</v>
      </c>
    </row>
    <row r="734" spans="1:7" x14ac:dyDescent="0.25">
      <c r="A734" t="s">
        <v>751</v>
      </c>
      <c r="B734" t="s">
        <v>21</v>
      </c>
      <c r="C734">
        <v>123</v>
      </c>
      <c r="D734">
        <v>3.1</v>
      </c>
      <c r="E734">
        <v>144</v>
      </c>
      <c r="F734">
        <v>1.8</v>
      </c>
      <c r="G734">
        <v>1175.76</v>
      </c>
    </row>
    <row r="735" spans="1:7" x14ac:dyDescent="0.25">
      <c r="A735" t="s">
        <v>752</v>
      </c>
      <c r="B735" t="s">
        <v>31</v>
      </c>
      <c r="C735">
        <v>156</v>
      </c>
      <c r="D735">
        <v>4.3</v>
      </c>
      <c r="E735">
        <v>191</v>
      </c>
      <c r="F735">
        <v>2.4</v>
      </c>
      <c r="G735">
        <v>416.96</v>
      </c>
    </row>
    <row r="736" spans="1:7" x14ac:dyDescent="0.25">
      <c r="A736" t="s">
        <v>753</v>
      </c>
      <c r="B736" t="s">
        <v>18</v>
      </c>
      <c r="D736">
        <v>1.9</v>
      </c>
      <c r="E736">
        <v>132</v>
      </c>
      <c r="F736">
        <v>3.7</v>
      </c>
      <c r="G736">
        <v>10274.719999999999</v>
      </c>
    </row>
    <row r="737" spans="1:7" x14ac:dyDescent="0.25">
      <c r="A737" t="s">
        <v>754</v>
      </c>
      <c r="B737" t="s">
        <v>21</v>
      </c>
      <c r="C737">
        <v>138</v>
      </c>
      <c r="D737">
        <v>3.1</v>
      </c>
      <c r="E737">
        <v>160</v>
      </c>
      <c r="F737">
        <v>9.9</v>
      </c>
      <c r="G737">
        <v>2854.51</v>
      </c>
    </row>
    <row r="738" spans="1:7" x14ac:dyDescent="0.25">
      <c r="A738" t="s">
        <v>755</v>
      </c>
      <c r="B738" t="s">
        <v>18</v>
      </c>
      <c r="D738">
        <v>1.7</v>
      </c>
      <c r="E738">
        <v>73</v>
      </c>
      <c r="F738">
        <v>7.6</v>
      </c>
    </row>
    <row r="739" spans="1:7" x14ac:dyDescent="0.25">
      <c r="A739" t="s">
        <v>756</v>
      </c>
      <c r="B739" t="s">
        <v>31</v>
      </c>
      <c r="C739">
        <v>432</v>
      </c>
      <c r="D739">
        <v>2.4</v>
      </c>
      <c r="F739">
        <v>8.1999999999999993</v>
      </c>
      <c r="G739">
        <v>1209.03</v>
      </c>
    </row>
    <row r="740" spans="1:7" x14ac:dyDescent="0.25">
      <c r="A740" t="s">
        <v>757</v>
      </c>
      <c r="B740" t="s">
        <v>8</v>
      </c>
      <c r="C740">
        <v>55</v>
      </c>
      <c r="D740">
        <v>2</v>
      </c>
      <c r="E740">
        <v>144</v>
      </c>
      <c r="F740">
        <v>9.3000000000000007</v>
      </c>
    </row>
    <row r="741" spans="1:7" x14ac:dyDescent="0.25">
      <c r="A741" t="s">
        <v>758</v>
      </c>
      <c r="B741" t="s">
        <v>18</v>
      </c>
      <c r="C741">
        <v>425</v>
      </c>
      <c r="D741">
        <v>3.7</v>
      </c>
      <c r="E741">
        <v>44</v>
      </c>
      <c r="F741">
        <v>3.8</v>
      </c>
    </row>
    <row r="742" spans="1:7" x14ac:dyDescent="0.25">
      <c r="A742" t="s">
        <v>759</v>
      </c>
      <c r="B742" t="s">
        <v>16</v>
      </c>
      <c r="C742">
        <v>126</v>
      </c>
      <c r="D742">
        <v>1.3</v>
      </c>
      <c r="E742">
        <v>161</v>
      </c>
      <c r="F742">
        <v>0.7</v>
      </c>
      <c r="G742">
        <v>523.59</v>
      </c>
    </row>
    <row r="743" spans="1:7" x14ac:dyDescent="0.25">
      <c r="A743" t="s">
        <v>760</v>
      </c>
      <c r="B743" t="s">
        <v>58</v>
      </c>
      <c r="C743">
        <v>387</v>
      </c>
      <c r="D743">
        <v>1.4</v>
      </c>
      <c r="E743">
        <v>133</v>
      </c>
      <c r="F743">
        <v>8.6</v>
      </c>
      <c r="G743">
        <v>11647.97</v>
      </c>
    </row>
    <row r="744" spans="1:7" x14ac:dyDescent="0.25">
      <c r="A744" t="s">
        <v>761</v>
      </c>
      <c r="B744" t="s">
        <v>8</v>
      </c>
      <c r="C744">
        <v>183</v>
      </c>
      <c r="D744">
        <v>1.6</v>
      </c>
      <c r="E744">
        <v>196</v>
      </c>
      <c r="F744">
        <v>4.5999999999999996</v>
      </c>
      <c r="G744">
        <v>19748.509999999998</v>
      </c>
    </row>
    <row r="745" spans="1:7" x14ac:dyDescent="0.25">
      <c r="A745" t="s">
        <v>762</v>
      </c>
      <c r="B745" t="s">
        <v>23</v>
      </c>
      <c r="C745">
        <v>201</v>
      </c>
      <c r="D745">
        <v>2.7</v>
      </c>
      <c r="E745">
        <v>121</v>
      </c>
      <c r="F745">
        <v>4</v>
      </c>
    </row>
    <row r="746" spans="1:7" x14ac:dyDescent="0.25">
      <c r="A746" t="s">
        <v>763</v>
      </c>
      <c r="B746" t="s">
        <v>31</v>
      </c>
      <c r="C746">
        <v>148</v>
      </c>
      <c r="D746">
        <v>3.2</v>
      </c>
      <c r="E746">
        <v>42</v>
      </c>
      <c r="F746">
        <v>3.5</v>
      </c>
      <c r="G746">
        <v>647.79999999999995</v>
      </c>
    </row>
    <row r="747" spans="1:7" x14ac:dyDescent="0.25">
      <c r="A747" t="s">
        <v>764</v>
      </c>
      <c r="B747" t="s">
        <v>10</v>
      </c>
      <c r="C747">
        <v>173</v>
      </c>
      <c r="D747">
        <v>2.7</v>
      </c>
      <c r="E747">
        <v>136</v>
      </c>
      <c r="F747">
        <v>1</v>
      </c>
      <c r="G747">
        <v>1571.24</v>
      </c>
    </row>
    <row r="748" spans="1:7" x14ac:dyDescent="0.25">
      <c r="A748" t="s">
        <v>765</v>
      </c>
      <c r="B748" t="s">
        <v>8</v>
      </c>
      <c r="C748">
        <v>203</v>
      </c>
      <c r="D748">
        <v>3</v>
      </c>
      <c r="E748">
        <v>158</v>
      </c>
      <c r="F748">
        <v>7.6</v>
      </c>
      <c r="G748">
        <v>17273.89</v>
      </c>
    </row>
    <row r="749" spans="1:7" x14ac:dyDescent="0.25">
      <c r="A749" t="s">
        <v>766</v>
      </c>
      <c r="B749" t="s">
        <v>23</v>
      </c>
      <c r="C749">
        <v>318</v>
      </c>
      <c r="D749">
        <v>2</v>
      </c>
      <c r="F749">
        <v>4.7</v>
      </c>
      <c r="G749">
        <v>2334.7600000000002</v>
      </c>
    </row>
    <row r="750" spans="1:7" x14ac:dyDescent="0.25">
      <c r="A750" t="s">
        <v>767</v>
      </c>
      <c r="B750" t="s">
        <v>37</v>
      </c>
      <c r="C750">
        <v>345</v>
      </c>
      <c r="D750">
        <v>3.4</v>
      </c>
      <c r="E750">
        <v>98</v>
      </c>
      <c r="F750">
        <v>6.4</v>
      </c>
      <c r="G750">
        <v>27249.68</v>
      </c>
    </row>
    <row r="751" spans="1:7" x14ac:dyDescent="0.25">
      <c r="A751" t="s">
        <v>768</v>
      </c>
      <c r="B751" t="s">
        <v>23</v>
      </c>
      <c r="C751">
        <v>453</v>
      </c>
      <c r="D751">
        <v>2.9</v>
      </c>
      <c r="E751">
        <v>45</v>
      </c>
      <c r="F751">
        <v>2.5</v>
      </c>
      <c r="G751">
        <v>2697.53</v>
      </c>
    </row>
    <row r="752" spans="1:7" x14ac:dyDescent="0.25">
      <c r="A752" t="s">
        <v>769</v>
      </c>
      <c r="B752" t="s">
        <v>10</v>
      </c>
      <c r="C752">
        <v>273</v>
      </c>
      <c r="D752">
        <v>2.7</v>
      </c>
      <c r="E752">
        <v>88</v>
      </c>
      <c r="G752">
        <v>1876.92</v>
      </c>
    </row>
    <row r="753" spans="1:7" x14ac:dyDescent="0.25">
      <c r="A753" t="s">
        <v>770</v>
      </c>
      <c r="B753" t="s">
        <v>25</v>
      </c>
      <c r="C753">
        <v>281</v>
      </c>
      <c r="D753">
        <v>1.8</v>
      </c>
      <c r="E753">
        <v>192</v>
      </c>
      <c r="F753">
        <v>6.9</v>
      </c>
      <c r="G753">
        <v>38207.31</v>
      </c>
    </row>
    <row r="754" spans="1:7" x14ac:dyDescent="0.25">
      <c r="A754" t="s">
        <v>771</v>
      </c>
      <c r="B754" t="s">
        <v>13</v>
      </c>
      <c r="C754">
        <v>170</v>
      </c>
      <c r="D754">
        <v>3.7</v>
      </c>
      <c r="F754">
        <v>2.4</v>
      </c>
      <c r="G754">
        <v>7368.05</v>
      </c>
    </row>
    <row r="755" spans="1:7" x14ac:dyDescent="0.25">
      <c r="A755" t="s">
        <v>772</v>
      </c>
      <c r="B755" t="s">
        <v>13</v>
      </c>
      <c r="C755">
        <v>438</v>
      </c>
      <c r="D755">
        <v>4.4000000000000004</v>
      </c>
      <c r="E755">
        <v>175</v>
      </c>
      <c r="F755">
        <v>7.2</v>
      </c>
    </row>
    <row r="756" spans="1:7" x14ac:dyDescent="0.25">
      <c r="A756" t="s">
        <v>773</v>
      </c>
      <c r="B756" t="s">
        <v>21</v>
      </c>
      <c r="C756">
        <v>228</v>
      </c>
      <c r="D756">
        <v>2.7</v>
      </c>
      <c r="E756">
        <v>181</v>
      </c>
      <c r="F756">
        <v>4.5</v>
      </c>
      <c r="G756">
        <v>1969.7</v>
      </c>
    </row>
    <row r="757" spans="1:7" x14ac:dyDescent="0.25">
      <c r="A757" t="s">
        <v>774</v>
      </c>
      <c r="B757" t="s">
        <v>58</v>
      </c>
      <c r="C757">
        <v>294</v>
      </c>
      <c r="D757">
        <v>3.2</v>
      </c>
      <c r="F757">
        <v>9.8000000000000007</v>
      </c>
      <c r="G757">
        <v>22711.37</v>
      </c>
    </row>
    <row r="758" spans="1:7" x14ac:dyDescent="0.25">
      <c r="A758" t="s">
        <v>775</v>
      </c>
      <c r="B758" t="s">
        <v>18</v>
      </c>
      <c r="C758">
        <v>418</v>
      </c>
      <c r="D758">
        <v>3.1</v>
      </c>
      <c r="E758">
        <v>191</v>
      </c>
      <c r="F758">
        <v>1.9</v>
      </c>
      <c r="G758">
        <v>9321.5</v>
      </c>
    </row>
    <row r="759" spans="1:7" x14ac:dyDescent="0.25">
      <c r="A759" t="s">
        <v>776</v>
      </c>
      <c r="B759" t="s">
        <v>13</v>
      </c>
      <c r="C759">
        <v>271</v>
      </c>
      <c r="D759">
        <v>2.7</v>
      </c>
      <c r="E759">
        <v>39</v>
      </c>
      <c r="F759">
        <v>10</v>
      </c>
      <c r="G759">
        <v>6024.83</v>
      </c>
    </row>
    <row r="760" spans="1:7" x14ac:dyDescent="0.25">
      <c r="A760" t="s">
        <v>777</v>
      </c>
      <c r="B760" t="s">
        <v>88</v>
      </c>
      <c r="C760">
        <v>336</v>
      </c>
      <c r="D760">
        <v>2.8</v>
      </c>
      <c r="E760">
        <v>100</v>
      </c>
      <c r="F760">
        <v>3.4</v>
      </c>
      <c r="G760">
        <v>2092.61</v>
      </c>
    </row>
    <row r="761" spans="1:7" x14ac:dyDescent="0.25">
      <c r="A761" t="s">
        <v>778</v>
      </c>
      <c r="B761" t="s">
        <v>25</v>
      </c>
      <c r="C761">
        <v>425</v>
      </c>
      <c r="D761">
        <v>2.2000000000000002</v>
      </c>
      <c r="E761">
        <v>168</v>
      </c>
    </row>
    <row r="762" spans="1:7" x14ac:dyDescent="0.25">
      <c r="A762" t="s">
        <v>779</v>
      </c>
      <c r="B762" t="s">
        <v>16</v>
      </c>
      <c r="C762">
        <v>78</v>
      </c>
      <c r="D762">
        <v>3.8</v>
      </c>
      <c r="E762">
        <v>193</v>
      </c>
      <c r="G762">
        <v>515.44000000000005</v>
      </c>
    </row>
    <row r="763" spans="1:7" x14ac:dyDescent="0.25">
      <c r="A763" t="s">
        <v>780</v>
      </c>
      <c r="B763" t="s">
        <v>37</v>
      </c>
      <c r="C763">
        <v>392</v>
      </c>
      <c r="D763">
        <v>5</v>
      </c>
      <c r="E763">
        <v>139</v>
      </c>
      <c r="F763">
        <v>5.5</v>
      </c>
      <c r="G763">
        <v>21821.9</v>
      </c>
    </row>
    <row r="764" spans="1:7" x14ac:dyDescent="0.25">
      <c r="A764" t="s">
        <v>781</v>
      </c>
      <c r="B764" t="s">
        <v>21</v>
      </c>
      <c r="C764">
        <v>463</v>
      </c>
      <c r="D764">
        <v>2.8</v>
      </c>
      <c r="E764">
        <v>106</v>
      </c>
      <c r="F764">
        <v>2</v>
      </c>
      <c r="G764">
        <v>3206.54</v>
      </c>
    </row>
    <row r="765" spans="1:7" x14ac:dyDescent="0.25">
      <c r="A765" t="s">
        <v>782</v>
      </c>
      <c r="B765" t="s">
        <v>10</v>
      </c>
      <c r="C765">
        <v>348</v>
      </c>
      <c r="D765">
        <v>2.1</v>
      </c>
      <c r="F765">
        <v>3.6</v>
      </c>
      <c r="G765">
        <v>2433.27</v>
      </c>
    </row>
    <row r="766" spans="1:7" x14ac:dyDescent="0.25">
      <c r="A766" t="s">
        <v>783</v>
      </c>
      <c r="B766" t="s">
        <v>18</v>
      </c>
      <c r="C766">
        <v>373</v>
      </c>
      <c r="E766">
        <v>25</v>
      </c>
      <c r="G766">
        <v>7353.56</v>
      </c>
    </row>
    <row r="767" spans="1:7" x14ac:dyDescent="0.25">
      <c r="A767" t="s">
        <v>784</v>
      </c>
      <c r="B767" t="s">
        <v>13</v>
      </c>
      <c r="C767">
        <v>282</v>
      </c>
      <c r="D767">
        <v>2</v>
      </c>
      <c r="E767">
        <v>96</v>
      </c>
      <c r="F767">
        <v>7.9</v>
      </c>
      <c r="G767">
        <v>11364.19</v>
      </c>
    </row>
    <row r="768" spans="1:7" x14ac:dyDescent="0.25">
      <c r="A768" t="s">
        <v>785</v>
      </c>
      <c r="B768" t="s">
        <v>8</v>
      </c>
      <c r="C768">
        <v>494</v>
      </c>
      <c r="E768">
        <v>99</v>
      </c>
      <c r="F768">
        <v>1.2</v>
      </c>
      <c r="G768">
        <v>4977.05</v>
      </c>
    </row>
    <row r="769" spans="1:7" x14ac:dyDescent="0.25">
      <c r="A769" t="s">
        <v>786</v>
      </c>
      <c r="B769" t="s">
        <v>58</v>
      </c>
      <c r="C769">
        <v>326</v>
      </c>
      <c r="D769">
        <v>1.4</v>
      </c>
      <c r="E769">
        <v>42</v>
      </c>
      <c r="F769">
        <v>8.1999999999999993</v>
      </c>
    </row>
    <row r="770" spans="1:7" x14ac:dyDescent="0.25">
      <c r="A770" t="s">
        <v>787</v>
      </c>
      <c r="B770" t="s">
        <v>31</v>
      </c>
      <c r="C770">
        <v>53</v>
      </c>
      <c r="D770">
        <v>4.0999999999999996</v>
      </c>
      <c r="E770">
        <v>43</v>
      </c>
      <c r="G770">
        <v>1564.85</v>
      </c>
    </row>
    <row r="771" spans="1:7" x14ac:dyDescent="0.25">
      <c r="A771" t="s">
        <v>788</v>
      </c>
      <c r="B771" t="s">
        <v>8</v>
      </c>
      <c r="C771">
        <v>424</v>
      </c>
      <c r="D771">
        <v>3.7</v>
      </c>
      <c r="G771">
        <v>10619.38</v>
      </c>
    </row>
    <row r="772" spans="1:7" x14ac:dyDescent="0.25">
      <c r="A772" t="s">
        <v>789</v>
      </c>
      <c r="B772" t="s">
        <v>88</v>
      </c>
      <c r="C772">
        <v>406</v>
      </c>
      <c r="E772">
        <v>25</v>
      </c>
      <c r="F772">
        <v>4.8</v>
      </c>
    </row>
    <row r="773" spans="1:7" x14ac:dyDescent="0.25">
      <c r="A773" t="s">
        <v>790</v>
      </c>
      <c r="B773" t="s">
        <v>21</v>
      </c>
      <c r="C773">
        <v>345</v>
      </c>
      <c r="D773">
        <v>4.4000000000000004</v>
      </c>
      <c r="F773">
        <v>8.8000000000000007</v>
      </c>
      <c r="G773">
        <v>3105.12</v>
      </c>
    </row>
    <row r="774" spans="1:7" x14ac:dyDescent="0.25">
      <c r="A774" t="s">
        <v>791</v>
      </c>
      <c r="B774" t="s">
        <v>23</v>
      </c>
      <c r="C774">
        <v>121</v>
      </c>
      <c r="D774">
        <v>1.6</v>
      </c>
      <c r="E774">
        <v>92</v>
      </c>
      <c r="F774">
        <v>2.2999999999999998</v>
      </c>
      <c r="G774">
        <v>1677.45</v>
      </c>
    </row>
    <row r="775" spans="1:7" x14ac:dyDescent="0.25">
      <c r="A775" t="s">
        <v>792</v>
      </c>
      <c r="B775" t="s">
        <v>10</v>
      </c>
      <c r="C775">
        <v>58</v>
      </c>
      <c r="D775">
        <v>1.1000000000000001</v>
      </c>
      <c r="E775">
        <v>106</v>
      </c>
      <c r="G775">
        <v>2119.04</v>
      </c>
    </row>
    <row r="776" spans="1:7" x14ac:dyDescent="0.25">
      <c r="A776" t="s">
        <v>793</v>
      </c>
      <c r="B776" t="s">
        <v>8</v>
      </c>
      <c r="C776">
        <v>97</v>
      </c>
      <c r="D776">
        <v>1.5</v>
      </c>
      <c r="E776">
        <v>194</v>
      </c>
    </row>
    <row r="777" spans="1:7" x14ac:dyDescent="0.25">
      <c r="A777" t="s">
        <v>794</v>
      </c>
      <c r="B777" t="s">
        <v>37</v>
      </c>
      <c r="C777">
        <v>246</v>
      </c>
      <c r="E777">
        <v>174</v>
      </c>
      <c r="F777">
        <v>7.8</v>
      </c>
      <c r="G777">
        <v>12319.53</v>
      </c>
    </row>
    <row r="778" spans="1:7" x14ac:dyDescent="0.25">
      <c r="A778" t="s">
        <v>795</v>
      </c>
      <c r="B778" t="s">
        <v>25</v>
      </c>
      <c r="C778">
        <v>53</v>
      </c>
      <c r="D778">
        <v>4.5</v>
      </c>
      <c r="E778">
        <v>57</v>
      </c>
      <c r="F778">
        <v>1.5</v>
      </c>
    </row>
    <row r="779" spans="1:7" x14ac:dyDescent="0.25">
      <c r="A779" t="s">
        <v>796</v>
      </c>
      <c r="B779" t="s">
        <v>31</v>
      </c>
      <c r="C779">
        <v>112</v>
      </c>
      <c r="D779">
        <v>1.7</v>
      </c>
      <c r="E779">
        <v>112</v>
      </c>
      <c r="G779">
        <v>525.39</v>
      </c>
    </row>
    <row r="780" spans="1:7" x14ac:dyDescent="0.25">
      <c r="A780" t="s">
        <v>797</v>
      </c>
      <c r="B780" t="s">
        <v>10</v>
      </c>
      <c r="C780">
        <v>261</v>
      </c>
      <c r="D780">
        <v>5</v>
      </c>
      <c r="E780">
        <v>27</v>
      </c>
      <c r="F780">
        <v>1.6</v>
      </c>
    </row>
    <row r="781" spans="1:7" x14ac:dyDescent="0.25">
      <c r="A781" t="s">
        <v>798</v>
      </c>
      <c r="B781" t="s">
        <v>25</v>
      </c>
      <c r="C781">
        <v>316</v>
      </c>
      <c r="D781">
        <v>4.8</v>
      </c>
      <c r="E781">
        <v>146</v>
      </c>
      <c r="F781">
        <v>7.5</v>
      </c>
      <c r="G781">
        <v>23284.28</v>
      </c>
    </row>
    <row r="782" spans="1:7" x14ac:dyDescent="0.25">
      <c r="A782" t="s">
        <v>799</v>
      </c>
      <c r="B782" t="s">
        <v>16</v>
      </c>
      <c r="C782">
        <v>116</v>
      </c>
      <c r="D782">
        <v>1.2</v>
      </c>
      <c r="E782">
        <v>191</v>
      </c>
      <c r="G782">
        <v>110.11</v>
      </c>
    </row>
    <row r="783" spans="1:7" x14ac:dyDescent="0.25">
      <c r="A783" t="s">
        <v>800</v>
      </c>
      <c r="B783" t="s">
        <v>10</v>
      </c>
      <c r="C783">
        <v>179</v>
      </c>
      <c r="D783">
        <v>1.8</v>
      </c>
      <c r="E783">
        <v>186</v>
      </c>
      <c r="F783">
        <v>2.9</v>
      </c>
      <c r="G783">
        <v>3016.86</v>
      </c>
    </row>
    <row r="784" spans="1:7" x14ac:dyDescent="0.25">
      <c r="A784" t="s">
        <v>801</v>
      </c>
      <c r="B784" t="s">
        <v>31</v>
      </c>
      <c r="C784">
        <v>328</v>
      </c>
      <c r="D784">
        <v>4.5999999999999996</v>
      </c>
      <c r="E784">
        <v>185</v>
      </c>
      <c r="F784">
        <v>4.5</v>
      </c>
      <c r="G784">
        <v>631.94000000000005</v>
      </c>
    </row>
    <row r="785" spans="1:7" x14ac:dyDescent="0.25">
      <c r="A785" t="s">
        <v>802</v>
      </c>
      <c r="B785" t="s">
        <v>23</v>
      </c>
      <c r="C785">
        <v>99</v>
      </c>
      <c r="D785">
        <v>3.7</v>
      </c>
      <c r="E785">
        <v>110</v>
      </c>
      <c r="F785">
        <v>6.7</v>
      </c>
      <c r="G785">
        <v>2313.3200000000002</v>
      </c>
    </row>
    <row r="786" spans="1:7" x14ac:dyDescent="0.25">
      <c r="A786" t="s">
        <v>803</v>
      </c>
      <c r="B786" t="s">
        <v>88</v>
      </c>
      <c r="D786">
        <v>2.2999999999999998</v>
      </c>
      <c r="E786">
        <v>117</v>
      </c>
      <c r="F786">
        <v>6.6</v>
      </c>
      <c r="G786">
        <v>12468.93</v>
      </c>
    </row>
    <row r="787" spans="1:7" x14ac:dyDescent="0.25">
      <c r="A787" t="s">
        <v>804</v>
      </c>
      <c r="B787" t="s">
        <v>8</v>
      </c>
      <c r="D787">
        <v>1.1000000000000001</v>
      </c>
      <c r="E787">
        <v>66</v>
      </c>
      <c r="F787">
        <v>4.2</v>
      </c>
      <c r="G787">
        <v>3492.85</v>
      </c>
    </row>
    <row r="788" spans="1:7" x14ac:dyDescent="0.25">
      <c r="A788" t="s">
        <v>805</v>
      </c>
      <c r="B788" t="s">
        <v>13</v>
      </c>
      <c r="C788">
        <v>91</v>
      </c>
      <c r="D788">
        <v>2.6</v>
      </c>
      <c r="F788">
        <v>3.1</v>
      </c>
      <c r="G788">
        <v>6946.06</v>
      </c>
    </row>
    <row r="789" spans="1:7" x14ac:dyDescent="0.25">
      <c r="A789" t="s">
        <v>806</v>
      </c>
      <c r="B789" t="s">
        <v>37</v>
      </c>
      <c r="C789">
        <v>53</v>
      </c>
      <c r="D789">
        <v>4.5999999999999996</v>
      </c>
      <c r="E789">
        <v>105</v>
      </c>
      <c r="F789">
        <v>8.1999999999999993</v>
      </c>
      <c r="G789">
        <v>12901.4</v>
      </c>
    </row>
    <row r="790" spans="1:7" x14ac:dyDescent="0.25">
      <c r="A790" t="s">
        <v>807</v>
      </c>
      <c r="B790" t="s">
        <v>31</v>
      </c>
      <c r="C790">
        <v>302</v>
      </c>
      <c r="D790">
        <v>1.4</v>
      </c>
      <c r="E790">
        <v>123</v>
      </c>
      <c r="G790">
        <v>510.44</v>
      </c>
    </row>
    <row r="791" spans="1:7" x14ac:dyDescent="0.25">
      <c r="A791" t="s">
        <v>808</v>
      </c>
      <c r="B791" t="s">
        <v>13</v>
      </c>
      <c r="C791">
        <v>330</v>
      </c>
      <c r="D791">
        <v>2.1</v>
      </c>
      <c r="E791">
        <v>104</v>
      </c>
      <c r="F791">
        <v>3.3</v>
      </c>
      <c r="G791">
        <v>6975.22</v>
      </c>
    </row>
    <row r="792" spans="1:7" x14ac:dyDescent="0.25">
      <c r="A792" t="s">
        <v>809</v>
      </c>
      <c r="B792" t="s">
        <v>16</v>
      </c>
      <c r="D792">
        <v>5</v>
      </c>
      <c r="E792">
        <v>166</v>
      </c>
      <c r="F792">
        <v>9</v>
      </c>
      <c r="G792">
        <v>565.89</v>
      </c>
    </row>
    <row r="793" spans="1:7" x14ac:dyDescent="0.25">
      <c r="A793" t="s">
        <v>810</v>
      </c>
      <c r="B793" t="s">
        <v>10</v>
      </c>
      <c r="C793">
        <v>183</v>
      </c>
      <c r="D793">
        <v>2.9</v>
      </c>
      <c r="F793">
        <v>1.6</v>
      </c>
      <c r="G793">
        <v>2699.64</v>
      </c>
    </row>
    <row r="794" spans="1:7" x14ac:dyDescent="0.25">
      <c r="A794" t="s">
        <v>811</v>
      </c>
      <c r="B794" t="s">
        <v>58</v>
      </c>
      <c r="C794">
        <v>488</v>
      </c>
      <c r="D794">
        <v>4.9000000000000004</v>
      </c>
      <c r="G794">
        <v>29633.11</v>
      </c>
    </row>
    <row r="795" spans="1:7" x14ac:dyDescent="0.25">
      <c r="A795" t="s">
        <v>812</v>
      </c>
      <c r="B795" t="s">
        <v>88</v>
      </c>
      <c r="C795">
        <v>469</v>
      </c>
      <c r="D795">
        <v>4.9000000000000004</v>
      </c>
      <c r="E795">
        <v>126</v>
      </c>
      <c r="F795">
        <v>9.9</v>
      </c>
      <c r="G795">
        <v>1037.3</v>
      </c>
    </row>
    <row r="796" spans="1:7" x14ac:dyDescent="0.25">
      <c r="A796" t="s">
        <v>813</v>
      </c>
      <c r="B796" t="s">
        <v>10</v>
      </c>
      <c r="C796">
        <v>352</v>
      </c>
      <c r="D796">
        <v>4.7</v>
      </c>
      <c r="E796">
        <v>108</v>
      </c>
      <c r="F796">
        <v>9.9</v>
      </c>
      <c r="G796">
        <v>3240.72</v>
      </c>
    </row>
    <row r="797" spans="1:7" x14ac:dyDescent="0.25">
      <c r="A797" t="s">
        <v>814</v>
      </c>
      <c r="B797" t="s">
        <v>23</v>
      </c>
      <c r="C797">
        <v>79</v>
      </c>
      <c r="D797">
        <v>2.9</v>
      </c>
      <c r="E797">
        <v>180</v>
      </c>
      <c r="F797">
        <v>6.6</v>
      </c>
      <c r="G797">
        <v>4250.3999999999996</v>
      </c>
    </row>
    <row r="798" spans="1:7" x14ac:dyDescent="0.25">
      <c r="A798" t="s">
        <v>815</v>
      </c>
      <c r="B798" t="s">
        <v>10</v>
      </c>
      <c r="C798">
        <v>131</v>
      </c>
      <c r="D798">
        <v>3</v>
      </c>
      <c r="E798">
        <v>37</v>
      </c>
      <c r="F798">
        <v>2.4</v>
      </c>
      <c r="G798">
        <v>3608.38</v>
      </c>
    </row>
    <row r="799" spans="1:7" x14ac:dyDescent="0.25">
      <c r="A799" t="s">
        <v>816</v>
      </c>
      <c r="B799" t="s">
        <v>21</v>
      </c>
      <c r="C799">
        <v>258</v>
      </c>
      <c r="D799">
        <v>4.0999999999999996</v>
      </c>
      <c r="E799">
        <v>139</v>
      </c>
      <c r="G799">
        <v>4539.5600000000004</v>
      </c>
    </row>
    <row r="800" spans="1:7" x14ac:dyDescent="0.25">
      <c r="A800" t="s">
        <v>817</v>
      </c>
      <c r="B800" t="s">
        <v>10</v>
      </c>
      <c r="C800">
        <v>109</v>
      </c>
      <c r="D800">
        <v>2.5</v>
      </c>
      <c r="E800">
        <v>33</v>
      </c>
      <c r="F800">
        <v>1.5</v>
      </c>
      <c r="G800">
        <v>2066.0500000000002</v>
      </c>
    </row>
    <row r="801" spans="1:7" x14ac:dyDescent="0.25">
      <c r="A801" t="s">
        <v>818</v>
      </c>
      <c r="B801" t="s">
        <v>8</v>
      </c>
      <c r="C801">
        <v>380</v>
      </c>
      <c r="D801">
        <v>4</v>
      </c>
      <c r="E801">
        <v>200</v>
      </c>
      <c r="F801">
        <v>1.2</v>
      </c>
      <c r="G801">
        <v>18430.46</v>
      </c>
    </row>
    <row r="802" spans="1:7" x14ac:dyDescent="0.25">
      <c r="A802" t="s">
        <v>819</v>
      </c>
      <c r="B802" t="s">
        <v>8</v>
      </c>
      <c r="C802">
        <v>174</v>
      </c>
      <c r="D802">
        <v>2.1</v>
      </c>
      <c r="E802">
        <v>199</v>
      </c>
      <c r="F802">
        <v>4.5</v>
      </c>
    </row>
    <row r="803" spans="1:7" x14ac:dyDescent="0.25">
      <c r="A803" t="s">
        <v>820</v>
      </c>
      <c r="B803" t="s">
        <v>13</v>
      </c>
      <c r="C803">
        <v>262</v>
      </c>
      <c r="D803">
        <v>3.6</v>
      </c>
      <c r="E803">
        <v>59</v>
      </c>
      <c r="F803">
        <v>5.4</v>
      </c>
      <c r="G803">
        <v>7293.48</v>
      </c>
    </row>
    <row r="804" spans="1:7" x14ac:dyDescent="0.25">
      <c r="A804" t="s">
        <v>821</v>
      </c>
      <c r="B804" t="s">
        <v>31</v>
      </c>
      <c r="C804">
        <v>180</v>
      </c>
      <c r="D804">
        <v>4.0999999999999996</v>
      </c>
      <c r="E804">
        <v>196</v>
      </c>
    </row>
    <row r="805" spans="1:7" x14ac:dyDescent="0.25">
      <c r="A805" t="s">
        <v>822</v>
      </c>
      <c r="B805" t="s">
        <v>31</v>
      </c>
      <c r="C805">
        <v>74</v>
      </c>
      <c r="D805">
        <v>3.1</v>
      </c>
      <c r="E805">
        <v>61</v>
      </c>
      <c r="F805">
        <v>5.5</v>
      </c>
    </row>
    <row r="806" spans="1:7" x14ac:dyDescent="0.25">
      <c r="A806" t="s">
        <v>823</v>
      </c>
      <c r="B806" t="s">
        <v>37</v>
      </c>
      <c r="C806">
        <v>366</v>
      </c>
      <c r="D806">
        <v>1.5</v>
      </c>
      <c r="F806">
        <v>9.9</v>
      </c>
      <c r="G806">
        <v>20669.77</v>
      </c>
    </row>
    <row r="807" spans="1:7" x14ac:dyDescent="0.25">
      <c r="A807" t="s">
        <v>824</v>
      </c>
      <c r="B807" t="s">
        <v>58</v>
      </c>
      <c r="C807">
        <v>368</v>
      </c>
      <c r="D807">
        <v>2.1</v>
      </c>
      <c r="E807">
        <v>46</v>
      </c>
      <c r="G807">
        <v>8966.3799999999992</v>
      </c>
    </row>
    <row r="808" spans="1:7" x14ac:dyDescent="0.25">
      <c r="A808" t="s">
        <v>825</v>
      </c>
      <c r="B808" t="s">
        <v>13</v>
      </c>
      <c r="C808">
        <v>429</v>
      </c>
      <c r="D808">
        <v>4.0999999999999996</v>
      </c>
      <c r="E808">
        <v>88</v>
      </c>
      <c r="F808">
        <v>8.1999999999999993</v>
      </c>
      <c r="G808">
        <v>8608.39</v>
      </c>
    </row>
    <row r="809" spans="1:7" x14ac:dyDescent="0.25">
      <c r="A809" t="s">
        <v>826</v>
      </c>
      <c r="B809" t="s">
        <v>37</v>
      </c>
      <c r="C809">
        <v>429</v>
      </c>
      <c r="E809">
        <v>126</v>
      </c>
      <c r="F809">
        <v>2.1</v>
      </c>
      <c r="G809">
        <v>27312.39</v>
      </c>
    </row>
    <row r="810" spans="1:7" x14ac:dyDescent="0.25">
      <c r="A810" t="s">
        <v>827</v>
      </c>
      <c r="B810" t="s">
        <v>37</v>
      </c>
      <c r="D810">
        <v>3.6</v>
      </c>
      <c r="E810">
        <v>193</v>
      </c>
      <c r="F810">
        <v>7.9</v>
      </c>
      <c r="G810">
        <v>8937.52</v>
      </c>
    </row>
    <row r="811" spans="1:7" x14ac:dyDescent="0.25">
      <c r="A811" t="s">
        <v>828</v>
      </c>
      <c r="B811" t="s">
        <v>21</v>
      </c>
      <c r="C811">
        <v>489</v>
      </c>
      <c r="D811">
        <v>1</v>
      </c>
      <c r="E811">
        <v>25</v>
      </c>
      <c r="F811">
        <v>7.6</v>
      </c>
      <c r="G811">
        <v>1920.94</v>
      </c>
    </row>
    <row r="812" spans="1:7" x14ac:dyDescent="0.25">
      <c r="A812" t="s">
        <v>829</v>
      </c>
      <c r="B812" t="s">
        <v>10</v>
      </c>
      <c r="D812">
        <v>4.3</v>
      </c>
      <c r="F812">
        <v>3.4</v>
      </c>
      <c r="G812">
        <v>1811.71</v>
      </c>
    </row>
    <row r="813" spans="1:7" x14ac:dyDescent="0.25">
      <c r="A813" t="s">
        <v>830</v>
      </c>
      <c r="B813" t="s">
        <v>21</v>
      </c>
      <c r="C813">
        <v>317</v>
      </c>
      <c r="F813">
        <v>7.4</v>
      </c>
      <c r="G813">
        <v>4824.2299999999996</v>
      </c>
    </row>
    <row r="814" spans="1:7" x14ac:dyDescent="0.25">
      <c r="A814" t="s">
        <v>831</v>
      </c>
      <c r="B814" t="s">
        <v>18</v>
      </c>
      <c r="C814">
        <v>180</v>
      </c>
      <c r="D814">
        <v>1.8</v>
      </c>
      <c r="E814">
        <v>93</v>
      </c>
      <c r="F814">
        <v>3.6</v>
      </c>
      <c r="G814">
        <v>12514.78</v>
      </c>
    </row>
    <row r="815" spans="1:7" x14ac:dyDescent="0.25">
      <c r="A815" t="s">
        <v>832</v>
      </c>
      <c r="B815" t="s">
        <v>16</v>
      </c>
      <c r="C815">
        <v>306</v>
      </c>
      <c r="D815">
        <v>3.2</v>
      </c>
      <c r="E815">
        <v>66</v>
      </c>
      <c r="F815">
        <v>6</v>
      </c>
      <c r="G815">
        <v>271.72000000000003</v>
      </c>
    </row>
    <row r="816" spans="1:7" x14ac:dyDescent="0.25">
      <c r="A816" t="s">
        <v>833</v>
      </c>
      <c r="B816" t="s">
        <v>37</v>
      </c>
      <c r="C816">
        <v>223</v>
      </c>
      <c r="D816">
        <v>2.4</v>
      </c>
      <c r="F816">
        <v>1.3</v>
      </c>
      <c r="G816">
        <v>8392.34</v>
      </c>
    </row>
    <row r="817" spans="1:7" x14ac:dyDescent="0.25">
      <c r="A817" t="s">
        <v>834</v>
      </c>
      <c r="B817" t="s">
        <v>23</v>
      </c>
      <c r="C817">
        <v>322</v>
      </c>
      <c r="D817">
        <v>2.4</v>
      </c>
      <c r="E817">
        <v>56</v>
      </c>
      <c r="F817">
        <v>7.2</v>
      </c>
      <c r="G817">
        <v>1677.69</v>
      </c>
    </row>
    <row r="818" spans="1:7" x14ac:dyDescent="0.25">
      <c r="A818" t="s">
        <v>835</v>
      </c>
      <c r="B818" t="s">
        <v>18</v>
      </c>
      <c r="C818">
        <v>93</v>
      </c>
      <c r="D818">
        <v>4.9000000000000004</v>
      </c>
      <c r="F818">
        <v>1</v>
      </c>
    </row>
    <row r="819" spans="1:7" x14ac:dyDescent="0.25">
      <c r="A819" t="s">
        <v>836</v>
      </c>
      <c r="B819" t="s">
        <v>18</v>
      </c>
      <c r="C819">
        <v>357</v>
      </c>
      <c r="E819">
        <v>27</v>
      </c>
      <c r="F819">
        <v>0.7</v>
      </c>
      <c r="G819">
        <v>5449.65</v>
      </c>
    </row>
    <row r="820" spans="1:7" x14ac:dyDescent="0.25">
      <c r="A820" t="s">
        <v>837</v>
      </c>
      <c r="B820" t="s">
        <v>13</v>
      </c>
      <c r="C820">
        <v>178</v>
      </c>
      <c r="E820">
        <v>61</v>
      </c>
      <c r="F820">
        <v>6</v>
      </c>
      <c r="G820">
        <v>4107.28</v>
      </c>
    </row>
    <row r="821" spans="1:7" x14ac:dyDescent="0.25">
      <c r="A821" t="s">
        <v>838</v>
      </c>
      <c r="B821" t="s">
        <v>8</v>
      </c>
      <c r="C821">
        <v>444</v>
      </c>
      <c r="D821">
        <v>2.2999999999999998</v>
      </c>
      <c r="E821">
        <v>70</v>
      </c>
      <c r="F821">
        <v>9.4</v>
      </c>
      <c r="G821">
        <v>11855</v>
      </c>
    </row>
    <row r="822" spans="1:7" x14ac:dyDescent="0.25">
      <c r="A822" t="s">
        <v>839</v>
      </c>
      <c r="B822" t="s">
        <v>23</v>
      </c>
      <c r="C822">
        <v>329</v>
      </c>
      <c r="D822">
        <v>1</v>
      </c>
      <c r="F822">
        <v>3.4</v>
      </c>
      <c r="G822">
        <v>2024.54</v>
      </c>
    </row>
    <row r="823" spans="1:7" x14ac:dyDescent="0.25">
      <c r="A823" t="s">
        <v>840</v>
      </c>
      <c r="B823" t="s">
        <v>31</v>
      </c>
      <c r="C823">
        <v>413</v>
      </c>
      <c r="D823">
        <v>2</v>
      </c>
      <c r="E823">
        <v>88</v>
      </c>
      <c r="F823">
        <v>7.9</v>
      </c>
      <c r="G823">
        <v>834.27</v>
      </c>
    </row>
    <row r="824" spans="1:7" x14ac:dyDescent="0.25">
      <c r="A824" t="s">
        <v>841</v>
      </c>
      <c r="B824" t="s">
        <v>18</v>
      </c>
      <c r="C824">
        <v>229</v>
      </c>
      <c r="D824">
        <v>4.4000000000000004</v>
      </c>
      <c r="E824">
        <v>144</v>
      </c>
      <c r="G824">
        <v>17473.66</v>
      </c>
    </row>
    <row r="825" spans="1:7" x14ac:dyDescent="0.25">
      <c r="A825" t="s">
        <v>842</v>
      </c>
      <c r="B825" t="s">
        <v>58</v>
      </c>
      <c r="C825">
        <v>58</v>
      </c>
      <c r="D825">
        <v>2.5</v>
      </c>
      <c r="E825">
        <v>101</v>
      </c>
      <c r="F825">
        <v>2.6</v>
      </c>
      <c r="G825">
        <v>22452.81</v>
      </c>
    </row>
    <row r="826" spans="1:7" x14ac:dyDescent="0.25">
      <c r="A826" t="s">
        <v>843</v>
      </c>
      <c r="B826" t="s">
        <v>37</v>
      </c>
      <c r="C826">
        <v>497</v>
      </c>
      <c r="D826">
        <v>4.4000000000000004</v>
      </c>
      <c r="E826">
        <v>150</v>
      </c>
      <c r="F826">
        <v>9.1999999999999993</v>
      </c>
      <c r="G826">
        <v>19861.34</v>
      </c>
    </row>
    <row r="827" spans="1:7" x14ac:dyDescent="0.25">
      <c r="A827" t="s">
        <v>844</v>
      </c>
      <c r="B827" t="s">
        <v>21</v>
      </c>
      <c r="C827">
        <v>334</v>
      </c>
      <c r="E827">
        <v>122</v>
      </c>
      <c r="F827">
        <v>4.0999999999999996</v>
      </c>
      <c r="G827">
        <v>2804.13</v>
      </c>
    </row>
    <row r="828" spans="1:7" x14ac:dyDescent="0.25">
      <c r="A828" t="s">
        <v>845</v>
      </c>
      <c r="B828" t="s">
        <v>18</v>
      </c>
      <c r="C828">
        <v>206</v>
      </c>
      <c r="D828">
        <v>4.2</v>
      </c>
      <c r="E828">
        <v>134</v>
      </c>
      <c r="F828">
        <v>0.7</v>
      </c>
      <c r="G828">
        <v>7934.49</v>
      </c>
    </row>
    <row r="829" spans="1:7" x14ac:dyDescent="0.25">
      <c r="A829" t="s">
        <v>846</v>
      </c>
      <c r="B829" t="s">
        <v>10</v>
      </c>
      <c r="C829">
        <v>270</v>
      </c>
      <c r="D829">
        <v>4.5999999999999996</v>
      </c>
      <c r="E829">
        <v>68</v>
      </c>
      <c r="F829">
        <v>8.5</v>
      </c>
      <c r="G829">
        <v>1282.4100000000001</v>
      </c>
    </row>
    <row r="830" spans="1:7" x14ac:dyDescent="0.25">
      <c r="A830" t="s">
        <v>847</v>
      </c>
      <c r="B830" t="s">
        <v>10</v>
      </c>
      <c r="C830">
        <v>149</v>
      </c>
      <c r="D830">
        <v>1.6</v>
      </c>
      <c r="E830">
        <v>114</v>
      </c>
      <c r="F830">
        <v>7.1</v>
      </c>
      <c r="G830">
        <v>2418.0700000000002</v>
      </c>
    </row>
    <row r="831" spans="1:7" x14ac:dyDescent="0.25">
      <c r="A831" t="s">
        <v>848</v>
      </c>
      <c r="B831" t="s">
        <v>88</v>
      </c>
      <c r="D831">
        <v>1.4</v>
      </c>
      <c r="E831">
        <v>188</v>
      </c>
      <c r="F831">
        <v>1.7</v>
      </c>
      <c r="G831">
        <v>9562</v>
      </c>
    </row>
    <row r="832" spans="1:7" x14ac:dyDescent="0.25">
      <c r="A832" t="s">
        <v>849</v>
      </c>
      <c r="B832" t="s">
        <v>58</v>
      </c>
      <c r="C832">
        <v>497</v>
      </c>
      <c r="D832">
        <v>1.5</v>
      </c>
      <c r="E832">
        <v>91</v>
      </c>
      <c r="F832">
        <v>4.5999999999999996</v>
      </c>
      <c r="G832">
        <v>8747.84</v>
      </c>
    </row>
    <row r="833" spans="1:7" x14ac:dyDescent="0.25">
      <c r="A833" t="s">
        <v>850</v>
      </c>
      <c r="B833" t="s">
        <v>8</v>
      </c>
      <c r="C833">
        <v>450</v>
      </c>
      <c r="D833">
        <v>2.7</v>
      </c>
      <c r="F833">
        <v>2.2999999999999998</v>
      </c>
      <c r="G833">
        <v>9048.73</v>
      </c>
    </row>
    <row r="834" spans="1:7" x14ac:dyDescent="0.25">
      <c r="A834" t="s">
        <v>851</v>
      </c>
      <c r="B834" t="s">
        <v>10</v>
      </c>
      <c r="C834">
        <v>137</v>
      </c>
      <c r="D834">
        <v>3.8</v>
      </c>
      <c r="E834">
        <v>113</v>
      </c>
      <c r="F834">
        <v>7.6</v>
      </c>
      <c r="G834">
        <v>2438.23</v>
      </c>
    </row>
    <row r="835" spans="1:7" x14ac:dyDescent="0.25">
      <c r="A835" t="s">
        <v>852</v>
      </c>
      <c r="B835" t="s">
        <v>13</v>
      </c>
      <c r="C835">
        <v>443</v>
      </c>
      <c r="D835">
        <v>4.0999999999999996</v>
      </c>
      <c r="E835">
        <v>117</v>
      </c>
      <c r="F835">
        <v>5.3</v>
      </c>
      <c r="G835">
        <v>12549.83</v>
      </c>
    </row>
    <row r="836" spans="1:7" x14ac:dyDescent="0.25">
      <c r="A836" t="s">
        <v>853</v>
      </c>
      <c r="B836" t="s">
        <v>16</v>
      </c>
      <c r="C836">
        <v>215</v>
      </c>
      <c r="D836">
        <v>5</v>
      </c>
      <c r="E836">
        <v>78</v>
      </c>
      <c r="G836">
        <v>359.56</v>
      </c>
    </row>
    <row r="837" spans="1:7" x14ac:dyDescent="0.25">
      <c r="A837" t="s">
        <v>854</v>
      </c>
      <c r="B837" t="s">
        <v>23</v>
      </c>
      <c r="C837">
        <v>175</v>
      </c>
      <c r="D837">
        <v>1.8</v>
      </c>
      <c r="E837">
        <v>34</v>
      </c>
      <c r="F837">
        <v>2.1</v>
      </c>
      <c r="G837">
        <v>1469.62</v>
      </c>
    </row>
    <row r="838" spans="1:7" x14ac:dyDescent="0.25">
      <c r="A838" t="s">
        <v>855</v>
      </c>
      <c r="B838" t="s">
        <v>8</v>
      </c>
      <c r="D838">
        <v>1.3</v>
      </c>
      <c r="E838">
        <v>118</v>
      </c>
      <c r="F838">
        <v>2.2000000000000002</v>
      </c>
      <c r="G838">
        <v>10088.83</v>
      </c>
    </row>
    <row r="839" spans="1:7" x14ac:dyDescent="0.25">
      <c r="A839" t="s">
        <v>856</v>
      </c>
      <c r="B839" t="s">
        <v>16</v>
      </c>
      <c r="C839">
        <v>298</v>
      </c>
      <c r="D839">
        <v>3.2</v>
      </c>
      <c r="F839">
        <v>6.2</v>
      </c>
      <c r="G839">
        <v>212.41</v>
      </c>
    </row>
    <row r="840" spans="1:7" x14ac:dyDescent="0.25">
      <c r="A840" t="s">
        <v>857</v>
      </c>
      <c r="B840" t="s">
        <v>8</v>
      </c>
      <c r="C840">
        <v>497</v>
      </c>
      <c r="D840">
        <v>2.6</v>
      </c>
      <c r="E840">
        <v>145</v>
      </c>
      <c r="F840">
        <v>1.1000000000000001</v>
      </c>
      <c r="G840">
        <v>12509.79</v>
      </c>
    </row>
    <row r="841" spans="1:7" x14ac:dyDescent="0.25">
      <c r="A841" t="s">
        <v>858</v>
      </c>
      <c r="B841" t="s">
        <v>18</v>
      </c>
      <c r="C841">
        <v>88</v>
      </c>
      <c r="D841">
        <v>1.9</v>
      </c>
      <c r="E841">
        <v>65</v>
      </c>
      <c r="F841">
        <v>6.8</v>
      </c>
      <c r="G841">
        <v>10757.37</v>
      </c>
    </row>
    <row r="842" spans="1:7" x14ac:dyDescent="0.25">
      <c r="A842" t="s">
        <v>859</v>
      </c>
      <c r="B842" t="s">
        <v>88</v>
      </c>
      <c r="C842">
        <v>437</v>
      </c>
      <c r="D842">
        <v>4.3</v>
      </c>
      <c r="E842">
        <v>117</v>
      </c>
      <c r="F842">
        <v>6</v>
      </c>
      <c r="G842">
        <v>11862.64</v>
      </c>
    </row>
    <row r="843" spans="1:7" x14ac:dyDescent="0.25">
      <c r="A843" t="s">
        <v>860</v>
      </c>
      <c r="B843" t="s">
        <v>18</v>
      </c>
      <c r="C843">
        <v>481</v>
      </c>
      <c r="E843">
        <v>38</v>
      </c>
      <c r="F843">
        <v>6.9</v>
      </c>
      <c r="G843">
        <v>11298.74</v>
      </c>
    </row>
    <row r="844" spans="1:7" x14ac:dyDescent="0.25">
      <c r="A844" t="s">
        <v>861</v>
      </c>
      <c r="B844" t="s">
        <v>21</v>
      </c>
      <c r="C844">
        <v>106</v>
      </c>
      <c r="D844">
        <v>2.2999999999999998</v>
      </c>
      <c r="E844">
        <v>89</v>
      </c>
      <c r="F844">
        <v>3.8</v>
      </c>
      <c r="G844">
        <v>1693.33</v>
      </c>
    </row>
    <row r="845" spans="1:7" x14ac:dyDescent="0.25">
      <c r="A845" t="s">
        <v>862</v>
      </c>
      <c r="B845" t="s">
        <v>8</v>
      </c>
      <c r="C845">
        <v>391</v>
      </c>
      <c r="E845">
        <v>105</v>
      </c>
      <c r="F845">
        <v>0.5</v>
      </c>
      <c r="G845">
        <v>10295.92</v>
      </c>
    </row>
    <row r="846" spans="1:7" x14ac:dyDescent="0.25">
      <c r="A846" t="s">
        <v>863</v>
      </c>
      <c r="B846" t="s">
        <v>88</v>
      </c>
      <c r="C846">
        <v>201</v>
      </c>
      <c r="D846">
        <v>1.4</v>
      </c>
      <c r="E846">
        <v>112</v>
      </c>
      <c r="F846">
        <v>6.1</v>
      </c>
    </row>
    <row r="847" spans="1:7" x14ac:dyDescent="0.25">
      <c r="A847" t="s">
        <v>864</v>
      </c>
      <c r="B847" t="s">
        <v>37</v>
      </c>
      <c r="C847">
        <v>97</v>
      </c>
      <c r="D847">
        <v>1.6</v>
      </c>
      <c r="E847">
        <v>70</v>
      </c>
      <c r="F847">
        <v>0.7</v>
      </c>
      <c r="G847">
        <v>22106.83</v>
      </c>
    </row>
    <row r="848" spans="1:7" x14ac:dyDescent="0.25">
      <c r="A848" t="s">
        <v>865</v>
      </c>
      <c r="B848" t="s">
        <v>10</v>
      </c>
      <c r="C848">
        <v>193</v>
      </c>
      <c r="D848">
        <v>2</v>
      </c>
      <c r="E848">
        <v>155</v>
      </c>
      <c r="F848">
        <v>7.4</v>
      </c>
      <c r="G848">
        <v>2561.5300000000002</v>
      </c>
    </row>
    <row r="849" spans="1:7" x14ac:dyDescent="0.25">
      <c r="A849" t="s">
        <v>866</v>
      </c>
      <c r="B849" t="s">
        <v>31</v>
      </c>
      <c r="D849">
        <v>2.8</v>
      </c>
      <c r="E849">
        <v>53</v>
      </c>
      <c r="F849">
        <v>6.8</v>
      </c>
      <c r="G849">
        <v>447.05</v>
      </c>
    </row>
    <row r="850" spans="1:7" x14ac:dyDescent="0.25">
      <c r="A850" t="s">
        <v>867</v>
      </c>
      <c r="B850" t="s">
        <v>13</v>
      </c>
      <c r="C850">
        <v>178</v>
      </c>
      <c r="D850">
        <v>3</v>
      </c>
      <c r="E850">
        <v>181</v>
      </c>
      <c r="F850">
        <v>9</v>
      </c>
      <c r="G850">
        <v>7823.88</v>
      </c>
    </row>
    <row r="851" spans="1:7" x14ac:dyDescent="0.25">
      <c r="A851" t="s">
        <v>868</v>
      </c>
      <c r="B851" t="s">
        <v>13</v>
      </c>
      <c r="C851">
        <v>326</v>
      </c>
      <c r="E851">
        <v>191</v>
      </c>
      <c r="F851">
        <v>3.1</v>
      </c>
      <c r="G851">
        <v>11393.96</v>
      </c>
    </row>
    <row r="852" spans="1:7" x14ac:dyDescent="0.25">
      <c r="A852" t="s">
        <v>869</v>
      </c>
      <c r="B852" t="s">
        <v>31</v>
      </c>
      <c r="C852">
        <v>485</v>
      </c>
      <c r="D852">
        <v>2.7</v>
      </c>
      <c r="E852">
        <v>113</v>
      </c>
      <c r="F852">
        <v>1.7</v>
      </c>
      <c r="G852">
        <v>1159.22</v>
      </c>
    </row>
    <row r="853" spans="1:7" x14ac:dyDescent="0.25">
      <c r="A853" t="s">
        <v>870</v>
      </c>
      <c r="B853" t="s">
        <v>31</v>
      </c>
      <c r="C853">
        <v>208</v>
      </c>
      <c r="D853">
        <v>3.3</v>
      </c>
      <c r="E853">
        <v>165</v>
      </c>
      <c r="F853">
        <v>9.9</v>
      </c>
      <c r="G853">
        <v>1819.9</v>
      </c>
    </row>
    <row r="854" spans="1:7" x14ac:dyDescent="0.25">
      <c r="A854" t="s">
        <v>871</v>
      </c>
      <c r="B854" t="s">
        <v>25</v>
      </c>
      <c r="C854">
        <v>400</v>
      </c>
      <c r="D854">
        <v>2.2999999999999998</v>
      </c>
      <c r="E854">
        <v>161</v>
      </c>
      <c r="F854">
        <v>8.6</v>
      </c>
      <c r="G854">
        <v>28182.59</v>
      </c>
    </row>
    <row r="855" spans="1:7" x14ac:dyDescent="0.25">
      <c r="A855" t="s">
        <v>872</v>
      </c>
      <c r="B855" t="s">
        <v>18</v>
      </c>
      <c r="C855">
        <v>366</v>
      </c>
      <c r="D855">
        <v>4.2</v>
      </c>
      <c r="E855">
        <v>136</v>
      </c>
      <c r="G855">
        <v>5638.9</v>
      </c>
    </row>
    <row r="856" spans="1:7" x14ac:dyDescent="0.25">
      <c r="A856" t="s">
        <v>873</v>
      </c>
      <c r="B856" t="s">
        <v>16</v>
      </c>
      <c r="C856">
        <v>174</v>
      </c>
      <c r="D856">
        <v>4.9000000000000004</v>
      </c>
      <c r="E856">
        <v>154</v>
      </c>
      <c r="F856">
        <v>2.6</v>
      </c>
    </row>
    <row r="857" spans="1:7" x14ac:dyDescent="0.25">
      <c r="A857" t="s">
        <v>874</v>
      </c>
      <c r="B857" t="s">
        <v>25</v>
      </c>
      <c r="D857">
        <v>2.1</v>
      </c>
      <c r="F857">
        <v>9.5</v>
      </c>
      <c r="G857">
        <v>37172.04</v>
      </c>
    </row>
    <row r="858" spans="1:7" x14ac:dyDescent="0.25">
      <c r="A858" t="s">
        <v>875</v>
      </c>
      <c r="B858" t="s">
        <v>88</v>
      </c>
      <c r="C858">
        <v>260</v>
      </c>
      <c r="D858">
        <v>2</v>
      </c>
      <c r="E858">
        <v>86</v>
      </c>
      <c r="F858">
        <v>7.2</v>
      </c>
      <c r="G858">
        <v>5727.4</v>
      </c>
    </row>
    <row r="859" spans="1:7" x14ac:dyDescent="0.25">
      <c r="A859" t="s">
        <v>876</v>
      </c>
      <c r="B859" t="s">
        <v>31</v>
      </c>
      <c r="C859">
        <v>232</v>
      </c>
      <c r="D859">
        <v>2</v>
      </c>
      <c r="E859">
        <v>183</v>
      </c>
      <c r="F859">
        <v>6.5</v>
      </c>
      <c r="G859">
        <v>740.67</v>
      </c>
    </row>
    <row r="860" spans="1:7" x14ac:dyDescent="0.25">
      <c r="A860" t="s">
        <v>877</v>
      </c>
      <c r="B860" t="s">
        <v>13</v>
      </c>
      <c r="C860">
        <v>126</v>
      </c>
      <c r="D860">
        <v>2.6</v>
      </c>
      <c r="E860">
        <v>91</v>
      </c>
      <c r="F860">
        <v>2.2999999999999998</v>
      </c>
      <c r="G860">
        <v>13934.66</v>
      </c>
    </row>
    <row r="861" spans="1:7" x14ac:dyDescent="0.25">
      <c r="A861" t="s">
        <v>878</v>
      </c>
      <c r="B861" t="s">
        <v>31</v>
      </c>
      <c r="C861">
        <v>427</v>
      </c>
      <c r="D861">
        <v>4.2</v>
      </c>
      <c r="E861">
        <v>44</v>
      </c>
      <c r="F861">
        <v>4.3</v>
      </c>
      <c r="G861">
        <v>1500.75</v>
      </c>
    </row>
    <row r="862" spans="1:7" x14ac:dyDescent="0.25">
      <c r="A862" t="s">
        <v>879</v>
      </c>
      <c r="B862" t="s">
        <v>13</v>
      </c>
      <c r="C862">
        <v>398</v>
      </c>
      <c r="D862">
        <v>2.1</v>
      </c>
      <c r="E862">
        <v>113</v>
      </c>
      <c r="F862">
        <v>6.9</v>
      </c>
      <c r="G862">
        <v>12347.44</v>
      </c>
    </row>
    <row r="863" spans="1:7" x14ac:dyDescent="0.25">
      <c r="A863" t="s">
        <v>880</v>
      </c>
      <c r="B863" t="s">
        <v>16</v>
      </c>
      <c r="C863">
        <v>466</v>
      </c>
      <c r="D863">
        <v>1.5</v>
      </c>
      <c r="E863">
        <v>64</v>
      </c>
      <c r="F863">
        <v>8.1</v>
      </c>
      <c r="G863">
        <v>632.80999999999995</v>
      </c>
    </row>
    <row r="864" spans="1:7" x14ac:dyDescent="0.25">
      <c r="A864" t="s">
        <v>881</v>
      </c>
      <c r="B864" t="s">
        <v>13</v>
      </c>
      <c r="C864">
        <v>267</v>
      </c>
      <c r="D864">
        <v>3.7</v>
      </c>
      <c r="E864">
        <v>153</v>
      </c>
      <c r="F864">
        <v>8.6999999999999993</v>
      </c>
      <c r="G864">
        <v>12137.91</v>
      </c>
    </row>
    <row r="865" spans="1:7" x14ac:dyDescent="0.25">
      <c r="A865" t="s">
        <v>882</v>
      </c>
      <c r="B865" t="s">
        <v>13</v>
      </c>
      <c r="C865">
        <v>158</v>
      </c>
      <c r="D865">
        <v>3.2</v>
      </c>
      <c r="E865">
        <v>133</v>
      </c>
      <c r="F865">
        <v>5.0999999999999996</v>
      </c>
      <c r="G865">
        <v>6651.35</v>
      </c>
    </row>
    <row r="866" spans="1:7" x14ac:dyDescent="0.25">
      <c r="A866" t="s">
        <v>883</v>
      </c>
      <c r="B866" t="s">
        <v>8</v>
      </c>
      <c r="C866">
        <v>181</v>
      </c>
      <c r="D866">
        <v>3.1</v>
      </c>
      <c r="E866">
        <v>48</v>
      </c>
      <c r="F866">
        <v>2</v>
      </c>
      <c r="G866">
        <v>11515.47</v>
      </c>
    </row>
    <row r="867" spans="1:7" x14ac:dyDescent="0.25">
      <c r="A867" t="s">
        <v>884</v>
      </c>
      <c r="B867" t="s">
        <v>16</v>
      </c>
      <c r="C867">
        <v>350</v>
      </c>
      <c r="D867">
        <v>1.4</v>
      </c>
      <c r="E867">
        <v>149</v>
      </c>
      <c r="F867">
        <v>4</v>
      </c>
      <c r="G867">
        <v>763.62</v>
      </c>
    </row>
    <row r="868" spans="1:7" x14ac:dyDescent="0.25">
      <c r="A868" t="s">
        <v>885</v>
      </c>
      <c r="B868" t="s">
        <v>13</v>
      </c>
      <c r="C868">
        <v>496</v>
      </c>
      <c r="D868">
        <v>1.8</v>
      </c>
      <c r="E868">
        <v>190</v>
      </c>
      <c r="F868">
        <v>4.2</v>
      </c>
      <c r="G868">
        <v>5553.41</v>
      </c>
    </row>
    <row r="869" spans="1:7" x14ac:dyDescent="0.25">
      <c r="A869" t="s">
        <v>886</v>
      </c>
      <c r="B869" t="s">
        <v>13</v>
      </c>
      <c r="C869">
        <v>361</v>
      </c>
      <c r="D869">
        <v>3.1</v>
      </c>
      <c r="E869">
        <v>118</v>
      </c>
      <c r="F869">
        <v>4.0999999999999996</v>
      </c>
      <c r="G869">
        <v>3976.8</v>
      </c>
    </row>
    <row r="870" spans="1:7" x14ac:dyDescent="0.25">
      <c r="A870" t="s">
        <v>887</v>
      </c>
      <c r="B870" t="s">
        <v>23</v>
      </c>
      <c r="C870">
        <v>421</v>
      </c>
      <c r="D870">
        <v>4.5</v>
      </c>
      <c r="E870">
        <v>20</v>
      </c>
      <c r="F870">
        <v>0.8</v>
      </c>
      <c r="G870">
        <v>526.12</v>
      </c>
    </row>
    <row r="871" spans="1:7" x14ac:dyDescent="0.25">
      <c r="A871" t="s">
        <v>888</v>
      </c>
      <c r="B871" t="s">
        <v>37</v>
      </c>
      <c r="C871">
        <v>111</v>
      </c>
      <c r="D871">
        <v>1.6</v>
      </c>
      <c r="E871">
        <v>129</v>
      </c>
      <c r="G871">
        <v>21473.95</v>
      </c>
    </row>
    <row r="872" spans="1:7" x14ac:dyDescent="0.25">
      <c r="A872" t="s">
        <v>889</v>
      </c>
      <c r="B872" t="s">
        <v>8</v>
      </c>
      <c r="C872">
        <v>389</v>
      </c>
      <c r="D872">
        <v>4.4000000000000004</v>
      </c>
      <c r="E872">
        <v>109</v>
      </c>
    </row>
    <row r="873" spans="1:7" x14ac:dyDescent="0.25">
      <c r="A873" t="s">
        <v>890</v>
      </c>
      <c r="B873" t="s">
        <v>37</v>
      </c>
      <c r="C873">
        <v>164</v>
      </c>
      <c r="D873">
        <v>2.6</v>
      </c>
      <c r="E873">
        <v>95</v>
      </c>
      <c r="F873">
        <v>8.4</v>
      </c>
      <c r="G873">
        <v>10216.459999999999</v>
      </c>
    </row>
    <row r="874" spans="1:7" x14ac:dyDescent="0.25">
      <c r="A874" t="s">
        <v>891</v>
      </c>
      <c r="B874" t="s">
        <v>10</v>
      </c>
      <c r="C874">
        <v>479</v>
      </c>
      <c r="D874">
        <v>1.7</v>
      </c>
      <c r="E874">
        <v>196</v>
      </c>
      <c r="F874">
        <v>3.5</v>
      </c>
      <c r="G874">
        <v>712.1</v>
      </c>
    </row>
    <row r="875" spans="1:7" x14ac:dyDescent="0.25">
      <c r="A875" t="s">
        <v>892</v>
      </c>
      <c r="B875" t="s">
        <v>23</v>
      </c>
      <c r="C875">
        <v>485</v>
      </c>
      <c r="D875">
        <v>4</v>
      </c>
      <c r="E875">
        <v>128</v>
      </c>
      <c r="F875">
        <v>1.9</v>
      </c>
      <c r="G875">
        <v>3179.25</v>
      </c>
    </row>
    <row r="876" spans="1:7" x14ac:dyDescent="0.25">
      <c r="A876" t="s">
        <v>893</v>
      </c>
      <c r="B876" t="s">
        <v>21</v>
      </c>
      <c r="C876">
        <v>325</v>
      </c>
      <c r="D876">
        <v>2.6</v>
      </c>
      <c r="F876">
        <v>3.7</v>
      </c>
      <c r="G876">
        <v>3514.21</v>
      </c>
    </row>
    <row r="877" spans="1:7" x14ac:dyDescent="0.25">
      <c r="A877" t="s">
        <v>894</v>
      </c>
      <c r="B877" t="s">
        <v>13</v>
      </c>
      <c r="C877">
        <v>140</v>
      </c>
      <c r="D877">
        <v>2.6</v>
      </c>
      <c r="E877">
        <v>35</v>
      </c>
      <c r="F877">
        <v>6.1</v>
      </c>
      <c r="G877">
        <v>8552.3799999999992</v>
      </c>
    </row>
    <row r="878" spans="1:7" x14ac:dyDescent="0.25">
      <c r="A878" t="s">
        <v>895</v>
      </c>
      <c r="B878" t="s">
        <v>25</v>
      </c>
      <c r="C878">
        <v>250</v>
      </c>
      <c r="E878">
        <v>117</v>
      </c>
      <c r="F878">
        <v>7.9</v>
      </c>
      <c r="G878">
        <v>8769.49</v>
      </c>
    </row>
    <row r="879" spans="1:7" x14ac:dyDescent="0.25">
      <c r="A879" t="s">
        <v>896</v>
      </c>
      <c r="B879" t="s">
        <v>10</v>
      </c>
      <c r="C879">
        <v>269</v>
      </c>
      <c r="D879">
        <v>2</v>
      </c>
      <c r="E879">
        <v>56</v>
      </c>
      <c r="G879">
        <v>2849.41</v>
      </c>
    </row>
    <row r="880" spans="1:7" x14ac:dyDescent="0.25">
      <c r="A880" t="s">
        <v>897</v>
      </c>
      <c r="B880" t="s">
        <v>18</v>
      </c>
      <c r="C880">
        <v>479</v>
      </c>
      <c r="D880">
        <v>4</v>
      </c>
      <c r="F880">
        <v>9.6999999999999993</v>
      </c>
    </row>
    <row r="881" spans="1:7" x14ac:dyDescent="0.25">
      <c r="A881" t="s">
        <v>898</v>
      </c>
      <c r="B881" t="s">
        <v>8</v>
      </c>
      <c r="C881">
        <v>440</v>
      </c>
      <c r="D881">
        <v>2.5</v>
      </c>
      <c r="E881">
        <v>33</v>
      </c>
      <c r="F881">
        <v>3.9</v>
      </c>
      <c r="G881">
        <v>15630.96</v>
      </c>
    </row>
    <row r="882" spans="1:7" x14ac:dyDescent="0.25">
      <c r="A882" t="s">
        <v>899</v>
      </c>
      <c r="B882" t="s">
        <v>10</v>
      </c>
      <c r="C882">
        <v>274</v>
      </c>
      <c r="D882">
        <v>2.1</v>
      </c>
      <c r="E882">
        <v>115</v>
      </c>
      <c r="F882">
        <v>2</v>
      </c>
      <c r="G882">
        <v>3793.36</v>
      </c>
    </row>
    <row r="883" spans="1:7" x14ac:dyDescent="0.25">
      <c r="A883" t="s">
        <v>900</v>
      </c>
      <c r="B883" t="s">
        <v>25</v>
      </c>
      <c r="C883">
        <v>466</v>
      </c>
      <c r="D883">
        <v>1.1000000000000001</v>
      </c>
      <c r="E883">
        <v>83</v>
      </c>
      <c r="F883">
        <v>3.8</v>
      </c>
      <c r="G883">
        <v>35242.94</v>
      </c>
    </row>
    <row r="884" spans="1:7" x14ac:dyDescent="0.25">
      <c r="A884" t="s">
        <v>901</v>
      </c>
      <c r="B884" t="s">
        <v>88</v>
      </c>
      <c r="C884">
        <v>421</v>
      </c>
      <c r="E884">
        <v>86</v>
      </c>
      <c r="G884">
        <v>14175</v>
      </c>
    </row>
    <row r="885" spans="1:7" x14ac:dyDescent="0.25">
      <c r="A885" t="s">
        <v>902</v>
      </c>
      <c r="B885" t="s">
        <v>21</v>
      </c>
      <c r="C885">
        <v>365</v>
      </c>
      <c r="D885">
        <v>1.6</v>
      </c>
      <c r="E885">
        <v>141</v>
      </c>
      <c r="F885">
        <v>4.8</v>
      </c>
      <c r="G885">
        <v>3859.78</v>
      </c>
    </row>
    <row r="886" spans="1:7" x14ac:dyDescent="0.25">
      <c r="A886" t="s">
        <v>903</v>
      </c>
      <c r="B886" t="s">
        <v>88</v>
      </c>
      <c r="D886">
        <v>2.2999999999999998</v>
      </c>
      <c r="E886">
        <v>105</v>
      </c>
      <c r="F886">
        <v>2.2999999999999998</v>
      </c>
      <c r="G886">
        <v>6034.22</v>
      </c>
    </row>
    <row r="887" spans="1:7" x14ac:dyDescent="0.25">
      <c r="A887" t="s">
        <v>904</v>
      </c>
      <c r="B887" t="s">
        <v>88</v>
      </c>
      <c r="C887">
        <v>175</v>
      </c>
      <c r="D887">
        <v>4.7</v>
      </c>
      <c r="E887">
        <v>23</v>
      </c>
      <c r="F887">
        <v>7</v>
      </c>
      <c r="G887">
        <v>13740.33</v>
      </c>
    </row>
    <row r="888" spans="1:7" x14ac:dyDescent="0.25">
      <c r="A888" t="s">
        <v>905</v>
      </c>
      <c r="B888" t="s">
        <v>37</v>
      </c>
      <c r="C888">
        <v>247</v>
      </c>
      <c r="D888">
        <v>4.3</v>
      </c>
      <c r="E888">
        <v>61</v>
      </c>
      <c r="F888">
        <v>7.8</v>
      </c>
      <c r="G888">
        <v>29574.46</v>
      </c>
    </row>
    <row r="889" spans="1:7" x14ac:dyDescent="0.25">
      <c r="A889" t="s">
        <v>906</v>
      </c>
      <c r="B889" t="s">
        <v>31</v>
      </c>
      <c r="C889">
        <v>377</v>
      </c>
      <c r="D889">
        <v>2.8</v>
      </c>
      <c r="E889">
        <v>119</v>
      </c>
      <c r="F889">
        <v>8.9</v>
      </c>
      <c r="G889">
        <v>751.16</v>
      </c>
    </row>
    <row r="890" spans="1:7" x14ac:dyDescent="0.25">
      <c r="A890" t="s">
        <v>907</v>
      </c>
      <c r="B890" t="s">
        <v>25</v>
      </c>
      <c r="C890">
        <v>191</v>
      </c>
      <c r="D890">
        <v>3.1</v>
      </c>
      <c r="E890">
        <v>153</v>
      </c>
      <c r="F890">
        <v>5.3</v>
      </c>
      <c r="G890">
        <v>20741.990000000002</v>
      </c>
    </row>
    <row r="891" spans="1:7" x14ac:dyDescent="0.25">
      <c r="A891" t="s">
        <v>908</v>
      </c>
      <c r="B891" t="s">
        <v>37</v>
      </c>
      <c r="C891">
        <v>84</v>
      </c>
      <c r="E891">
        <v>157</v>
      </c>
      <c r="F891">
        <v>1.6</v>
      </c>
      <c r="G891">
        <v>9418.08</v>
      </c>
    </row>
    <row r="892" spans="1:7" x14ac:dyDescent="0.25">
      <c r="A892" t="s">
        <v>909</v>
      </c>
      <c r="B892" t="s">
        <v>23</v>
      </c>
      <c r="C892">
        <v>117</v>
      </c>
      <c r="D892">
        <v>3.2</v>
      </c>
      <c r="E892">
        <v>23</v>
      </c>
      <c r="F892">
        <v>8.3000000000000007</v>
      </c>
    </row>
    <row r="893" spans="1:7" x14ac:dyDescent="0.25">
      <c r="A893" t="s">
        <v>910</v>
      </c>
      <c r="B893" t="s">
        <v>21</v>
      </c>
      <c r="C893">
        <v>319</v>
      </c>
      <c r="D893">
        <v>1.2</v>
      </c>
      <c r="E893">
        <v>46</v>
      </c>
      <c r="F893">
        <v>6.5</v>
      </c>
      <c r="G893">
        <v>4336.37</v>
      </c>
    </row>
    <row r="894" spans="1:7" x14ac:dyDescent="0.25">
      <c r="A894" t="s">
        <v>911</v>
      </c>
      <c r="B894" t="s">
        <v>23</v>
      </c>
      <c r="C894">
        <v>163</v>
      </c>
      <c r="E894">
        <v>127</v>
      </c>
      <c r="F894">
        <v>2.7</v>
      </c>
      <c r="G894">
        <v>4366.1099999999997</v>
      </c>
    </row>
    <row r="895" spans="1:7" x14ac:dyDescent="0.25">
      <c r="A895" t="s">
        <v>912</v>
      </c>
      <c r="B895" t="s">
        <v>10</v>
      </c>
      <c r="C895">
        <v>275</v>
      </c>
      <c r="D895">
        <v>1</v>
      </c>
      <c r="E895">
        <v>141</v>
      </c>
      <c r="F895">
        <v>0.7</v>
      </c>
      <c r="G895">
        <v>3953.19</v>
      </c>
    </row>
    <row r="896" spans="1:7" x14ac:dyDescent="0.25">
      <c r="A896" t="s">
        <v>913</v>
      </c>
      <c r="B896" t="s">
        <v>18</v>
      </c>
      <c r="C896">
        <v>87</v>
      </c>
      <c r="D896">
        <v>3.3</v>
      </c>
      <c r="E896">
        <v>111</v>
      </c>
      <c r="F896">
        <v>8.5</v>
      </c>
      <c r="G896">
        <v>5608.83</v>
      </c>
    </row>
    <row r="897" spans="1:7" x14ac:dyDescent="0.25">
      <c r="A897" t="s">
        <v>914</v>
      </c>
      <c r="B897" t="s">
        <v>10</v>
      </c>
      <c r="D897">
        <v>2</v>
      </c>
      <c r="E897">
        <v>38</v>
      </c>
      <c r="G897">
        <v>1118.22</v>
      </c>
    </row>
    <row r="898" spans="1:7" x14ac:dyDescent="0.25">
      <c r="A898" t="s">
        <v>915</v>
      </c>
      <c r="B898" t="s">
        <v>10</v>
      </c>
      <c r="C898">
        <v>315</v>
      </c>
      <c r="D898">
        <v>2.9</v>
      </c>
      <c r="E898">
        <v>199</v>
      </c>
      <c r="F898">
        <v>5.7</v>
      </c>
      <c r="G898">
        <v>3674.06</v>
      </c>
    </row>
    <row r="899" spans="1:7" x14ac:dyDescent="0.25">
      <c r="A899" t="s">
        <v>916</v>
      </c>
      <c r="B899" t="s">
        <v>23</v>
      </c>
      <c r="C899">
        <v>428</v>
      </c>
      <c r="D899">
        <v>3.3</v>
      </c>
      <c r="E899">
        <v>151</v>
      </c>
      <c r="F899">
        <v>3.4</v>
      </c>
      <c r="G899">
        <v>1667.11</v>
      </c>
    </row>
    <row r="900" spans="1:7" x14ac:dyDescent="0.25">
      <c r="A900" t="s">
        <v>917</v>
      </c>
      <c r="B900" t="s">
        <v>16</v>
      </c>
      <c r="C900">
        <v>298</v>
      </c>
      <c r="D900">
        <v>2</v>
      </c>
      <c r="E900">
        <v>40</v>
      </c>
      <c r="G900">
        <v>308.81</v>
      </c>
    </row>
    <row r="901" spans="1:7" x14ac:dyDescent="0.25">
      <c r="A901" t="s">
        <v>918</v>
      </c>
      <c r="B901" t="s">
        <v>25</v>
      </c>
      <c r="C901">
        <v>266</v>
      </c>
      <c r="D901">
        <v>2.5</v>
      </c>
      <c r="E901">
        <v>31</v>
      </c>
      <c r="F901">
        <v>6.3</v>
      </c>
      <c r="G901">
        <v>12300.95</v>
      </c>
    </row>
    <row r="902" spans="1:7" x14ac:dyDescent="0.25">
      <c r="A902" t="s">
        <v>919</v>
      </c>
      <c r="B902" t="s">
        <v>21</v>
      </c>
      <c r="C902">
        <v>205</v>
      </c>
      <c r="D902">
        <v>3</v>
      </c>
      <c r="F902">
        <v>9.6999999999999993</v>
      </c>
      <c r="G902">
        <v>4658.0600000000004</v>
      </c>
    </row>
    <row r="903" spans="1:7" x14ac:dyDescent="0.25">
      <c r="A903" t="s">
        <v>920</v>
      </c>
      <c r="B903" t="s">
        <v>10</v>
      </c>
      <c r="C903">
        <v>259</v>
      </c>
      <c r="D903">
        <v>3.7</v>
      </c>
      <c r="E903">
        <v>113</v>
      </c>
      <c r="F903">
        <v>9.1</v>
      </c>
      <c r="G903">
        <v>2976</v>
      </c>
    </row>
    <row r="904" spans="1:7" x14ac:dyDescent="0.25">
      <c r="A904" t="s">
        <v>921</v>
      </c>
      <c r="B904" t="s">
        <v>13</v>
      </c>
      <c r="C904">
        <v>258</v>
      </c>
      <c r="D904">
        <v>1.6</v>
      </c>
      <c r="E904">
        <v>93</v>
      </c>
      <c r="F904">
        <v>3.3</v>
      </c>
      <c r="G904">
        <v>5070.55</v>
      </c>
    </row>
    <row r="905" spans="1:7" x14ac:dyDescent="0.25">
      <c r="A905" t="s">
        <v>922</v>
      </c>
      <c r="B905" t="s">
        <v>16</v>
      </c>
      <c r="C905">
        <v>94</v>
      </c>
      <c r="D905">
        <v>1.8</v>
      </c>
      <c r="E905">
        <v>56</v>
      </c>
      <c r="F905">
        <v>2.9</v>
      </c>
      <c r="G905">
        <v>787.02</v>
      </c>
    </row>
    <row r="906" spans="1:7" x14ac:dyDescent="0.25">
      <c r="A906" t="s">
        <v>923</v>
      </c>
      <c r="B906" t="s">
        <v>13</v>
      </c>
      <c r="C906">
        <v>142</v>
      </c>
      <c r="D906">
        <v>4.2</v>
      </c>
      <c r="E906">
        <v>180</v>
      </c>
      <c r="F906">
        <v>9.1</v>
      </c>
      <c r="G906">
        <v>3268.72</v>
      </c>
    </row>
    <row r="907" spans="1:7" x14ac:dyDescent="0.25">
      <c r="A907" t="s">
        <v>924</v>
      </c>
      <c r="B907" t="s">
        <v>25</v>
      </c>
      <c r="C907">
        <v>465</v>
      </c>
      <c r="E907">
        <v>180</v>
      </c>
      <c r="F907">
        <v>3</v>
      </c>
    </row>
    <row r="908" spans="1:7" x14ac:dyDescent="0.25">
      <c r="A908" t="s">
        <v>925</v>
      </c>
      <c r="B908" t="s">
        <v>58</v>
      </c>
      <c r="C908">
        <v>305</v>
      </c>
      <c r="D908">
        <v>3</v>
      </c>
      <c r="E908">
        <v>105</v>
      </c>
      <c r="F908">
        <v>9.6</v>
      </c>
      <c r="G908">
        <v>28838.78</v>
      </c>
    </row>
    <row r="909" spans="1:7" x14ac:dyDescent="0.25">
      <c r="A909" t="s">
        <v>926</v>
      </c>
      <c r="B909" t="s">
        <v>23</v>
      </c>
      <c r="D909">
        <v>4.8</v>
      </c>
      <c r="F909">
        <v>9.4</v>
      </c>
      <c r="G909">
        <v>2896.19</v>
      </c>
    </row>
    <row r="910" spans="1:7" x14ac:dyDescent="0.25">
      <c r="A910" t="s">
        <v>927</v>
      </c>
      <c r="B910" t="s">
        <v>23</v>
      </c>
      <c r="D910">
        <v>1.8</v>
      </c>
      <c r="E910">
        <v>110</v>
      </c>
      <c r="G910">
        <v>913.52</v>
      </c>
    </row>
    <row r="911" spans="1:7" x14ac:dyDescent="0.25">
      <c r="A911" t="s">
        <v>928</v>
      </c>
      <c r="B911" t="s">
        <v>13</v>
      </c>
      <c r="C911">
        <v>197</v>
      </c>
      <c r="D911">
        <v>3.3</v>
      </c>
      <c r="E911">
        <v>33</v>
      </c>
      <c r="F911">
        <v>3.2</v>
      </c>
    </row>
    <row r="912" spans="1:7" x14ac:dyDescent="0.25">
      <c r="A912" t="s">
        <v>929</v>
      </c>
      <c r="B912" t="s">
        <v>31</v>
      </c>
      <c r="C912">
        <v>379</v>
      </c>
      <c r="D912">
        <v>3.9</v>
      </c>
      <c r="E912">
        <v>92</v>
      </c>
      <c r="F912">
        <v>6.9</v>
      </c>
    </row>
    <row r="913" spans="1:7" x14ac:dyDescent="0.25">
      <c r="A913" t="s">
        <v>930</v>
      </c>
      <c r="B913" t="s">
        <v>25</v>
      </c>
      <c r="C913">
        <v>149</v>
      </c>
      <c r="D913">
        <v>1.7</v>
      </c>
      <c r="E913">
        <v>65</v>
      </c>
      <c r="F913">
        <v>9.6999999999999993</v>
      </c>
      <c r="G913">
        <v>22642.04</v>
      </c>
    </row>
    <row r="914" spans="1:7" x14ac:dyDescent="0.25">
      <c r="A914" t="s">
        <v>931</v>
      </c>
      <c r="B914" t="s">
        <v>21</v>
      </c>
      <c r="C914">
        <v>211</v>
      </c>
      <c r="D914">
        <v>3.2</v>
      </c>
      <c r="F914">
        <v>9</v>
      </c>
      <c r="G914">
        <v>4136.76</v>
      </c>
    </row>
    <row r="915" spans="1:7" x14ac:dyDescent="0.25">
      <c r="A915" t="s">
        <v>932</v>
      </c>
      <c r="B915" t="s">
        <v>21</v>
      </c>
      <c r="D915">
        <v>1.9</v>
      </c>
      <c r="E915">
        <v>27</v>
      </c>
      <c r="F915">
        <v>3.7</v>
      </c>
      <c r="G915">
        <v>3170.5</v>
      </c>
    </row>
    <row r="916" spans="1:7" x14ac:dyDescent="0.25">
      <c r="A916" t="s">
        <v>933</v>
      </c>
      <c r="B916" t="s">
        <v>37</v>
      </c>
      <c r="C916">
        <v>296</v>
      </c>
      <c r="D916">
        <v>4.9000000000000004</v>
      </c>
      <c r="E916">
        <v>30</v>
      </c>
      <c r="F916">
        <v>5.0999999999999996</v>
      </c>
      <c r="G916">
        <v>28502.86</v>
      </c>
    </row>
    <row r="917" spans="1:7" x14ac:dyDescent="0.25">
      <c r="A917" t="s">
        <v>934</v>
      </c>
      <c r="B917" t="s">
        <v>58</v>
      </c>
      <c r="C917">
        <v>286</v>
      </c>
      <c r="D917">
        <v>3.8</v>
      </c>
      <c r="E917">
        <v>49</v>
      </c>
      <c r="F917">
        <v>1</v>
      </c>
      <c r="G917">
        <v>13127.62</v>
      </c>
    </row>
    <row r="918" spans="1:7" x14ac:dyDescent="0.25">
      <c r="A918" t="s">
        <v>935</v>
      </c>
      <c r="B918" t="s">
        <v>37</v>
      </c>
      <c r="C918">
        <v>293</v>
      </c>
      <c r="D918">
        <v>3.6</v>
      </c>
      <c r="E918">
        <v>59</v>
      </c>
      <c r="F918">
        <v>3.1</v>
      </c>
      <c r="G918">
        <v>8058.84</v>
      </c>
    </row>
    <row r="919" spans="1:7" x14ac:dyDescent="0.25">
      <c r="A919" t="s">
        <v>936</v>
      </c>
      <c r="B919" t="s">
        <v>10</v>
      </c>
      <c r="C919">
        <v>172</v>
      </c>
      <c r="D919">
        <v>3.2</v>
      </c>
      <c r="E919">
        <v>111</v>
      </c>
      <c r="F919">
        <v>1.3</v>
      </c>
      <c r="G919">
        <v>928.05</v>
      </c>
    </row>
    <row r="920" spans="1:7" x14ac:dyDescent="0.25">
      <c r="A920" t="s">
        <v>937</v>
      </c>
      <c r="B920" t="s">
        <v>37</v>
      </c>
      <c r="C920">
        <v>300</v>
      </c>
      <c r="D920">
        <v>1.4</v>
      </c>
      <c r="E920">
        <v>88</v>
      </c>
      <c r="F920">
        <v>7.7</v>
      </c>
      <c r="G920">
        <v>14531.71</v>
      </c>
    </row>
    <row r="921" spans="1:7" x14ac:dyDescent="0.25">
      <c r="A921" t="s">
        <v>938</v>
      </c>
      <c r="B921" t="s">
        <v>88</v>
      </c>
      <c r="C921">
        <v>302</v>
      </c>
      <c r="D921">
        <v>2.2999999999999998</v>
      </c>
      <c r="F921">
        <v>6.3</v>
      </c>
      <c r="G921">
        <v>6453.04</v>
      </c>
    </row>
    <row r="922" spans="1:7" x14ac:dyDescent="0.25">
      <c r="A922" t="s">
        <v>939</v>
      </c>
      <c r="B922" t="s">
        <v>58</v>
      </c>
      <c r="C922">
        <v>263</v>
      </c>
      <c r="E922">
        <v>187</v>
      </c>
      <c r="F922">
        <v>8.5</v>
      </c>
      <c r="G922">
        <v>8060.68</v>
      </c>
    </row>
    <row r="923" spans="1:7" x14ac:dyDescent="0.25">
      <c r="A923" t="s">
        <v>940</v>
      </c>
      <c r="B923" t="s">
        <v>88</v>
      </c>
      <c r="C923">
        <v>129</v>
      </c>
      <c r="D923">
        <v>2.7</v>
      </c>
      <c r="E923">
        <v>62</v>
      </c>
      <c r="F923">
        <v>1.4</v>
      </c>
      <c r="G923">
        <v>9783.59</v>
      </c>
    </row>
    <row r="924" spans="1:7" x14ac:dyDescent="0.25">
      <c r="A924" t="s">
        <v>941</v>
      </c>
      <c r="B924" t="s">
        <v>25</v>
      </c>
      <c r="C924">
        <v>405</v>
      </c>
      <c r="E924">
        <v>82</v>
      </c>
      <c r="F924">
        <v>2.8</v>
      </c>
      <c r="G924">
        <v>17989.52</v>
      </c>
    </row>
    <row r="925" spans="1:7" x14ac:dyDescent="0.25">
      <c r="A925" t="s">
        <v>942</v>
      </c>
      <c r="B925" t="s">
        <v>21</v>
      </c>
      <c r="C925">
        <v>274</v>
      </c>
      <c r="D925">
        <v>2.2999999999999998</v>
      </c>
      <c r="E925">
        <v>173</v>
      </c>
      <c r="F925">
        <v>8.6</v>
      </c>
      <c r="G925">
        <v>2976.61</v>
      </c>
    </row>
    <row r="926" spans="1:7" x14ac:dyDescent="0.25">
      <c r="A926" t="s">
        <v>943</v>
      </c>
      <c r="B926" t="s">
        <v>58</v>
      </c>
      <c r="C926">
        <v>107</v>
      </c>
      <c r="D926">
        <v>1.3</v>
      </c>
      <c r="E926">
        <v>189</v>
      </c>
      <c r="F926">
        <v>5.4</v>
      </c>
    </row>
    <row r="927" spans="1:7" x14ac:dyDescent="0.25">
      <c r="A927" t="s">
        <v>944</v>
      </c>
      <c r="B927" t="s">
        <v>58</v>
      </c>
      <c r="C927">
        <v>146</v>
      </c>
      <c r="D927">
        <v>2.2999999999999998</v>
      </c>
      <c r="E927">
        <v>178</v>
      </c>
      <c r="F927">
        <v>0.9</v>
      </c>
      <c r="G927">
        <v>8264.56</v>
      </c>
    </row>
    <row r="928" spans="1:7" x14ac:dyDescent="0.25">
      <c r="A928" t="s">
        <v>945</v>
      </c>
      <c r="B928" t="s">
        <v>16</v>
      </c>
      <c r="C928">
        <v>133</v>
      </c>
      <c r="D928">
        <v>3</v>
      </c>
      <c r="F928">
        <v>2.8</v>
      </c>
      <c r="G928">
        <v>556.63</v>
      </c>
    </row>
    <row r="929" spans="1:7" x14ac:dyDescent="0.25">
      <c r="A929" t="s">
        <v>946</v>
      </c>
      <c r="B929" t="s">
        <v>18</v>
      </c>
      <c r="C929">
        <v>325</v>
      </c>
      <c r="D929">
        <v>2.6</v>
      </c>
      <c r="E929">
        <v>30</v>
      </c>
      <c r="F929">
        <v>8.3000000000000007</v>
      </c>
      <c r="G929">
        <v>14535.32</v>
      </c>
    </row>
    <row r="930" spans="1:7" x14ac:dyDescent="0.25">
      <c r="A930" t="s">
        <v>947</v>
      </c>
      <c r="B930" t="s">
        <v>10</v>
      </c>
      <c r="D930">
        <v>4.0999999999999996</v>
      </c>
      <c r="E930">
        <v>24</v>
      </c>
      <c r="F930">
        <v>2.2999999999999998</v>
      </c>
      <c r="G930">
        <v>3058.72</v>
      </c>
    </row>
    <row r="931" spans="1:7" x14ac:dyDescent="0.25">
      <c r="A931" t="s">
        <v>948</v>
      </c>
      <c r="B931" t="s">
        <v>88</v>
      </c>
      <c r="C931">
        <v>265</v>
      </c>
      <c r="D931">
        <v>1.3</v>
      </c>
      <c r="E931">
        <v>113</v>
      </c>
      <c r="F931">
        <v>8.3000000000000007</v>
      </c>
      <c r="G931">
        <v>6269</v>
      </c>
    </row>
    <row r="932" spans="1:7" x14ac:dyDescent="0.25">
      <c r="A932" t="s">
        <v>949</v>
      </c>
      <c r="B932" t="s">
        <v>58</v>
      </c>
      <c r="C932">
        <v>450</v>
      </c>
      <c r="D932">
        <v>3.5</v>
      </c>
      <c r="E932">
        <v>49</v>
      </c>
      <c r="F932">
        <v>3.8</v>
      </c>
      <c r="G932">
        <v>22663.58</v>
      </c>
    </row>
    <row r="933" spans="1:7" x14ac:dyDescent="0.25">
      <c r="A933" t="s">
        <v>950</v>
      </c>
      <c r="B933" t="s">
        <v>16</v>
      </c>
      <c r="C933">
        <v>267</v>
      </c>
      <c r="D933">
        <v>4.5</v>
      </c>
      <c r="E933">
        <v>155</v>
      </c>
      <c r="F933">
        <v>3.3</v>
      </c>
      <c r="G933">
        <v>163.07</v>
      </c>
    </row>
    <row r="934" spans="1:7" x14ac:dyDescent="0.25">
      <c r="A934" t="s">
        <v>951</v>
      </c>
      <c r="B934" t="s">
        <v>25</v>
      </c>
      <c r="C934">
        <v>179</v>
      </c>
      <c r="D934">
        <v>2.4</v>
      </c>
      <c r="E934">
        <v>126</v>
      </c>
      <c r="F934">
        <v>2.2000000000000002</v>
      </c>
      <c r="G934">
        <v>37866.93</v>
      </c>
    </row>
    <row r="935" spans="1:7" x14ac:dyDescent="0.25">
      <c r="A935" t="s">
        <v>952</v>
      </c>
      <c r="B935" t="s">
        <v>23</v>
      </c>
      <c r="C935">
        <v>489</v>
      </c>
      <c r="D935">
        <v>4.3</v>
      </c>
      <c r="E935">
        <v>159</v>
      </c>
      <c r="F935">
        <v>2.5</v>
      </c>
      <c r="G935">
        <v>2726.46</v>
      </c>
    </row>
    <row r="936" spans="1:7" x14ac:dyDescent="0.25">
      <c r="A936" t="s">
        <v>953</v>
      </c>
      <c r="B936" t="s">
        <v>21</v>
      </c>
      <c r="C936">
        <v>448</v>
      </c>
      <c r="D936">
        <v>4.3</v>
      </c>
      <c r="E936">
        <v>129</v>
      </c>
      <c r="F936">
        <v>6.2</v>
      </c>
      <c r="G936">
        <v>4933.28</v>
      </c>
    </row>
    <row r="937" spans="1:7" x14ac:dyDescent="0.25">
      <c r="A937" t="s">
        <v>954</v>
      </c>
      <c r="B937" t="s">
        <v>37</v>
      </c>
      <c r="C937">
        <v>383</v>
      </c>
      <c r="D937">
        <v>2.1</v>
      </c>
      <c r="E937">
        <v>102</v>
      </c>
      <c r="F937">
        <v>9.1999999999999993</v>
      </c>
      <c r="G937">
        <v>20181.79</v>
      </c>
    </row>
    <row r="938" spans="1:7" x14ac:dyDescent="0.25">
      <c r="A938" t="s">
        <v>955</v>
      </c>
      <c r="B938" t="s">
        <v>37</v>
      </c>
      <c r="C938">
        <v>52</v>
      </c>
      <c r="D938">
        <v>4.9000000000000004</v>
      </c>
      <c r="E938">
        <v>38</v>
      </c>
      <c r="F938">
        <v>10</v>
      </c>
      <c r="G938">
        <v>15352.82</v>
      </c>
    </row>
    <row r="939" spans="1:7" x14ac:dyDescent="0.25">
      <c r="A939" t="s">
        <v>956</v>
      </c>
      <c r="B939" t="s">
        <v>10</v>
      </c>
      <c r="C939">
        <v>156</v>
      </c>
      <c r="D939">
        <v>3.5</v>
      </c>
      <c r="E939">
        <v>121</v>
      </c>
      <c r="F939">
        <v>0.5</v>
      </c>
      <c r="G939">
        <v>1212.3800000000001</v>
      </c>
    </row>
    <row r="940" spans="1:7" x14ac:dyDescent="0.25">
      <c r="A940" t="s">
        <v>957</v>
      </c>
      <c r="B940" t="s">
        <v>21</v>
      </c>
      <c r="C940">
        <v>471</v>
      </c>
      <c r="D940">
        <v>3.5</v>
      </c>
      <c r="E940">
        <v>146</v>
      </c>
      <c r="F940">
        <v>6.3</v>
      </c>
      <c r="G940">
        <v>922.38</v>
      </c>
    </row>
    <row r="941" spans="1:7" x14ac:dyDescent="0.25">
      <c r="A941" t="s">
        <v>958</v>
      </c>
      <c r="B941" t="s">
        <v>16</v>
      </c>
      <c r="C941">
        <v>369</v>
      </c>
      <c r="D941">
        <v>4.9000000000000004</v>
      </c>
      <c r="E941">
        <v>42</v>
      </c>
      <c r="G941">
        <v>602.76</v>
      </c>
    </row>
    <row r="942" spans="1:7" x14ac:dyDescent="0.25">
      <c r="A942" t="s">
        <v>959</v>
      </c>
      <c r="B942" t="s">
        <v>23</v>
      </c>
      <c r="C942">
        <v>437</v>
      </c>
      <c r="D942">
        <v>2.6</v>
      </c>
      <c r="E942">
        <v>26</v>
      </c>
      <c r="F942">
        <v>1.5</v>
      </c>
      <c r="G942">
        <v>2747.14</v>
      </c>
    </row>
    <row r="943" spans="1:7" x14ac:dyDescent="0.25">
      <c r="A943" t="s">
        <v>960</v>
      </c>
      <c r="B943" t="s">
        <v>8</v>
      </c>
      <c r="C943">
        <v>426</v>
      </c>
      <c r="D943">
        <v>4.3</v>
      </c>
      <c r="F943">
        <v>5.8</v>
      </c>
      <c r="G943">
        <v>19285.599999999999</v>
      </c>
    </row>
    <row r="944" spans="1:7" x14ac:dyDescent="0.25">
      <c r="A944" t="s">
        <v>961</v>
      </c>
      <c r="B944" t="s">
        <v>21</v>
      </c>
      <c r="D944">
        <v>1.9</v>
      </c>
      <c r="E944">
        <v>152</v>
      </c>
      <c r="F944">
        <v>3</v>
      </c>
      <c r="G944">
        <v>4760.96</v>
      </c>
    </row>
    <row r="945" spans="1:7" x14ac:dyDescent="0.25">
      <c r="A945" t="s">
        <v>962</v>
      </c>
      <c r="B945" t="s">
        <v>37</v>
      </c>
      <c r="D945">
        <v>3</v>
      </c>
      <c r="E945">
        <v>153</v>
      </c>
      <c r="F945">
        <v>6.9</v>
      </c>
      <c r="G945">
        <v>23893.69</v>
      </c>
    </row>
    <row r="946" spans="1:7" x14ac:dyDescent="0.25">
      <c r="A946" t="s">
        <v>963</v>
      </c>
      <c r="B946" t="s">
        <v>16</v>
      </c>
      <c r="C946">
        <v>404</v>
      </c>
      <c r="D946">
        <v>4.8</v>
      </c>
      <c r="E946">
        <v>148</v>
      </c>
      <c r="F946">
        <v>9.1</v>
      </c>
      <c r="G946">
        <v>124.4</v>
      </c>
    </row>
    <row r="947" spans="1:7" x14ac:dyDescent="0.25">
      <c r="A947" t="s">
        <v>964</v>
      </c>
      <c r="B947" t="s">
        <v>88</v>
      </c>
      <c r="C947">
        <v>439</v>
      </c>
      <c r="D947">
        <v>3.3</v>
      </c>
      <c r="E947">
        <v>36</v>
      </c>
      <c r="F947">
        <v>5.0999999999999996</v>
      </c>
      <c r="G947">
        <v>5900.08</v>
      </c>
    </row>
    <row r="948" spans="1:7" x14ac:dyDescent="0.25">
      <c r="A948" t="s">
        <v>965</v>
      </c>
      <c r="B948" t="s">
        <v>18</v>
      </c>
      <c r="C948">
        <v>428</v>
      </c>
      <c r="D948">
        <v>1.2</v>
      </c>
      <c r="E948">
        <v>97</v>
      </c>
      <c r="F948">
        <v>1.9</v>
      </c>
    </row>
    <row r="949" spans="1:7" x14ac:dyDescent="0.25">
      <c r="A949" t="s">
        <v>966</v>
      </c>
      <c r="B949" t="s">
        <v>23</v>
      </c>
      <c r="C949">
        <v>77</v>
      </c>
      <c r="D949">
        <v>3.1</v>
      </c>
      <c r="E949">
        <v>27</v>
      </c>
      <c r="F949">
        <v>1</v>
      </c>
      <c r="G949">
        <v>517.28</v>
      </c>
    </row>
    <row r="950" spans="1:7" x14ac:dyDescent="0.25">
      <c r="A950" t="s">
        <v>967</v>
      </c>
      <c r="B950" t="s">
        <v>21</v>
      </c>
      <c r="C950">
        <v>72</v>
      </c>
      <c r="D950">
        <v>3.5</v>
      </c>
      <c r="E950">
        <v>120</v>
      </c>
      <c r="F950">
        <v>4.4000000000000004</v>
      </c>
      <c r="G950">
        <v>2279.5500000000002</v>
      </c>
    </row>
    <row r="951" spans="1:7" x14ac:dyDescent="0.25">
      <c r="A951" t="s">
        <v>968</v>
      </c>
      <c r="B951" t="s">
        <v>88</v>
      </c>
      <c r="C951">
        <v>383</v>
      </c>
      <c r="D951">
        <v>4.5999999999999996</v>
      </c>
      <c r="E951">
        <v>190</v>
      </c>
      <c r="F951">
        <v>2.9</v>
      </c>
      <c r="G951">
        <v>4984.09</v>
      </c>
    </row>
    <row r="952" spans="1:7" x14ac:dyDescent="0.25">
      <c r="A952" t="s">
        <v>969</v>
      </c>
      <c r="B952" t="s">
        <v>10</v>
      </c>
      <c r="C952">
        <v>225</v>
      </c>
      <c r="D952">
        <v>3.2</v>
      </c>
      <c r="E952">
        <v>182</v>
      </c>
      <c r="G952">
        <v>3629.35</v>
      </c>
    </row>
    <row r="953" spans="1:7" x14ac:dyDescent="0.25">
      <c r="A953" t="s">
        <v>970</v>
      </c>
      <c r="B953" t="s">
        <v>23</v>
      </c>
      <c r="C953">
        <v>165</v>
      </c>
      <c r="D953">
        <v>1.4</v>
      </c>
      <c r="F953">
        <v>5.8</v>
      </c>
      <c r="G953">
        <v>504.92</v>
      </c>
    </row>
    <row r="954" spans="1:7" x14ac:dyDescent="0.25">
      <c r="A954" t="s">
        <v>971</v>
      </c>
      <c r="B954" t="s">
        <v>25</v>
      </c>
      <c r="C954">
        <v>118</v>
      </c>
      <c r="D954">
        <v>1.6</v>
      </c>
      <c r="E954">
        <v>85</v>
      </c>
      <c r="F954">
        <v>9.8000000000000007</v>
      </c>
      <c r="G954">
        <v>33662.800000000003</v>
      </c>
    </row>
    <row r="955" spans="1:7" x14ac:dyDescent="0.25">
      <c r="A955" t="s">
        <v>972</v>
      </c>
      <c r="B955" t="s">
        <v>23</v>
      </c>
      <c r="C955">
        <v>423</v>
      </c>
      <c r="D955">
        <v>4.8</v>
      </c>
      <c r="E955">
        <v>153</v>
      </c>
      <c r="F955">
        <v>9.1</v>
      </c>
      <c r="G955">
        <v>1746.1</v>
      </c>
    </row>
    <row r="956" spans="1:7" x14ac:dyDescent="0.25">
      <c r="A956" t="s">
        <v>973</v>
      </c>
      <c r="B956" t="s">
        <v>88</v>
      </c>
      <c r="C956">
        <v>197</v>
      </c>
      <c r="E956">
        <v>150</v>
      </c>
      <c r="F956">
        <v>7.1</v>
      </c>
    </row>
    <row r="957" spans="1:7" x14ac:dyDescent="0.25">
      <c r="A957" t="s">
        <v>974</v>
      </c>
      <c r="B957" t="s">
        <v>58</v>
      </c>
      <c r="D957">
        <v>4.5</v>
      </c>
      <c r="E957">
        <v>143</v>
      </c>
      <c r="F957">
        <v>5.9</v>
      </c>
      <c r="G957">
        <v>25802.82</v>
      </c>
    </row>
    <row r="958" spans="1:7" x14ac:dyDescent="0.25">
      <c r="A958" t="s">
        <v>975</v>
      </c>
      <c r="B958" t="s">
        <v>25</v>
      </c>
      <c r="C958">
        <v>173</v>
      </c>
      <c r="D958">
        <v>3.6</v>
      </c>
      <c r="E958">
        <v>151</v>
      </c>
      <c r="F958">
        <v>5.7</v>
      </c>
      <c r="G958">
        <v>16577.38</v>
      </c>
    </row>
    <row r="959" spans="1:7" x14ac:dyDescent="0.25">
      <c r="A959" t="s">
        <v>976</v>
      </c>
      <c r="B959" t="s">
        <v>16</v>
      </c>
      <c r="C959">
        <v>452</v>
      </c>
      <c r="D959">
        <v>3.8</v>
      </c>
      <c r="E959">
        <v>22</v>
      </c>
      <c r="F959">
        <v>9.4</v>
      </c>
      <c r="G959">
        <v>750.35</v>
      </c>
    </row>
    <row r="960" spans="1:7" x14ac:dyDescent="0.25">
      <c r="A960" t="s">
        <v>977</v>
      </c>
      <c r="B960" t="s">
        <v>58</v>
      </c>
      <c r="D960">
        <v>2.5</v>
      </c>
      <c r="E960">
        <v>28</v>
      </c>
      <c r="F960">
        <v>1.5</v>
      </c>
      <c r="G960">
        <v>14380.95</v>
      </c>
    </row>
    <row r="961" spans="1:7" x14ac:dyDescent="0.25">
      <c r="A961" t="s">
        <v>978</v>
      </c>
      <c r="B961" t="s">
        <v>18</v>
      </c>
      <c r="C961">
        <v>66</v>
      </c>
      <c r="D961">
        <v>3.5</v>
      </c>
      <c r="E961">
        <v>155</v>
      </c>
      <c r="F961">
        <v>5.4</v>
      </c>
      <c r="G961">
        <v>13705.48</v>
      </c>
    </row>
    <row r="962" spans="1:7" x14ac:dyDescent="0.25">
      <c r="A962" t="s">
        <v>979</v>
      </c>
      <c r="B962" t="s">
        <v>31</v>
      </c>
      <c r="C962">
        <v>208</v>
      </c>
      <c r="D962">
        <v>2.8</v>
      </c>
      <c r="E962">
        <v>112</v>
      </c>
      <c r="G962">
        <v>1138.8499999999999</v>
      </c>
    </row>
    <row r="963" spans="1:7" x14ac:dyDescent="0.25">
      <c r="A963" t="s">
        <v>980</v>
      </c>
      <c r="B963" t="s">
        <v>16</v>
      </c>
      <c r="C963">
        <v>187</v>
      </c>
      <c r="D963">
        <v>1.3</v>
      </c>
      <c r="E963">
        <v>56</v>
      </c>
      <c r="F963">
        <v>8.6999999999999993</v>
      </c>
      <c r="G963">
        <v>443.01</v>
      </c>
    </row>
    <row r="964" spans="1:7" x14ac:dyDescent="0.25">
      <c r="A964" t="s">
        <v>981</v>
      </c>
      <c r="B964" t="s">
        <v>37</v>
      </c>
      <c r="C964">
        <v>211</v>
      </c>
      <c r="D964">
        <v>1.9</v>
      </c>
      <c r="E964">
        <v>147</v>
      </c>
      <c r="F964">
        <v>9.5</v>
      </c>
      <c r="G964">
        <v>10052.64</v>
      </c>
    </row>
    <row r="965" spans="1:7" x14ac:dyDescent="0.25">
      <c r="A965" t="s">
        <v>982</v>
      </c>
      <c r="B965" t="s">
        <v>13</v>
      </c>
      <c r="C965">
        <v>155</v>
      </c>
      <c r="D965">
        <v>3.2</v>
      </c>
      <c r="E965">
        <v>104</v>
      </c>
      <c r="F965">
        <v>7.6</v>
      </c>
      <c r="G965">
        <v>13331.28</v>
      </c>
    </row>
    <row r="966" spans="1:7" x14ac:dyDescent="0.25">
      <c r="A966" t="s">
        <v>983</v>
      </c>
      <c r="B966" t="s">
        <v>58</v>
      </c>
      <c r="C966">
        <v>113</v>
      </c>
      <c r="D966">
        <v>4.3</v>
      </c>
      <c r="E966">
        <v>52</v>
      </c>
      <c r="F966">
        <v>9.6</v>
      </c>
      <c r="G966">
        <v>21148.69</v>
      </c>
    </row>
    <row r="967" spans="1:7" x14ac:dyDescent="0.25">
      <c r="A967" t="s">
        <v>984</v>
      </c>
      <c r="B967" t="s">
        <v>18</v>
      </c>
      <c r="E967">
        <v>140</v>
      </c>
      <c r="F967">
        <v>3</v>
      </c>
    </row>
    <row r="968" spans="1:7" x14ac:dyDescent="0.25">
      <c r="A968" t="s">
        <v>985</v>
      </c>
      <c r="B968" t="s">
        <v>25</v>
      </c>
      <c r="C968">
        <v>217</v>
      </c>
      <c r="D968">
        <v>1.6</v>
      </c>
      <c r="E968">
        <v>37</v>
      </c>
      <c r="F968">
        <v>5.3</v>
      </c>
      <c r="G968">
        <v>17466.259999999998</v>
      </c>
    </row>
    <row r="969" spans="1:7" x14ac:dyDescent="0.25">
      <c r="A969" t="s">
        <v>986</v>
      </c>
      <c r="B969" t="s">
        <v>58</v>
      </c>
      <c r="C969">
        <v>203</v>
      </c>
      <c r="D969">
        <v>3.7</v>
      </c>
      <c r="E969">
        <v>63</v>
      </c>
      <c r="F969">
        <v>8.9</v>
      </c>
      <c r="G969">
        <v>14566.12</v>
      </c>
    </row>
    <row r="970" spans="1:7" x14ac:dyDescent="0.25">
      <c r="A970" t="s">
        <v>987</v>
      </c>
      <c r="B970" t="s">
        <v>23</v>
      </c>
      <c r="C970">
        <v>233</v>
      </c>
      <c r="D970">
        <v>4.5</v>
      </c>
      <c r="E970">
        <v>54</v>
      </c>
      <c r="F970">
        <v>8</v>
      </c>
      <c r="G970">
        <v>4513.46</v>
      </c>
    </row>
    <row r="971" spans="1:7" x14ac:dyDescent="0.25">
      <c r="A971" t="s">
        <v>988</v>
      </c>
      <c r="B971" t="s">
        <v>37</v>
      </c>
      <c r="D971">
        <v>2.2000000000000002</v>
      </c>
      <c r="E971">
        <v>24</v>
      </c>
      <c r="F971">
        <v>3.8</v>
      </c>
    </row>
    <row r="972" spans="1:7" x14ac:dyDescent="0.25">
      <c r="A972" t="s">
        <v>989</v>
      </c>
      <c r="B972" t="s">
        <v>25</v>
      </c>
      <c r="C972">
        <v>381</v>
      </c>
      <c r="D972">
        <v>4.4000000000000004</v>
      </c>
      <c r="E972">
        <v>47</v>
      </c>
      <c r="F972">
        <v>1.2</v>
      </c>
      <c r="G972">
        <v>25060.85</v>
      </c>
    </row>
    <row r="973" spans="1:7" x14ac:dyDescent="0.25">
      <c r="A973" t="s">
        <v>990</v>
      </c>
      <c r="B973" t="s">
        <v>23</v>
      </c>
      <c r="C973">
        <v>101</v>
      </c>
      <c r="D973">
        <v>3.3</v>
      </c>
      <c r="E973">
        <v>182</v>
      </c>
      <c r="F973">
        <v>6.5</v>
      </c>
      <c r="G973">
        <v>2531.73</v>
      </c>
    </row>
    <row r="974" spans="1:7" x14ac:dyDescent="0.25">
      <c r="A974" t="s">
        <v>991</v>
      </c>
      <c r="B974" t="s">
        <v>25</v>
      </c>
      <c r="C974">
        <v>411</v>
      </c>
      <c r="D974">
        <v>2.5</v>
      </c>
      <c r="E974">
        <v>131</v>
      </c>
      <c r="F974">
        <v>2.5</v>
      </c>
      <c r="G974">
        <v>11796.6</v>
      </c>
    </row>
    <row r="975" spans="1:7" x14ac:dyDescent="0.25">
      <c r="A975" t="s">
        <v>992</v>
      </c>
      <c r="B975" t="s">
        <v>21</v>
      </c>
      <c r="C975">
        <v>318</v>
      </c>
      <c r="D975">
        <v>1.5</v>
      </c>
      <c r="F975">
        <v>7.3</v>
      </c>
      <c r="G975">
        <v>2476.1</v>
      </c>
    </row>
    <row r="976" spans="1:7" x14ac:dyDescent="0.25">
      <c r="A976" t="s">
        <v>993</v>
      </c>
      <c r="B976" t="s">
        <v>31</v>
      </c>
      <c r="C976">
        <v>450</v>
      </c>
      <c r="D976">
        <v>2.7</v>
      </c>
      <c r="E976">
        <v>140</v>
      </c>
      <c r="F976">
        <v>8</v>
      </c>
      <c r="G976">
        <v>476.25</v>
      </c>
    </row>
    <row r="977" spans="1:7" x14ac:dyDescent="0.25">
      <c r="A977" t="s">
        <v>994</v>
      </c>
      <c r="B977" t="s">
        <v>58</v>
      </c>
      <c r="C977">
        <v>92</v>
      </c>
      <c r="D977">
        <v>4.0999999999999996</v>
      </c>
      <c r="E977">
        <v>117</v>
      </c>
      <c r="F977">
        <v>1.9</v>
      </c>
      <c r="G977">
        <v>13020.89</v>
      </c>
    </row>
    <row r="978" spans="1:7" x14ac:dyDescent="0.25">
      <c r="A978" t="s">
        <v>995</v>
      </c>
      <c r="B978" t="s">
        <v>16</v>
      </c>
      <c r="C978">
        <v>299</v>
      </c>
      <c r="D978">
        <v>1.3</v>
      </c>
      <c r="E978">
        <v>159</v>
      </c>
      <c r="G978">
        <v>709.09</v>
      </c>
    </row>
    <row r="979" spans="1:7" x14ac:dyDescent="0.25">
      <c r="A979" t="s">
        <v>996</v>
      </c>
      <c r="B979" t="s">
        <v>88</v>
      </c>
      <c r="C979">
        <v>162</v>
      </c>
      <c r="D979">
        <v>3.8</v>
      </c>
      <c r="F979">
        <v>2.8</v>
      </c>
      <c r="G979">
        <v>9654.02</v>
      </c>
    </row>
    <row r="980" spans="1:7" x14ac:dyDescent="0.25">
      <c r="A980" t="s">
        <v>997</v>
      </c>
      <c r="B980" t="s">
        <v>23</v>
      </c>
      <c r="C980">
        <v>142</v>
      </c>
      <c r="D980">
        <v>1.6</v>
      </c>
      <c r="E980">
        <v>200</v>
      </c>
      <c r="F980">
        <v>1.3</v>
      </c>
      <c r="G980">
        <v>2309.36</v>
      </c>
    </row>
    <row r="981" spans="1:7" x14ac:dyDescent="0.25">
      <c r="A981" t="s">
        <v>998</v>
      </c>
      <c r="B981" t="s">
        <v>88</v>
      </c>
      <c r="D981">
        <v>2.5</v>
      </c>
      <c r="E981">
        <v>53</v>
      </c>
      <c r="F981">
        <v>5.6</v>
      </c>
      <c r="G981">
        <v>3192.97</v>
      </c>
    </row>
    <row r="982" spans="1:7" x14ac:dyDescent="0.25">
      <c r="A982" t="s">
        <v>999</v>
      </c>
      <c r="B982" t="s">
        <v>31</v>
      </c>
      <c r="C982">
        <v>290</v>
      </c>
      <c r="D982">
        <v>3.9</v>
      </c>
      <c r="E982">
        <v>177</v>
      </c>
      <c r="F982">
        <v>7.3</v>
      </c>
      <c r="G982">
        <v>1728.89</v>
      </c>
    </row>
    <row r="983" spans="1:7" x14ac:dyDescent="0.25">
      <c r="A983" t="s">
        <v>1000</v>
      </c>
      <c r="B983" t="s">
        <v>25</v>
      </c>
      <c r="C983">
        <v>156</v>
      </c>
      <c r="E983">
        <v>50</v>
      </c>
      <c r="F983">
        <v>3.6</v>
      </c>
      <c r="G983">
        <v>34514.61</v>
      </c>
    </row>
    <row r="984" spans="1:7" x14ac:dyDescent="0.25">
      <c r="A984" t="s">
        <v>1001</v>
      </c>
      <c r="B984" t="s">
        <v>18</v>
      </c>
      <c r="C984">
        <v>288</v>
      </c>
      <c r="D984">
        <v>3.4</v>
      </c>
      <c r="F984">
        <v>5.8</v>
      </c>
      <c r="G984">
        <v>14976.47</v>
      </c>
    </row>
    <row r="985" spans="1:7" x14ac:dyDescent="0.25">
      <c r="A985" t="s">
        <v>1002</v>
      </c>
      <c r="B985" t="s">
        <v>88</v>
      </c>
      <c r="C985">
        <v>360</v>
      </c>
      <c r="D985">
        <v>3.3</v>
      </c>
      <c r="E985">
        <v>113</v>
      </c>
      <c r="F985">
        <v>3</v>
      </c>
    </row>
    <row r="986" spans="1:7" x14ac:dyDescent="0.25">
      <c r="A986" t="s">
        <v>1003</v>
      </c>
      <c r="B986" t="s">
        <v>31</v>
      </c>
      <c r="C986">
        <v>314</v>
      </c>
      <c r="D986">
        <v>2</v>
      </c>
      <c r="F986">
        <v>9.8000000000000007</v>
      </c>
      <c r="G986">
        <v>837.8</v>
      </c>
    </row>
    <row r="987" spans="1:7" x14ac:dyDescent="0.25">
      <c r="A987" t="s">
        <v>1004</v>
      </c>
      <c r="B987" t="s">
        <v>18</v>
      </c>
      <c r="C987">
        <v>196</v>
      </c>
      <c r="E987">
        <v>103</v>
      </c>
      <c r="F987">
        <v>3.7</v>
      </c>
      <c r="G987">
        <v>17868.37</v>
      </c>
    </row>
    <row r="988" spans="1:7" x14ac:dyDescent="0.25">
      <c r="A988" t="s">
        <v>1005</v>
      </c>
      <c r="B988" t="s">
        <v>31</v>
      </c>
      <c r="C988">
        <v>132</v>
      </c>
      <c r="D988">
        <v>2.4</v>
      </c>
      <c r="E988">
        <v>93</v>
      </c>
      <c r="F988">
        <v>2.6</v>
      </c>
      <c r="G988">
        <v>957.16</v>
      </c>
    </row>
    <row r="989" spans="1:7" x14ac:dyDescent="0.25">
      <c r="A989" t="s">
        <v>1006</v>
      </c>
      <c r="B989" t="s">
        <v>18</v>
      </c>
      <c r="C989">
        <v>360</v>
      </c>
      <c r="D989">
        <v>1.5</v>
      </c>
      <c r="E989">
        <v>39</v>
      </c>
      <c r="G989">
        <v>19926.95</v>
      </c>
    </row>
    <row r="990" spans="1:7" x14ac:dyDescent="0.25">
      <c r="A990" t="s">
        <v>1007</v>
      </c>
      <c r="B990" t="s">
        <v>23</v>
      </c>
      <c r="C990">
        <v>52</v>
      </c>
      <c r="D990">
        <v>1</v>
      </c>
      <c r="E990">
        <v>149</v>
      </c>
      <c r="F990">
        <v>9.8000000000000007</v>
      </c>
      <c r="G990">
        <v>3341.56</v>
      </c>
    </row>
    <row r="991" spans="1:7" x14ac:dyDescent="0.25">
      <c r="A991" t="s">
        <v>1008</v>
      </c>
      <c r="B991" t="s">
        <v>10</v>
      </c>
      <c r="C991">
        <v>389</v>
      </c>
      <c r="D991">
        <v>4.5999999999999996</v>
      </c>
      <c r="E991">
        <v>182</v>
      </c>
      <c r="F991">
        <v>8.9</v>
      </c>
      <c r="G991">
        <v>3651.9</v>
      </c>
    </row>
    <row r="992" spans="1:7" x14ac:dyDescent="0.25">
      <c r="A992" t="s">
        <v>1009</v>
      </c>
      <c r="B992" t="s">
        <v>37</v>
      </c>
      <c r="C992">
        <v>60</v>
      </c>
      <c r="E992">
        <v>23</v>
      </c>
      <c r="F992">
        <v>5.0999999999999996</v>
      </c>
      <c r="G992">
        <v>10472.9</v>
      </c>
    </row>
    <row r="993" spans="1:7" x14ac:dyDescent="0.25">
      <c r="A993" t="s">
        <v>1010</v>
      </c>
      <c r="B993" t="s">
        <v>18</v>
      </c>
      <c r="D993">
        <v>1.1000000000000001</v>
      </c>
      <c r="E993">
        <v>117</v>
      </c>
      <c r="F993">
        <v>6.5</v>
      </c>
      <c r="G993">
        <v>16166.67</v>
      </c>
    </row>
    <row r="994" spans="1:7" x14ac:dyDescent="0.25">
      <c r="A994" t="s">
        <v>1011</v>
      </c>
      <c r="B994" t="s">
        <v>21</v>
      </c>
      <c r="D994">
        <v>1.7</v>
      </c>
      <c r="E994">
        <v>115</v>
      </c>
      <c r="F994">
        <v>4.7</v>
      </c>
      <c r="G994">
        <v>1802.06</v>
      </c>
    </row>
    <row r="995" spans="1:7" x14ac:dyDescent="0.25">
      <c r="A995" t="s">
        <v>1012</v>
      </c>
      <c r="B995" t="s">
        <v>58</v>
      </c>
      <c r="C995">
        <v>61</v>
      </c>
      <c r="D995">
        <v>1.3</v>
      </c>
      <c r="E995">
        <v>156</v>
      </c>
      <c r="F995">
        <v>7</v>
      </c>
      <c r="G995">
        <v>16475.150000000001</v>
      </c>
    </row>
    <row r="996" spans="1:7" x14ac:dyDescent="0.25">
      <c r="A996" t="s">
        <v>1013</v>
      </c>
      <c r="B996" t="s">
        <v>10</v>
      </c>
      <c r="C996">
        <v>119</v>
      </c>
      <c r="D996">
        <v>1.8</v>
      </c>
      <c r="E996">
        <v>93</v>
      </c>
      <c r="F996">
        <v>8.5</v>
      </c>
      <c r="G996">
        <v>2528.42</v>
      </c>
    </row>
    <row r="997" spans="1:7" x14ac:dyDescent="0.25">
      <c r="A997" t="s">
        <v>1014</v>
      </c>
      <c r="B997" t="s">
        <v>8</v>
      </c>
      <c r="C997">
        <v>94</v>
      </c>
      <c r="D997">
        <v>4.2</v>
      </c>
      <c r="E997">
        <v>162</v>
      </c>
      <c r="F997">
        <v>1.6</v>
      </c>
      <c r="G997">
        <v>12065.56</v>
      </c>
    </row>
    <row r="998" spans="1:7" x14ac:dyDescent="0.25">
      <c r="A998" t="s">
        <v>1015</v>
      </c>
      <c r="B998" t="s">
        <v>58</v>
      </c>
      <c r="C998">
        <v>251</v>
      </c>
      <c r="D998">
        <v>4.5999999999999996</v>
      </c>
      <c r="F998">
        <v>5.0999999999999996</v>
      </c>
      <c r="G998">
        <v>20425.57</v>
      </c>
    </row>
    <row r="999" spans="1:7" x14ac:dyDescent="0.25">
      <c r="A999" t="s">
        <v>1016</v>
      </c>
      <c r="B999" t="s">
        <v>10</v>
      </c>
      <c r="C999">
        <v>188</v>
      </c>
      <c r="D999">
        <v>3.2</v>
      </c>
      <c r="E999">
        <v>123</v>
      </c>
      <c r="F999">
        <v>6.3</v>
      </c>
      <c r="G999">
        <v>702.47</v>
      </c>
    </row>
    <row r="1000" spans="1:7" x14ac:dyDescent="0.25">
      <c r="A1000" t="s">
        <v>1017</v>
      </c>
      <c r="B1000" t="s">
        <v>31</v>
      </c>
      <c r="C1000">
        <v>378</v>
      </c>
      <c r="D1000">
        <v>2</v>
      </c>
      <c r="E1000">
        <v>66</v>
      </c>
      <c r="F1000">
        <v>6.9</v>
      </c>
      <c r="G1000">
        <v>1091.6099999999999</v>
      </c>
    </row>
    <row r="1001" spans="1:7" x14ac:dyDescent="0.25">
      <c r="A1001" t="s">
        <v>1018</v>
      </c>
      <c r="B1001" t="s">
        <v>8</v>
      </c>
      <c r="C1001">
        <v>408</v>
      </c>
      <c r="D1001">
        <v>2.2999999999999998</v>
      </c>
      <c r="E1001">
        <v>157</v>
      </c>
      <c r="G1001">
        <v>18431.11</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956BA2-B421-48EE-BCEB-72051271997A}">
  <dimension ref="A1:P787"/>
  <sheetViews>
    <sheetView rightToLeft="1" zoomScaleNormal="100" workbookViewId="0">
      <pane ySplit="1" topLeftCell="A2" activePane="bottomLeft" state="frozen"/>
      <selection pane="bottomLeft"/>
    </sheetView>
  </sheetViews>
  <sheetFormatPr defaultRowHeight="13.8" x14ac:dyDescent="0.25"/>
  <cols>
    <col min="1" max="1" width="10.5" bestFit="1" customWidth="1"/>
    <col min="2" max="2" width="13.8984375" bestFit="1" customWidth="1"/>
    <col min="3" max="3" width="12.5" bestFit="1" customWidth="1"/>
    <col min="4" max="4" width="10.8984375" bestFit="1" customWidth="1"/>
    <col min="5" max="5" width="12.19921875" bestFit="1" customWidth="1"/>
    <col min="6" max="6" width="12.19921875" style="11" customWidth="1"/>
    <col min="7" max="7" width="15.69921875" style="4" customWidth="1"/>
    <col min="9" max="9" width="12.09765625" style="1" bestFit="1" customWidth="1"/>
    <col min="10" max="10" width="16.3984375" style="4" customWidth="1"/>
    <col min="15" max="15" width="10.19921875" bestFit="1" customWidth="1"/>
    <col min="16" max="17" width="16" bestFit="1" customWidth="1"/>
  </cols>
  <sheetData>
    <row r="1" spans="1:16" x14ac:dyDescent="0.25">
      <c r="A1" t="s">
        <v>1</v>
      </c>
      <c r="B1" s="5" t="s">
        <v>1030</v>
      </c>
      <c r="C1" t="s">
        <v>2</v>
      </c>
      <c r="D1" t="s">
        <v>3</v>
      </c>
      <c r="E1" t="s">
        <v>4</v>
      </c>
      <c r="F1" s="11" t="s">
        <v>1023</v>
      </c>
      <c r="G1" s="34" t="s">
        <v>5</v>
      </c>
      <c r="H1" s="1" t="s">
        <v>6</v>
      </c>
      <c r="I1" s="4" t="s">
        <v>1053</v>
      </c>
      <c r="J1"/>
    </row>
    <row r="2" spans="1:16" x14ac:dyDescent="0.25">
      <c r="A2" t="s">
        <v>8</v>
      </c>
      <c r="B2" t="str">
        <f>_xlfn.IFS(
    OR(A2="تلفاز ذكي", A2="ثلاجة", A2="غسالة", A2="مكيف هواء", A2="ميكروويف"), "الأجهزة  المنزلية",
    OR(A2="هاتف ذكي", A2="ساعة ذكية", A2="سماعات بلوتوث"), "الأجهزة  الشخصية",
    OR(A2="حاسوب محمول", A2="طابعة ليزر", A2="لوحة مفاتيح"), " الحاسوب ومستلزماته",
    OR(A2="كاميرا رقمية"), "أجهزة التصوير"
)</f>
        <v>الأجهزة  الشخصية</v>
      </c>
      <c r="C2">
        <v>299</v>
      </c>
      <c r="D2" s="12">
        <v>2.8999999999999998E-2</v>
      </c>
      <c r="E2">
        <v>147</v>
      </c>
      <c r="F2" s="11">
        <f>الهدي0[[#This Row],[الكمية_المباعة]]*الهدي0[[#This Row],[نسبة_المرتجعات_٪]]</f>
        <v>27.209</v>
      </c>
      <c r="G2" s="12">
        <v>9.0999999999999998E-2</v>
      </c>
      <c r="H2" s="1">
        <v>11403.923906249995</v>
      </c>
      <c r="I2" s="12" t="str">
        <f>_xlfn.IFS(الهدي0[[#This Row],[السعر_بالجنيه]]&lt;=5000,"منخفضة ",الهدي0[[#This Row],[السعر_بالجنيه]]&lt;=15000,"متوسطة ",الهدي0[[#This Row],[السعر_بالجنيه]]&gt;=15000,"مرتفعة ")</f>
        <v xml:space="preserve">متوسطة </v>
      </c>
      <c r="J2"/>
    </row>
    <row r="3" spans="1:16" x14ac:dyDescent="0.25">
      <c r="A3" t="s">
        <v>10</v>
      </c>
      <c r="B3" t="str">
        <f t="shared" ref="B3:B56" si="0">_xlfn.IFS(
    OR(A3="تلفاز ذكي", A3="ثلاجة", A3="غسالة", A3="مكيف هواء", A3="ميكروويف"), "الأجهزة  المنزلية",
    OR(A3="هاتف ذكي", A3="ساعة ذكية", A3="سماعات بلوتوث"), "الأجهزة  الشخصية",
    OR(A3="حاسوب محمول", A3="طابعة ليزر", A3="لوحة مفاتيح"), " الحاسوب ومستلزماته",
    OR(A3="كاميرا رقمية"), "أجهزة التصوير"
)</f>
        <v>الأجهزة  المنزلية</v>
      </c>
      <c r="C3">
        <v>269</v>
      </c>
      <c r="D3" s="12">
        <v>4.8000000000000001E-2</v>
      </c>
      <c r="E3">
        <v>86</v>
      </c>
      <c r="F3" s="11">
        <f>الهدي0[[#This Row],[الكمية_المباعة]]*الهدي0[[#This Row],[نسبة_المرتجعات_٪]]</f>
        <v>15.601999999999999</v>
      </c>
      <c r="G3" s="12">
        <v>5.7999999999999996E-2</v>
      </c>
      <c r="H3" s="1">
        <v>1689.52</v>
      </c>
      <c r="I3" s="12" t="str">
        <f>_xlfn.IFS(الهدي0[[#This Row],[السعر_بالجنيه]]&lt;=5000,"منخفضة ",الهدي0[[#This Row],[السعر_بالجنيه]]&lt;=15000,"متوسطة ",الهدي0[[#This Row],[السعر_بالجنيه]]&gt;=15000,"مرتفعة ")</f>
        <v xml:space="preserve">منخفضة </v>
      </c>
      <c r="J3"/>
    </row>
    <row r="4" spans="1:16" x14ac:dyDescent="0.25">
      <c r="A4" t="s">
        <v>10</v>
      </c>
      <c r="B4" t="str">
        <f t="shared" si="0"/>
        <v>الأجهزة  المنزلية</v>
      </c>
      <c r="C4">
        <v>165</v>
      </c>
      <c r="D4" s="12">
        <v>0.01</v>
      </c>
      <c r="E4">
        <v>63</v>
      </c>
      <c r="F4" s="11">
        <f>الهدي0[[#This Row],[الكمية_المباعة]]*الهدي0[[#This Row],[نسبة_المرتجعات_٪]]</f>
        <v>7.0949999999999998</v>
      </c>
      <c r="G4" s="12">
        <v>4.2999999999999997E-2</v>
      </c>
      <c r="H4" s="1">
        <v>2692.65</v>
      </c>
      <c r="I4" s="12" t="str">
        <f>_xlfn.IFS(الهدي0[[#This Row],[السعر_بالجنيه]]&lt;=5000,"منخفضة ",الهدي0[[#This Row],[السعر_بالجنيه]]&lt;=15000,"متوسطة ",الهدي0[[#This Row],[السعر_بالجنيه]]&gt;=15000,"مرتفعة ")</f>
        <v xml:space="preserve">منخفضة </v>
      </c>
      <c r="J4"/>
    </row>
    <row r="5" spans="1:16" x14ac:dyDescent="0.25">
      <c r="A5" t="s">
        <v>10</v>
      </c>
      <c r="B5" t="str">
        <f t="shared" si="0"/>
        <v>الأجهزة  المنزلية</v>
      </c>
      <c r="C5">
        <v>67</v>
      </c>
      <c r="D5" s="12">
        <v>1.8000000000000002E-2</v>
      </c>
      <c r="E5">
        <v>144</v>
      </c>
      <c r="F5" s="11">
        <f>الهدي0[[#This Row],[الكمية_المباعة]]*الهدي0[[#This Row],[نسبة_المرتجعات_٪]]</f>
        <v>0.46899999999999997</v>
      </c>
      <c r="G5" s="12">
        <v>6.9999999999999993E-3</v>
      </c>
      <c r="H5" s="1">
        <v>1783.54</v>
      </c>
      <c r="I5" s="12" t="str">
        <f>_xlfn.IFS(الهدي0[[#This Row],[السعر_بالجنيه]]&lt;=5000,"منخفضة ",الهدي0[[#This Row],[السعر_بالجنيه]]&lt;=15000,"متوسطة ",الهدي0[[#This Row],[السعر_بالجنيه]]&gt;=15000,"مرتفعة ")</f>
        <v xml:space="preserve">منخفضة </v>
      </c>
      <c r="J5"/>
    </row>
    <row r="6" spans="1:16" x14ac:dyDescent="0.25">
      <c r="A6" t="s">
        <v>16</v>
      </c>
      <c r="B6" t="str">
        <f t="shared" si="0"/>
        <v xml:space="preserve"> الحاسوب ومستلزماته</v>
      </c>
      <c r="C6">
        <v>435</v>
      </c>
      <c r="D6" s="12">
        <v>1.3999999999999999E-2</v>
      </c>
      <c r="E6">
        <v>96</v>
      </c>
      <c r="F6" s="11">
        <f>الهدي0[[#This Row],[الكمية_المباعة]]*الهدي0[[#This Row],[نسبة_المرتجعات_٪]]</f>
        <v>32.190000000000005</v>
      </c>
      <c r="G6" s="12">
        <v>7.400000000000001E-2</v>
      </c>
      <c r="H6" s="1">
        <v>473.40824324324313</v>
      </c>
      <c r="I6" s="12" t="str">
        <f>_xlfn.IFS(الهدي0[[#This Row],[السعر_بالجنيه]]&lt;=5000,"منخفضة ",الهدي0[[#This Row],[السعر_بالجنيه]]&lt;=15000,"متوسطة ",الهدي0[[#This Row],[السعر_بالجنيه]]&gt;=15000,"مرتفعة ")</f>
        <v xml:space="preserve">منخفضة </v>
      </c>
      <c r="J6"/>
    </row>
    <row r="7" spans="1:16" x14ac:dyDescent="0.25">
      <c r="A7" t="s">
        <v>18</v>
      </c>
      <c r="B7" t="str">
        <f t="shared" si="0"/>
        <v>الأجهزة  المنزلية</v>
      </c>
      <c r="C7">
        <v>181</v>
      </c>
      <c r="D7" s="12">
        <v>0.01</v>
      </c>
      <c r="E7">
        <v>138</v>
      </c>
      <c r="F7" s="11">
        <f>الهدي0[[#This Row],[الكمية_المباعة]]*الهدي0[[#This Row],[نسبة_المرتجعات_٪]]</f>
        <v>11.041</v>
      </c>
      <c r="G7" s="12">
        <v>6.0999999999999999E-2</v>
      </c>
      <c r="H7" s="1">
        <v>10802.96</v>
      </c>
      <c r="I7" s="12" t="str">
        <f>_xlfn.IFS(الهدي0[[#This Row],[السعر_بالجنيه]]&lt;=5000,"منخفضة ",الهدي0[[#This Row],[السعر_بالجنيه]]&lt;=15000,"متوسطة ",الهدي0[[#This Row],[السعر_بالجنيه]]&gt;=15000,"مرتفعة ")</f>
        <v xml:space="preserve">متوسطة </v>
      </c>
      <c r="J7"/>
    </row>
    <row r="8" spans="1:16" x14ac:dyDescent="0.25">
      <c r="A8" t="s">
        <v>18</v>
      </c>
      <c r="B8" t="str">
        <f t="shared" si="0"/>
        <v>الأجهزة  المنزلية</v>
      </c>
      <c r="C8">
        <v>120</v>
      </c>
      <c r="D8" s="12">
        <v>4.0999999999999995E-2</v>
      </c>
      <c r="E8">
        <v>93</v>
      </c>
      <c r="F8" s="11">
        <f>الهدي0[[#This Row],[الكمية_المباعة]]*الهدي0[[#This Row],[نسبة_المرتجعات_٪]]</f>
        <v>7.1999999999999993</v>
      </c>
      <c r="G8" s="12">
        <v>0.06</v>
      </c>
      <c r="H8" s="1">
        <v>8982.32</v>
      </c>
      <c r="I8" s="12" t="str">
        <f>_xlfn.IFS(الهدي0[[#This Row],[السعر_بالجنيه]]&lt;=5000,"منخفضة ",الهدي0[[#This Row],[السعر_بالجنيه]]&lt;=15000,"متوسطة ",الهدي0[[#This Row],[السعر_بالجنيه]]&gt;=15000,"مرتفعة ")</f>
        <v xml:space="preserve">متوسطة </v>
      </c>
      <c r="J8"/>
    </row>
    <row r="9" spans="1:16" x14ac:dyDescent="0.25">
      <c r="A9" t="s">
        <v>21</v>
      </c>
      <c r="B9" t="str">
        <f t="shared" si="0"/>
        <v xml:space="preserve"> الحاسوب ومستلزماته</v>
      </c>
      <c r="C9">
        <v>119</v>
      </c>
      <c r="D9" s="12">
        <v>3.7000000000000005E-2</v>
      </c>
      <c r="E9">
        <v>113</v>
      </c>
      <c r="F9" s="11">
        <f>الهدي0[[#This Row],[الكمية_المباعة]]*الهدي0[[#This Row],[نسبة_المرتجعات_٪]]</f>
        <v>2.4990000000000001</v>
      </c>
      <c r="G9" s="12">
        <v>2.1000000000000001E-2</v>
      </c>
      <c r="H9" s="1">
        <v>2348.12</v>
      </c>
      <c r="I9" s="12" t="str">
        <f>_xlfn.IFS(الهدي0[[#This Row],[السعر_بالجنيه]]&lt;=5000,"منخفضة ",الهدي0[[#This Row],[السعر_بالجنيه]]&lt;=15000,"متوسطة ",الهدي0[[#This Row],[السعر_بالجنيه]]&gt;=15000,"مرتفعة ")</f>
        <v xml:space="preserve">منخفضة </v>
      </c>
      <c r="J9"/>
    </row>
    <row r="10" spans="1:16" ht="17.399999999999999" x14ac:dyDescent="0.25">
      <c r="A10" t="s">
        <v>23</v>
      </c>
      <c r="B10" t="str">
        <f t="shared" si="0"/>
        <v>الأجهزة  الشخصية</v>
      </c>
      <c r="C10">
        <v>118</v>
      </c>
      <c r="D10" s="12">
        <v>3.7000000000000005E-2</v>
      </c>
      <c r="E10">
        <v>0</v>
      </c>
      <c r="F10" s="11">
        <f>الهدي0[[#This Row],[الكمية_المباعة]]*الهدي0[[#This Row],[نسبة_المرتجعات_٪]]</f>
        <v>6.49</v>
      </c>
      <c r="G10" s="12">
        <v>5.5E-2</v>
      </c>
      <c r="H10" s="1">
        <v>3816.42</v>
      </c>
      <c r="I10" s="12" t="str">
        <f>_xlfn.IFS(الهدي0[[#This Row],[السعر_بالجنيه]]&lt;=5000,"منخفضة ",الهدي0[[#This Row],[السعر_بالجنيه]]&lt;=15000,"متوسطة ",الهدي0[[#This Row],[السعر_بالجنيه]]&gt;=15000,"مرتفعة ")</f>
        <v xml:space="preserve">منخفضة </v>
      </c>
      <c r="J10"/>
      <c r="P10" s="6"/>
    </row>
    <row r="11" spans="1:16" x14ac:dyDescent="0.25">
      <c r="A11" t="s">
        <v>13</v>
      </c>
      <c r="B11" t="str">
        <f t="shared" si="0"/>
        <v>الأجهزة  المنزلية</v>
      </c>
      <c r="C11">
        <v>389</v>
      </c>
      <c r="D11" s="12">
        <v>3.9E-2</v>
      </c>
      <c r="E11">
        <v>191</v>
      </c>
      <c r="F11" s="11">
        <f>الهدي0[[#This Row],[الكمية_المباعة]]*الهدي0[[#This Row],[نسبة_المرتجعات_٪]]</f>
        <v>25.285</v>
      </c>
      <c r="G11" s="12">
        <v>6.5000000000000002E-2</v>
      </c>
      <c r="H11" s="1">
        <v>8023.2484285714272</v>
      </c>
      <c r="I11" s="12" t="str">
        <f>_xlfn.IFS(الهدي0[[#This Row],[السعر_بالجنيه]]&lt;=5000,"منخفضة ",الهدي0[[#This Row],[السعر_بالجنيه]]&lt;=15000,"متوسطة ",الهدي0[[#This Row],[السعر_بالجنيه]]&gt;=15000,"مرتفعة ")</f>
        <v xml:space="preserve">متوسطة </v>
      </c>
      <c r="J11"/>
      <c r="P11" s="8"/>
    </row>
    <row r="12" spans="1:16" x14ac:dyDescent="0.25">
      <c r="A12" t="s">
        <v>13</v>
      </c>
      <c r="B12" t="str">
        <f t="shared" si="0"/>
        <v>الأجهزة  المنزلية</v>
      </c>
      <c r="C12">
        <v>76</v>
      </c>
      <c r="D12" s="12">
        <v>2.2000000000000002E-2</v>
      </c>
      <c r="E12">
        <v>79</v>
      </c>
      <c r="F12" s="11">
        <f>الهدي0[[#This Row],[الكمية_المباعة]]*الهدي0[[#This Row],[نسبة_المرتجعات_٪]]</f>
        <v>2.2039999999999997</v>
      </c>
      <c r="G12" s="12">
        <v>2.8999999999999998E-2</v>
      </c>
      <c r="H12" s="1">
        <v>8023.2484285714272</v>
      </c>
      <c r="I12" s="12" t="str">
        <f>_xlfn.IFS(الهدي0[[#This Row],[السعر_بالجنيه]]&lt;=5000,"منخفضة ",الهدي0[[#This Row],[السعر_بالجنيه]]&lt;=15000,"متوسطة ",الهدي0[[#This Row],[السعر_بالجنيه]]&gt;=15000,"مرتفعة ")</f>
        <v xml:space="preserve">متوسطة </v>
      </c>
      <c r="J12"/>
      <c r="P12" s="8"/>
    </row>
    <row r="13" spans="1:16" x14ac:dyDescent="0.25">
      <c r="A13" t="s">
        <v>13</v>
      </c>
      <c r="B13" t="str">
        <f t="shared" si="0"/>
        <v>الأجهزة  المنزلية</v>
      </c>
      <c r="C13">
        <v>322</v>
      </c>
      <c r="D13" s="12">
        <v>3.4000000000000002E-2</v>
      </c>
      <c r="E13">
        <v>164</v>
      </c>
      <c r="F13" s="11">
        <f>الهدي0[[#This Row],[الكمية_المباعة]]*الهدي0[[#This Row],[نسبة_المرتجعات_٪]]</f>
        <v>20.93</v>
      </c>
      <c r="G13" s="12">
        <v>6.5000000000000002E-2</v>
      </c>
      <c r="H13" s="1">
        <v>10581.39</v>
      </c>
      <c r="I13" s="12" t="str">
        <f>_xlfn.IFS(الهدي0[[#This Row],[السعر_بالجنيه]]&lt;=5000,"منخفضة ",الهدي0[[#This Row],[السعر_بالجنيه]]&lt;=15000,"متوسطة ",الهدي0[[#This Row],[السعر_بالجنيه]]&gt;=15000,"مرتفعة ")</f>
        <v xml:space="preserve">متوسطة </v>
      </c>
      <c r="J13"/>
      <c r="N13" s="35"/>
      <c r="P13" s="8"/>
    </row>
    <row r="14" spans="1:16" x14ac:dyDescent="0.25">
      <c r="A14" t="s">
        <v>21</v>
      </c>
      <c r="B14" t="str">
        <f t="shared" si="0"/>
        <v xml:space="preserve"> الحاسوب ومستلزماته</v>
      </c>
      <c r="C14">
        <v>340</v>
      </c>
      <c r="D14" s="12">
        <v>3.1000000000000003E-2</v>
      </c>
      <c r="E14">
        <v>81</v>
      </c>
      <c r="F14" s="11">
        <f>الهدي0[[#This Row],[الكمية_المباعة]]*الهدي0[[#This Row],[نسبة_المرتجعات_٪]]</f>
        <v>29.58</v>
      </c>
      <c r="G14" s="12">
        <v>8.6999999999999994E-2</v>
      </c>
      <c r="H14" s="1">
        <v>3363.5</v>
      </c>
      <c r="I14" s="12" t="str">
        <f>_xlfn.IFS(الهدي0[[#This Row],[السعر_بالجنيه]]&lt;=5000,"منخفضة ",الهدي0[[#This Row],[السعر_بالجنيه]]&lt;=15000,"متوسطة ",الهدي0[[#This Row],[السعر_بالجنيه]]&gt;=15000,"مرتفعة ")</f>
        <v xml:space="preserve">منخفضة </v>
      </c>
      <c r="J14"/>
      <c r="P14" s="8"/>
    </row>
    <row r="15" spans="1:16" x14ac:dyDescent="0.25">
      <c r="A15" t="s">
        <v>31</v>
      </c>
      <c r="B15" t="str">
        <f t="shared" si="0"/>
        <v>الأجهزة  الشخصية</v>
      </c>
      <c r="C15">
        <v>405</v>
      </c>
      <c r="D15" s="12">
        <v>2.7000000000000003E-2</v>
      </c>
      <c r="E15">
        <v>144</v>
      </c>
      <c r="F15" s="11">
        <f>الهدي0[[#This Row],[الكمية_المباعة]]*الهدي0[[#This Row],[نسبة_المرتجعات_٪]]</f>
        <v>26.324999999999999</v>
      </c>
      <c r="G15" s="12">
        <v>6.5000000000000002E-2</v>
      </c>
      <c r="H15" s="1">
        <v>1375.98</v>
      </c>
      <c r="I15" s="12" t="str">
        <f>_xlfn.IFS(الهدي0[[#This Row],[السعر_بالجنيه]]&lt;=5000,"منخفضة ",الهدي0[[#This Row],[السعر_بالجنيه]]&lt;=15000,"متوسطة ",الهدي0[[#This Row],[السعر_بالجنيه]]&gt;=15000,"مرتفعة ")</f>
        <v xml:space="preserve">منخفضة </v>
      </c>
      <c r="J15"/>
      <c r="P15" s="8"/>
    </row>
    <row r="16" spans="1:16" x14ac:dyDescent="0.25">
      <c r="A16" t="s">
        <v>8</v>
      </c>
      <c r="B16" t="str">
        <f t="shared" si="0"/>
        <v>الأجهزة  الشخصية</v>
      </c>
      <c r="C16">
        <v>500</v>
      </c>
      <c r="D16" s="12">
        <v>4.4000000000000004E-2</v>
      </c>
      <c r="E16">
        <v>158</v>
      </c>
      <c r="F16" s="11">
        <f>الهدي0[[#This Row],[الكمية_المباعة]]*الهدي0[[#This Row],[نسبة_المرتجعات_٪]]</f>
        <v>21</v>
      </c>
      <c r="G16" s="12">
        <v>4.2000000000000003E-2</v>
      </c>
      <c r="H16" s="1">
        <v>15229.09</v>
      </c>
      <c r="I16" s="12" t="str">
        <f>_xlfn.IFS(الهدي0[[#This Row],[السعر_بالجنيه]]&lt;=5000,"منخفضة ",الهدي0[[#This Row],[السعر_بالجنيه]]&lt;=15000,"متوسطة ",الهدي0[[#This Row],[السعر_بالجنيه]]&gt;=15000,"مرتفعة ")</f>
        <v xml:space="preserve">مرتفعة </v>
      </c>
      <c r="J16"/>
      <c r="P16" s="7"/>
    </row>
    <row r="17" spans="1:16" ht="11.4" customHeight="1" x14ac:dyDescent="0.25">
      <c r="A17" t="s">
        <v>10</v>
      </c>
      <c r="B17" t="str">
        <f t="shared" si="0"/>
        <v>الأجهزة  المنزلية</v>
      </c>
      <c r="C17">
        <v>269</v>
      </c>
      <c r="D17" s="12">
        <v>2.4E-2</v>
      </c>
      <c r="E17">
        <v>173</v>
      </c>
      <c r="F17" s="11">
        <f>الهدي0[[#This Row],[الكمية_المباعة]]*الهدي0[[#This Row],[نسبة_المرتجعات_٪]]</f>
        <v>17.484999999999999</v>
      </c>
      <c r="G17" s="12">
        <v>6.5000000000000002E-2</v>
      </c>
      <c r="H17" s="1">
        <v>3115.36</v>
      </c>
      <c r="I17" s="12" t="str">
        <f>_xlfn.IFS(الهدي0[[#This Row],[السعر_بالجنيه]]&lt;=5000,"منخفضة ",الهدي0[[#This Row],[السعر_بالجنيه]]&lt;=15000,"متوسطة ",الهدي0[[#This Row],[السعر_بالجنيه]]&gt;=15000,"مرتفعة ")</f>
        <v xml:space="preserve">منخفضة </v>
      </c>
      <c r="J17"/>
      <c r="P17" s="6"/>
    </row>
    <row r="18" spans="1:16" x14ac:dyDescent="0.25">
      <c r="A18" t="s">
        <v>25</v>
      </c>
      <c r="B18" t="str">
        <f t="shared" si="0"/>
        <v>الأجهزة  المنزلية</v>
      </c>
      <c r="C18">
        <v>57</v>
      </c>
      <c r="D18" s="12">
        <v>4.4000000000000004E-2</v>
      </c>
      <c r="E18">
        <v>151</v>
      </c>
      <c r="F18" s="11">
        <f>الهدي0[[#This Row],[الكمية_المباعة]]*الهدي0[[#This Row],[نسبة_المرتجعات_٪]]</f>
        <v>3.1350000000000002</v>
      </c>
      <c r="G18" s="12">
        <v>5.5E-2</v>
      </c>
      <c r="H18" s="1">
        <v>25759.89</v>
      </c>
      <c r="I18" s="12" t="str">
        <f>_xlfn.IFS(الهدي0[[#This Row],[السعر_بالجنيه]]&lt;=5000,"منخفضة ",الهدي0[[#This Row],[السعر_بالجنيه]]&lt;=15000,"متوسطة ",الهدي0[[#This Row],[السعر_بالجنيه]]&gt;=15000,"مرتفعة ")</f>
        <v xml:space="preserve">مرتفعة </v>
      </c>
      <c r="J18"/>
      <c r="P18" s="7"/>
    </row>
    <row r="19" spans="1:16" x14ac:dyDescent="0.25">
      <c r="A19" t="s">
        <v>16</v>
      </c>
      <c r="B19" t="str">
        <f t="shared" si="0"/>
        <v xml:space="preserve"> الحاسوب ومستلزماته</v>
      </c>
      <c r="C19">
        <v>472</v>
      </c>
      <c r="D19" s="12">
        <v>4.5999999999999999E-2</v>
      </c>
      <c r="E19">
        <v>117</v>
      </c>
      <c r="F19" s="11">
        <f>الهدي0[[#This Row],[الكمية_المباعة]]*الهدي0[[#This Row],[نسبة_المرتجعات_٪]]</f>
        <v>21.712</v>
      </c>
      <c r="G19" s="12">
        <v>4.5999999999999999E-2</v>
      </c>
      <c r="H19" s="1">
        <v>473.40824324324313</v>
      </c>
      <c r="I19" s="12" t="str">
        <f>_xlfn.IFS(الهدي0[[#This Row],[السعر_بالجنيه]]&lt;=5000,"منخفضة ",الهدي0[[#This Row],[السعر_بالجنيه]]&lt;=15000,"متوسطة ",الهدي0[[#This Row],[السعر_بالجنيه]]&gt;=15000,"مرتفعة ")</f>
        <v xml:space="preserve">منخفضة </v>
      </c>
      <c r="J19"/>
      <c r="P19" s="8"/>
    </row>
    <row r="20" spans="1:16" x14ac:dyDescent="0.25">
      <c r="A20" t="s">
        <v>37</v>
      </c>
      <c r="B20" t="str">
        <f t="shared" si="0"/>
        <v xml:space="preserve"> الحاسوب ومستلزماته</v>
      </c>
      <c r="C20">
        <v>477</v>
      </c>
      <c r="D20" s="12">
        <v>2.7999999999999997E-2</v>
      </c>
      <c r="E20">
        <v>87</v>
      </c>
      <c r="F20" s="11">
        <f>الهدي0[[#This Row],[الكمية_المباعة]]*الهدي0[[#This Row],[نسبة_المرتجعات_٪]]</f>
        <v>30.051000000000002</v>
      </c>
      <c r="G20" s="12">
        <v>6.3E-2</v>
      </c>
      <c r="H20" s="1">
        <v>29940.25</v>
      </c>
      <c r="I20" s="12" t="str">
        <f>_xlfn.IFS(الهدي0[[#This Row],[السعر_بالجنيه]]&lt;=5000,"منخفضة ",الهدي0[[#This Row],[السعر_بالجنيه]]&lt;=15000,"متوسطة ",الهدي0[[#This Row],[السعر_بالجنيه]]&gt;=15000,"مرتفعة ")</f>
        <v xml:space="preserve">مرتفعة </v>
      </c>
      <c r="J20"/>
      <c r="P20" s="8"/>
    </row>
    <row r="21" spans="1:16" x14ac:dyDescent="0.25">
      <c r="A21" t="s">
        <v>23</v>
      </c>
      <c r="B21" t="str">
        <f t="shared" si="0"/>
        <v>الأجهزة  الشخصية</v>
      </c>
      <c r="C21">
        <v>165</v>
      </c>
      <c r="D21" s="12">
        <v>2.2000000000000002E-2</v>
      </c>
      <c r="E21">
        <v>110</v>
      </c>
      <c r="F21" s="11">
        <f>الهدي0[[#This Row],[الكمية_المباعة]]*الهدي0[[#This Row],[نسبة_المرتجعات_٪]]</f>
        <v>2.97</v>
      </c>
      <c r="G21" s="12">
        <v>1.8000000000000002E-2</v>
      </c>
      <c r="H21" s="1">
        <v>3410.29</v>
      </c>
      <c r="I21" s="12" t="str">
        <f>_xlfn.IFS(الهدي0[[#This Row],[السعر_بالجنيه]]&lt;=5000,"منخفضة ",الهدي0[[#This Row],[السعر_بالجنيه]]&lt;=15000,"متوسطة ",الهدي0[[#This Row],[السعر_بالجنيه]]&gt;=15000,"مرتفعة ")</f>
        <v xml:space="preserve">منخفضة </v>
      </c>
      <c r="J21"/>
      <c r="P21" s="8"/>
    </row>
    <row r="22" spans="1:16" x14ac:dyDescent="0.25">
      <c r="A22" t="s">
        <v>18</v>
      </c>
      <c r="B22" t="str">
        <f t="shared" si="0"/>
        <v>الأجهزة  المنزلية</v>
      </c>
      <c r="C22">
        <v>248</v>
      </c>
      <c r="D22" s="12">
        <v>3.4000000000000002E-2</v>
      </c>
      <c r="E22">
        <v>70</v>
      </c>
      <c r="F22" s="11">
        <f>الهدي0[[#This Row],[الكمية_المباعة]]*الهدي0[[#This Row],[نسبة_المرتجعات_٪]]</f>
        <v>3.7199999999999998</v>
      </c>
      <c r="G22" s="12">
        <v>1.4999999999999999E-2</v>
      </c>
      <c r="H22" s="1">
        <v>7760.39</v>
      </c>
      <c r="I22" s="12" t="str">
        <f>_xlfn.IFS(الهدي0[[#This Row],[السعر_بالجنيه]]&lt;=5000,"منخفضة ",الهدي0[[#This Row],[السعر_بالجنيه]]&lt;=15000,"متوسطة ",الهدي0[[#This Row],[السعر_بالجنيه]]&gt;=15000,"مرتفعة ")</f>
        <v xml:space="preserve">متوسطة </v>
      </c>
      <c r="J22"/>
      <c r="P22" s="7"/>
    </row>
    <row r="23" spans="1:16" ht="17.399999999999999" x14ac:dyDescent="0.25">
      <c r="A23" t="s">
        <v>13</v>
      </c>
      <c r="B23" t="str">
        <f t="shared" si="0"/>
        <v>الأجهزة  المنزلية</v>
      </c>
      <c r="C23">
        <v>79</v>
      </c>
      <c r="D23" s="12">
        <v>3.9E-2</v>
      </c>
      <c r="E23">
        <v>155</v>
      </c>
      <c r="F23" s="11">
        <f>الهدي0[[#This Row],[الكمية_المباعة]]*الهدي0[[#This Row],[نسبة_المرتجعات_٪]]</f>
        <v>5.7669999999999995</v>
      </c>
      <c r="G23" s="12">
        <v>7.2999999999999995E-2</v>
      </c>
      <c r="H23" s="1">
        <v>6048.95</v>
      </c>
      <c r="I23" s="12" t="str">
        <f>_xlfn.IFS(الهدي0[[#This Row],[السعر_بالجنيه]]&lt;=5000,"منخفضة ",الهدي0[[#This Row],[السعر_بالجنيه]]&lt;=15000,"متوسطة ",الهدي0[[#This Row],[السعر_بالجنيه]]&gt;=15000,"مرتفعة ")</f>
        <v xml:space="preserve">متوسطة </v>
      </c>
      <c r="J23"/>
      <c r="P23" s="6"/>
    </row>
    <row r="24" spans="1:16" x14ac:dyDescent="0.25">
      <c r="A24" t="s">
        <v>25</v>
      </c>
      <c r="B24" t="str">
        <f t="shared" si="0"/>
        <v>الأجهزة  المنزلية</v>
      </c>
      <c r="C24">
        <v>405</v>
      </c>
      <c r="D24" s="12">
        <v>4.5999999999999999E-2</v>
      </c>
      <c r="E24">
        <v>23</v>
      </c>
      <c r="F24" s="11">
        <f>الهدي0[[#This Row],[الكمية_المباعة]]*الهدي0[[#This Row],[نسبة_المرتجعات_٪]]</f>
        <v>7.2900000000000009</v>
      </c>
      <c r="G24" s="12">
        <v>1.8000000000000002E-2</v>
      </c>
      <c r="H24" s="1">
        <v>7394.65</v>
      </c>
      <c r="I24" s="12" t="str">
        <f>_xlfn.IFS(الهدي0[[#This Row],[السعر_بالجنيه]]&lt;=5000,"منخفضة ",الهدي0[[#This Row],[السعر_بالجنيه]]&lt;=15000,"متوسطة ",الهدي0[[#This Row],[السعر_بالجنيه]]&gt;=15000,"مرتفعة ")</f>
        <v xml:space="preserve">متوسطة </v>
      </c>
      <c r="J24"/>
      <c r="P24" s="7"/>
    </row>
    <row r="25" spans="1:16" x14ac:dyDescent="0.25">
      <c r="A25" t="s">
        <v>8</v>
      </c>
      <c r="B25" t="str">
        <f t="shared" si="0"/>
        <v>الأجهزة  الشخصية</v>
      </c>
      <c r="C25">
        <v>103</v>
      </c>
      <c r="D25" s="12">
        <v>2.6000000000000002E-2</v>
      </c>
      <c r="E25">
        <v>61</v>
      </c>
      <c r="F25" s="11">
        <f>الهدي0[[#This Row],[الكمية_المباعة]]*الهدي0[[#This Row],[نسبة_المرتجعات_٪]]</f>
        <v>7.4160000000000013</v>
      </c>
      <c r="G25" s="12">
        <v>7.2000000000000008E-2</v>
      </c>
      <c r="H25" s="1">
        <v>3504.64</v>
      </c>
      <c r="I25" s="12" t="str">
        <f>_xlfn.IFS(الهدي0[[#This Row],[السعر_بالجنيه]]&lt;=5000,"منخفضة ",الهدي0[[#This Row],[السعر_بالجنيه]]&lt;=15000,"متوسطة ",الهدي0[[#This Row],[السعر_بالجنيه]]&gt;=15000,"مرتفعة ")</f>
        <v xml:space="preserve">منخفضة </v>
      </c>
      <c r="J25"/>
      <c r="P25" s="8"/>
    </row>
    <row r="26" spans="1:16" x14ac:dyDescent="0.25">
      <c r="A26" t="s">
        <v>25</v>
      </c>
      <c r="B26" t="str">
        <f t="shared" si="0"/>
        <v>الأجهزة  المنزلية</v>
      </c>
      <c r="C26">
        <v>273</v>
      </c>
      <c r="D26" s="12">
        <v>2.1000000000000001E-2</v>
      </c>
      <c r="E26">
        <v>187</v>
      </c>
      <c r="F26" s="11">
        <f>الهدي0[[#This Row],[الكمية_المباعة]]*الهدي0[[#This Row],[نسبة_المرتجعات_٪]]</f>
        <v>17.745000000000001</v>
      </c>
      <c r="G26" s="12">
        <v>6.5000000000000002E-2</v>
      </c>
      <c r="H26" s="1">
        <v>24051.05</v>
      </c>
      <c r="I26" s="12" t="str">
        <f>_xlfn.IFS(الهدي0[[#This Row],[السعر_بالجنيه]]&lt;=5000,"منخفضة ",الهدي0[[#This Row],[السعر_بالجنيه]]&lt;=15000,"متوسطة ",الهدي0[[#This Row],[السعر_بالجنيه]]&gt;=15000,"مرتفعة ")</f>
        <v xml:space="preserve">مرتفعة </v>
      </c>
      <c r="J26"/>
      <c r="P26" s="8"/>
    </row>
    <row r="27" spans="1:16" x14ac:dyDescent="0.25">
      <c r="A27" t="s">
        <v>13</v>
      </c>
      <c r="B27" t="str">
        <f t="shared" si="0"/>
        <v>الأجهزة  المنزلية</v>
      </c>
      <c r="C27">
        <v>80</v>
      </c>
      <c r="D27" s="12">
        <v>4.2000000000000003E-2</v>
      </c>
      <c r="E27">
        <v>134</v>
      </c>
      <c r="F27" s="11">
        <f>الهدي0[[#This Row],[الكمية_المباعة]]*الهدي0[[#This Row],[نسبة_المرتجعات_٪]]</f>
        <v>0.4</v>
      </c>
      <c r="G27" s="12">
        <v>5.0000000000000001E-3</v>
      </c>
      <c r="H27" s="1">
        <v>8023.2484285714272</v>
      </c>
      <c r="I27" s="12" t="str">
        <f>_xlfn.IFS(الهدي0[[#This Row],[السعر_بالجنيه]]&lt;=5000,"منخفضة ",الهدي0[[#This Row],[السعر_بالجنيه]]&lt;=15000,"متوسطة ",الهدي0[[#This Row],[السعر_بالجنيه]]&gt;=15000,"مرتفعة ")</f>
        <v xml:space="preserve">متوسطة </v>
      </c>
      <c r="J27"/>
      <c r="P27" s="8"/>
    </row>
    <row r="28" spans="1:16" x14ac:dyDescent="0.25">
      <c r="A28" t="s">
        <v>25</v>
      </c>
      <c r="B28" t="str">
        <f t="shared" si="0"/>
        <v>الأجهزة  المنزلية</v>
      </c>
      <c r="C28">
        <v>204</v>
      </c>
      <c r="D28" s="12">
        <v>1.3000000000000001E-2</v>
      </c>
      <c r="E28">
        <v>29</v>
      </c>
      <c r="F28" s="11">
        <f>الهدي0[[#This Row],[الكمية_المباعة]]*الهدي0[[#This Row],[نسبة_المرتجعات_٪]]</f>
        <v>10.200000000000001</v>
      </c>
      <c r="G28" s="12">
        <v>0.05</v>
      </c>
      <c r="H28" s="1">
        <v>8709.61</v>
      </c>
      <c r="I28" s="12" t="str">
        <f>_xlfn.IFS(الهدي0[[#This Row],[السعر_بالجنيه]]&lt;=5000,"منخفضة ",الهدي0[[#This Row],[السعر_بالجنيه]]&lt;=15000,"متوسطة ",الهدي0[[#This Row],[السعر_بالجنيه]]&gt;=15000,"مرتفعة ")</f>
        <v xml:space="preserve">متوسطة </v>
      </c>
      <c r="J28"/>
      <c r="P28" s="7"/>
    </row>
    <row r="29" spans="1:16" ht="17.399999999999999" x14ac:dyDescent="0.25">
      <c r="A29" t="s">
        <v>16</v>
      </c>
      <c r="B29" t="str">
        <f t="shared" si="0"/>
        <v xml:space="preserve"> الحاسوب ومستلزماته</v>
      </c>
      <c r="C29">
        <v>282</v>
      </c>
      <c r="D29" s="12">
        <v>1.2E-2</v>
      </c>
      <c r="E29">
        <v>33</v>
      </c>
      <c r="F29" s="11">
        <f>الهدي0[[#This Row],[الكمية_المباعة]]*الهدي0[[#This Row],[نسبة_المرتجعات_٪]]</f>
        <v>5.0760000000000005</v>
      </c>
      <c r="G29" s="12">
        <v>1.8000000000000002E-2</v>
      </c>
      <c r="H29" s="1">
        <v>696.78</v>
      </c>
      <c r="I29" s="12" t="str">
        <f>_xlfn.IFS(الهدي0[[#This Row],[السعر_بالجنيه]]&lt;=5000,"منخفضة ",الهدي0[[#This Row],[السعر_بالجنيه]]&lt;=15000,"متوسطة ",الهدي0[[#This Row],[السعر_بالجنيه]]&gt;=15000,"مرتفعة ")</f>
        <v xml:space="preserve">منخفضة </v>
      </c>
      <c r="J29"/>
      <c r="P29" s="6"/>
    </row>
    <row r="30" spans="1:16" x14ac:dyDescent="0.25">
      <c r="A30" t="s">
        <v>10</v>
      </c>
      <c r="B30" t="str">
        <f t="shared" si="0"/>
        <v>الأجهزة  المنزلية</v>
      </c>
      <c r="C30">
        <v>120</v>
      </c>
      <c r="D30" s="12">
        <v>2.7999999999999997E-2</v>
      </c>
      <c r="E30">
        <v>54</v>
      </c>
      <c r="F30" s="11">
        <f>الهدي0[[#This Row],[الكمية_المباعة]]*الهدي0[[#This Row],[نسبة_المرتجعات_٪]]</f>
        <v>7.1999999999999993</v>
      </c>
      <c r="G30" s="12">
        <v>0.06</v>
      </c>
      <c r="H30" s="1">
        <v>3473.57</v>
      </c>
      <c r="I30" s="12" t="str">
        <f>_xlfn.IFS(الهدي0[[#This Row],[السعر_بالجنيه]]&lt;=5000,"منخفضة ",الهدي0[[#This Row],[السعر_بالجنيه]]&lt;=15000,"متوسطة ",الهدي0[[#This Row],[السعر_بالجنيه]]&gt;=15000,"مرتفعة ")</f>
        <v xml:space="preserve">منخفضة </v>
      </c>
      <c r="J30"/>
      <c r="P30" s="7"/>
    </row>
    <row r="31" spans="1:16" x14ac:dyDescent="0.25">
      <c r="A31" t="s">
        <v>8</v>
      </c>
      <c r="B31" t="str">
        <f t="shared" si="0"/>
        <v>الأجهزة  الشخصية</v>
      </c>
      <c r="C31">
        <v>390</v>
      </c>
      <c r="D31" s="12">
        <v>4.7E-2</v>
      </c>
      <c r="E31">
        <v>63</v>
      </c>
      <c r="F31" s="11">
        <f>الهدي0[[#This Row],[الكمية_المباعة]]*الهدي0[[#This Row],[نسبة_المرتجعات_٪]]</f>
        <v>18.72</v>
      </c>
      <c r="G31" s="12">
        <v>4.8000000000000001E-2</v>
      </c>
      <c r="H31" s="1">
        <v>13969.61</v>
      </c>
      <c r="I31" s="12" t="str">
        <f>_xlfn.IFS(الهدي0[[#This Row],[السعر_بالجنيه]]&lt;=5000,"منخفضة ",الهدي0[[#This Row],[السعر_بالجنيه]]&lt;=15000,"متوسطة ",الهدي0[[#This Row],[السعر_بالجنيه]]&gt;=15000,"مرتفعة ")</f>
        <v xml:space="preserve">متوسطة </v>
      </c>
      <c r="J31"/>
      <c r="P31" s="8"/>
    </row>
    <row r="32" spans="1:16" x14ac:dyDescent="0.25">
      <c r="A32" t="s">
        <v>31</v>
      </c>
      <c r="B32" t="str">
        <f t="shared" si="0"/>
        <v>الأجهزة  الشخصية</v>
      </c>
      <c r="C32">
        <v>415</v>
      </c>
      <c r="D32" s="12">
        <v>3.2000000000000001E-2</v>
      </c>
      <c r="E32">
        <v>21</v>
      </c>
      <c r="F32" s="11">
        <f>الهدي0[[#This Row],[الكمية_المباعة]]*الهدي0[[#This Row],[نسبة_المرتجعات_٪]]</f>
        <v>12.865000000000002</v>
      </c>
      <c r="G32" s="12">
        <v>3.1000000000000003E-2</v>
      </c>
      <c r="H32" s="1">
        <v>918.91</v>
      </c>
      <c r="I32" s="12" t="str">
        <f>_xlfn.IFS(الهدي0[[#This Row],[السعر_بالجنيه]]&lt;=5000,"منخفضة ",الهدي0[[#This Row],[السعر_بالجنيه]]&lt;=15000,"متوسطة ",الهدي0[[#This Row],[السعر_بالجنيه]]&gt;=15000,"مرتفعة ")</f>
        <v xml:space="preserve">منخفضة </v>
      </c>
      <c r="J32"/>
    </row>
    <row r="33" spans="1:10" x14ac:dyDescent="0.25">
      <c r="A33" t="s">
        <v>31</v>
      </c>
      <c r="B33" t="str">
        <f t="shared" si="0"/>
        <v>الأجهزة  الشخصية</v>
      </c>
      <c r="C33">
        <v>208</v>
      </c>
      <c r="D33" s="12">
        <v>2.5000000000000001E-2</v>
      </c>
      <c r="E33">
        <v>172</v>
      </c>
      <c r="F33" s="11">
        <f>الهدي0[[#This Row],[الكمية_المباعة]]*الهدي0[[#This Row],[نسبة_المرتجعات_٪]]</f>
        <v>11.023999999999999</v>
      </c>
      <c r="G33" s="12">
        <v>5.2999999999999999E-2</v>
      </c>
      <c r="H33" s="1">
        <v>1197.1300000000001</v>
      </c>
      <c r="I33" s="12" t="str">
        <f>_xlfn.IFS(الهدي0[[#This Row],[السعر_بالجنيه]]&lt;=5000,"منخفضة ",الهدي0[[#This Row],[السعر_بالجنيه]]&lt;=15000,"متوسطة ",الهدي0[[#This Row],[السعر_بالجنيه]]&gt;=15000,"مرتفعة ")</f>
        <v xml:space="preserve">منخفضة </v>
      </c>
      <c r="J33"/>
    </row>
    <row r="34" spans="1:10" x14ac:dyDescent="0.25">
      <c r="A34" t="s">
        <v>8</v>
      </c>
      <c r="B34" t="str">
        <f t="shared" si="0"/>
        <v>الأجهزة  الشخصية</v>
      </c>
      <c r="C34">
        <v>438</v>
      </c>
      <c r="D34" s="12">
        <v>0.01</v>
      </c>
      <c r="E34">
        <v>155</v>
      </c>
      <c r="F34" s="11">
        <f>الهدي0[[#This Row],[الكمية_المباعة]]*الهدي0[[#This Row],[نسبة_المرتجعات_٪]]</f>
        <v>27.594000000000001</v>
      </c>
      <c r="G34" s="12">
        <v>6.3E-2</v>
      </c>
      <c r="H34" s="1">
        <v>15658.99</v>
      </c>
      <c r="I34" s="12" t="str">
        <f>_xlfn.IFS(الهدي0[[#This Row],[السعر_بالجنيه]]&lt;=5000,"منخفضة ",الهدي0[[#This Row],[السعر_بالجنيه]]&lt;=15000,"متوسطة ",الهدي0[[#This Row],[السعر_بالجنيه]]&gt;=15000,"مرتفعة ")</f>
        <v xml:space="preserve">مرتفعة </v>
      </c>
      <c r="J34"/>
    </row>
    <row r="35" spans="1:10" x14ac:dyDescent="0.25">
      <c r="A35" t="s">
        <v>10</v>
      </c>
      <c r="B35" t="str">
        <f t="shared" si="0"/>
        <v>الأجهزة  المنزلية</v>
      </c>
      <c r="C35">
        <v>421</v>
      </c>
      <c r="D35" s="12">
        <v>1.3999999999999999E-2</v>
      </c>
      <c r="E35">
        <v>37</v>
      </c>
      <c r="F35" s="11">
        <f>الهدي0[[#This Row],[الكمية_المباعة]]*الهدي0[[#This Row],[نسبة_المرتجعات_٪]]</f>
        <v>19.786999999999999</v>
      </c>
      <c r="G35" s="12">
        <v>4.7E-2</v>
      </c>
      <c r="H35" s="1">
        <v>2445.73</v>
      </c>
      <c r="I35" s="12" t="str">
        <f>_xlfn.IFS(الهدي0[[#This Row],[السعر_بالجنيه]]&lt;=5000,"منخفضة ",الهدي0[[#This Row],[السعر_بالجنيه]]&lt;=15000,"متوسطة ",الهدي0[[#This Row],[السعر_بالجنيه]]&gt;=15000,"مرتفعة ")</f>
        <v xml:space="preserve">منخفضة </v>
      </c>
      <c r="J35"/>
    </row>
    <row r="36" spans="1:10" x14ac:dyDescent="0.25">
      <c r="A36" t="s">
        <v>58</v>
      </c>
      <c r="B36" t="str">
        <f t="shared" si="0"/>
        <v>الأجهزة  المنزلية</v>
      </c>
      <c r="C36">
        <v>393</v>
      </c>
      <c r="D36" s="12">
        <v>0.04</v>
      </c>
      <c r="E36">
        <v>139</v>
      </c>
      <c r="F36" s="11">
        <f>الهدي0[[#This Row],[الكمية_المباعة]]*الهدي0[[#This Row],[نسبة_المرتجعات_٪]]</f>
        <v>18.864000000000001</v>
      </c>
      <c r="G36" s="12">
        <v>4.8000000000000001E-2</v>
      </c>
      <c r="H36" s="1">
        <v>14438.19</v>
      </c>
      <c r="I36" s="12" t="str">
        <f>_xlfn.IFS(الهدي0[[#This Row],[السعر_بالجنيه]]&lt;=5000,"منخفضة ",الهدي0[[#This Row],[السعر_بالجنيه]]&lt;=15000,"متوسطة ",الهدي0[[#This Row],[السعر_بالجنيه]]&gt;=15000,"مرتفعة ")</f>
        <v xml:space="preserve">متوسطة </v>
      </c>
      <c r="J36"/>
    </row>
    <row r="37" spans="1:10" x14ac:dyDescent="0.25">
      <c r="A37" t="s">
        <v>37</v>
      </c>
      <c r="B37" t="str">
        <f t="shared" si="0"/>
        <v xml:space="preserve"> الحاسوب ومستلزماته</v>
      </c>
      <c r="C37">
        <v>66</v>
      </c>
      <c r="D37" s="12">
        <v>2.5000000000000001E-2</v>
      </c>
      <c r="E37">
        <v>148</v>
      </c>
      <c r="F37" s="11">
        <f>الهدي0[[#This Row],[الكمية_المباعة]]*الهدي0[[#This Row],[نسبة_المرتجعات_٪]]</f>
        <v>1.6500000000000001</v>
      </c>
      <c r="G37" s="12">
        <v>2.5000000000000001E-2</v>
      </c>
      <c r="H37" s="1">
        <f>AVERAGE(C$1:C$787)</f>
        <v>268.09541984732823</v>
      </c>
      <c r="I37" s="12" t="str">
        <f>_xlfn.IFS(الهدي0[[#This Row],[السعر_بالجنيه]]&lt;=5000,"منخفضة ",الهدي0[[#This Row],[السعر_بالجنيه]]&lt;=15000,"متوسطة ",الهدي0[[#This Row],[السعر_بالجنيه]]&gt;=15000,"مرتفعة ")</f>
        <v xml:space="preserve">منخفضة </v>
      </c>
      <c r="J37"/>
    </row>
    <row r="38" spans="1:10" x14ac:dyDescent="0.25">
      <c r="A38" t="s">
        <v>31</v>
      </c>
      <c r="B38" t="str">
        <f t="shared" si="0"/>
        <v>الأجهزة  الشخصية</v>
      </c>
      <c r="C38">
        <v>343</v>
      </c>
      <c r="D38" s="12">
        <v>4.9000000000000002E-2</v>
      </c>
      <c r="E38">
        <v>89</v>
      </c>
      <c r="F38" s="11">
        <f>الهدي0[[#This Row],[الكمية_المباعة]]*الهدي0[[#This Row],[نسبة_المرتجعات_٪]]</f>
        <v>12.348000000000001</v>
      </c>
      <c r="G38" s="12">
        <v>3.6000000000000004E-2</v>
      </c>
      <c r="H38" s="1">
        <v>205</v>
      </c>
      <c r="I38" s="12" t="str">
        <f>_xlfn.IFS(الهدي0[[#This Row],[السعر_بالجنيه]]&lt;=5000,"منخفضة ",الهدي0[[#This Row],[السعر_بالجنيه]]&lt;=15000,"متوسطة ",الهدي0[[#This Row],[السعر_بالجنيه]]&gt;=15000,"مرتفعة ")</f>
        <v xml:space="preserve">منخفضة </v>
      </c>
      <c r="J38"/>
    </row>
    <row r="39" spans="1:10" x14ac:dyDescent="0.25">
      <c r="A39" t="s">
        <v>10</v>
      </c>
      <c r="B39" t="str">
        <f t="shared" si="0"/>
        <v>الأجهزة  المنزلية</v>
      </c>
      <c r="C39">
        <v>164</v>
      </c>
      <c r="D39" s="12">
        <v>1.2E-2</v>
      </c>
      <c r="E39">
        <v>138</v>
      </c>
      <c r="F39" s="11">
        <f>الهدي0[[#This Row],[الكمية_المباعة]]*الهدي0[[#This Row],[نسبة_المرتجعات_٪]]</f>
        <v>14.432000000000002</v>
      </c>
      <c r="G39" s="12">
        <v>8.8000000000000009E-2</v>
      </c>
      <c r="H39" s="1">
        <v>713.8</v>
      </c>
      <c r="I39" s="12" t="str">
        <f>_xlfn.IFS(الهدي0[[#This Row],[السعر_بالجنيه]]&lt;=5000,"منخفضة ",الهدي0[[#This Row],[السعر_بالجنيه]]&lt;=15000,"متوسطة ",الهدي0[[#This Row],[السعر_بالجنيه]]&gt;=15000,"مرتفعة ")</f>
        <v xml:space="preserve">منخفضة </v>
      </c>
      <c r="J39"/>
    </row>
    <row r="40" spans="1:10" x14ac:dyDescent="0.25">
      <c r="A40" t="s">
        <v>37</v>
      </c>
      <c r="B40" t="str">
        <f t="shared" si="0"/>
        <v xml:space="preserve"> الحاسوب ومستلزماته</v>
      </c>
      <c r="C40">
        <v>144</v>
      </c>
      <c r="D40" s="12">
        <v>4.8000000000000001E-2</v>
      </c>
      <c r="E40">
        <v>71</v>
      </c>
      <c r="F40" s="11">
        <f>الهدي0[[#This Row],[الكمية_المباعة]]*الهدي0[[#This Row],[نسبة_المرتجعات_٪]]</f>
        <v>5.6159999999999997</v>
      </c>
      <c r="G40" s="12">
        <v>3.9E-2</v>
      </c>
      <c r="H40" s="1">
        <v>15873.6</v>
      </c>
      <c r="I40" s="12" t="str">
        <f>_xlfn.IFS(الهدي0[[#This Row],[السعر_بالجنيه]]&lt;=5000,"منخفضة ",الهدي0[[#This Row],[السعر_بالجنيه]]&lt;=15000,"متوسطة ",الهدي0[[#This Row],[السعر_بالجنيه]]&gt;=15000,"مرتفعة ")</f>
        <v xml:space="preserve">مرتفعة </v>
      </c>
      <c r="J40"/>
    </row>
    <row r="41" spans="1:10" x14ac:dyDescent="0.25">
      <c r="A41" t="s">
        <v>10</v>
      </c>
      <c r="B41" t="str">
        <f t="shared" si="0"/>
        <v>الأجهزة  المنزلية</v>
      </c>
      <c r="C41">
        <v>269</v>
      </c>
      <c r="D41" s="12">
        <v>3.4000000000000002E-2</v>
      </c>
      <c r="E41">
        <v>187</v>
      </c>
      <c r="F41" s="11">
        <f>الهدي0[[#This Row],[الكمية_المباعة]]*الهدي0[[#This Row],[نسبة_المرتجعات_٪]]</f>
        <v>5.649</v>
      </c>
      <c r="G41" s="12">
        <v>2.1000000000000001E-2</v>
      </c>
      <c r="H41" s="1">
        <v>1193.8699999999999</v>
      </c>
      <c r="I41" s="12" t="str">
        <f>_xlfn.IFS(الهدي0[[#This Row],[السعر_بالجنيه]]&lt;=5000,"منخفضة ",الهدي0[[#This Row],[السعر_بالجنيه]]&lt;=15000,"متوسطة ",الهدي0[[#This Row],[السعر_بالجنيه]]&gt;=15000,"مرتفعة ")</f>
        <v xml:space="preserve">منخفضة </v>
      </c>
      <c r="J41"/>
    </row>
    <row r="42" spans="1:10" x14ac:dyDescent="0.25">
      <c r="A42" t="s">
        <v>8</v>
      </c>
      <c r="B42" t="str">
        <f t="shared" si="0"/>
        <v>الأجهزة  الشخصية</v>
      </c>
      <c r="C42">
        <v>339</v>
      </c>
      <c r="D42" s="12">
        <v>2.2000000000000002E-2</v>
      </c>
      <c r="E42">
        <v>133</v>
      </c>
      <c r="F42" s="11">
        <f>الهدي0[[#This Row],[الكمية_المباعة]]*الهدي0[[#This Row],[نسبة_المرتجعات_٪]]</f>
        <v>6.78</v>
      </c>
      <c r="G42" s="12">
        <v>0.02</v>
      </c>
      <c r="H42" s="1">
        <v>11530.04</v>
      </c>
      <c r="I42" s="12" t="str">
        <f>_xlfn.IFS(الهدي0[[#This Row],[السعر_بالجنيه]]&lt;=5000,"منخفضة ",الهدي0[[#This Row],[السعر_بالجنيه]]&lt;=15000,"متوسطة ",الهدي0[[#This Row],[السعر_بالجنيه]]&gt;=15000,"مرتفعة ")</f>
        <v xml:space="preserve">متوسطة </v>
      </c>
      <c r="J42"/>
    </row>
    <row r="43" spans="1:10" x14ac:dyDescent="0.25">
      <c r="A43" t="s">
        <v>37</v>
      </c>
      <c r="B43" t="str">
        <f t="shared" si="0"/>
        <v xml:space="preserve"> الحاسوب ومستلزماته</v>
      </c>
      <c r="C43">
        <v>82</v>
      </c>
      <c r="D43" s="12">
        <v>2.5000000000000001E-2</v>
      </c>
      <c r="E43">
        <v>92</v>
      </c>
      <c r="F43" s="11">
        <f>الهدي0[[#This Row],[الكمية_المباعة]]*الهدي0[[#This Row],[نسبة_المرتجعات_٪]]</f>
        <v>4.7559999999999993</v>
      </c>
      <c r="G43" s="12">
        <v>5.7999999999999996E-2</v>
      </c>
      <c r="H43" s="1">
        <v>20116.55</v>
      </c>
      <c r="I43" s="12" t="str">
        <f>_xlfn.IFS(الهدي0[[#This Row],[السعر_بالجنيه]]&lt;=5000,"منخفضة ",الهدي0[[#This Row],[السعر_بالجنيه]]&lt;=15000,"متوسطة ",الهدي0[[#This Row],[السعر_بالجنيه]]&gt;=15000,"مرتفعة ")</f>
        <v xml:space="preserve">مرتفعة </v>
      </c>
      <c r="J43"/>
    </row>
    <row r="44" spans="1:10" x14ac:dyDescent="0.25">
      <c r="A44" t="s">
        <v>8</v>
      </c>
      <c r="B44" t="str">
        <f t="shared" si="0"/>
        <v>الأجهزة  الشخصية</v>
      </c>
      <c r="C44">
        <v>257</v>
      </c>
      <c r="D44" s="12">
        <v>1.7000000000000001E-2</v>
      </c>
      <c r="E44">
        <v>168</v>
      </c>
      <c r="F44" s="11">
        <f>الهدي0[[#This Row],[الكمية_المباعة]]*الهدي0[[#This Row],[نسبة_المرتجعات_٪]]</f>
        <v>13.621</v>
      </c>
      <c r="G44" s="12">
        <v>5.2999999999999999E-2</v>
      </c>
      <c r="H44" s="1">
        <v>19633.830000000002</v>
      </c>
      <c r="I44" s="12" t="str">
        <f>_xlfn.IFS(الهدي0[[#This Row],[السعر_بالجنيه]]&lt;=5000,"منخفضة ",الهدي0[[#This Row],[السعر_بالجنيه]]&lt;=15000,"متوسطة ",الهدي0[[#This Row],[السعر_بالجنيه]]&gt;=15000,"مرتفعة ")</f>
        <v xml:space="preserve">مرتفعة </v>
      </c>
      <c r="J44"/>
    </row>
    <row r="45" spans="1:10" x14ac:dyDescent="0.25">
      <c r="A45" t="s">
        <v>23</v>
      </c>
      <c r="B45" t="str">
        <f t="shared" si="0"/>
        <v>الأجهزة  الشخصية</v>
      </c>
      <c r="C45">
        <v>466</v>
      </c>
      <c r="D45" s="12">
        <v>4.7E-2</v>
      </c>
      <c r="E45">
        <v>41</v>
      </c>
      <c r="F45" s="11">
        <f>الهدي0[[#This Row],[الكمية_المباعة]]*الهدي0[[#This Row],[نسبة_المرتجعات_٪]]</f>
        <v>25.63</v>
      </c>
      <c r="G45" s="12">
        <v>5.5E-2</v>
      </c>
      <c r="H45" s="1">
        <v>4297.2299999999996</v>
      </c>
      <c r="I45" s="12" t="str">
        <f>_xlfn.IFS(الهدي0[[#This Row],[السعر_بالجنيه]]&lt;=5000,"منخفضة ",الهدي0[[#This Row],[السعر_بالجنيه]]&lt;=15000,"متوسطة ",الهدي0[[#This Row],[السعر_بالجنيه]]&gt;=15000,"مرتفعة ")</f>
        <v xml:space="preserve">منخفضة </v>
      </c>
      <c r="J45"/>
    </row>
    <row r="46" spans="1:10" x14ac:dyDescent="0.25">
      <c r="A46" t="s">
        <v>16</v>
      </c>
      <c r="B46" t="str">
        <f t="shared" si="0"/>
        <v xml:space="preserve"> الحاسوب ومستلزماته</v>
      </c>
      <c r="C46">
        <v>95</v>
      </c>
      <c r="D46" s="12">
        <v>2.1000000000000001E-2</v>
      </c>
      <c r="E46">
        <v>0</v>
      </c>
      <c r="F46" s="11">
        <f>الهدي0[[#This Row],[الكمية_المباعة]]*الهدي0[[#This Row],[نسبة_المرتجعات_٪]]</f>
        <v>6.8400000000000007</v>
      </c>
      <c r="G46" s="12">
        <v>7.2000000000000008E-2</v>
      </c>
      <c r="H46" s="1">
        <v>473.40824324324313</v>
      </c>
      <c r="I46" s="12" t="str">
        <f>_xlfn.IFS(الهدي0[[#This Row],[السعر_بالجنيه]]&lt;=5000,"منخفضة ",الهدي0[[#This Row],[السعر_بالجنيه]]&lt;=15000,"متوسطة ",الهدي0[[#This Row],[السعر_بالجنيه]]&gt;=15000,"مرتفعة ")</f>
        <v xml:space="preserve">منخفضة </v>
      </c>
      <c r="J46"/>
    </row>
    <row r="47" spans="1:10" x14ac:dyDescent="0.25">
      <c r="A47" t="s">
        <v>18</v>
      </c>
      <c r="B47" t="str">
        <f t="shared" si="0"/>
        <v>الأجهزة  المنزلية</v>
      </c>
      <c r="C47">
        <v>70</v>
      </c>
      <c r="D47" s="12">
        <v>3.1000000000000003E-2</v>
      </c>
      <c r="E47">
        <v>154</v>
      </c>
      <c r="F47" s="11">
        <f>الهدي0[[#This Row],[الكمية_المباعة]]*الهدي0[[#This Row],[نسبة_المرتجعات_٪]]</f>
        <v>2.8699999999999997</v>
      </c>
      <c r="G47" s="12">
        <v>4.0999999999999995E-2</v>
      </c>
      <c r="H47" s="1">
        <v>7872.28</v>
      </c>
      <c r="I47" s="12" t="str">
        <f>_xlfn.IFS(الهدي0[[#This Row],[السعر_بالجنيه]]&lt;=5000,"منخفضة ",الهدي0[[#This Row],[السعر_بالجنيه]]&lt;=15000,"متوسطة ",الهدي0[[#This Row],[السعر_بالجنيه]]&gt;=15000,"مرتفعة ")</f>
        <v xml:space="preserve">متوسطة </v>
      </c>
      <c r="J47"/>
    </row>
    <row r="48" spans="1:10" x14ac:dyDescent="0.25">
      <c r="A48" t="s">
        <v>8</v>
      </c>
      <c r="B48" t="str">
        <f t="shared" si="0"/>
        <v>الأجهزة  الشخصية</v>
      </c>
      <c r="C48">
        <v>362</v>
      </c>
      <c r="D48" s="12">
        <v>2.6000000000000002E-2</v>
      </c>
      <c r="E48">
        <v>0</v>
      </c>
      <c r="F48" s="11">
        <f>الهدي0[[#This Row],[الكمية_المباعة]]*الهدي0[[#This Row],[نسبة_المرتجعات_٪]]</f>
        <v>32.942</v>
      </c>
      <c r="G48" s="12">
        <v>9.0999999999999998E-2</v>
      </c>
      <c r="H48" s="1">
        <v>16018.74</v>
      </c>
      <c r="I48" s="12" t="str">
        <f>_xlfn.IFS(الهدي0[[#This Row],[السعر_بالجنيه]]&lt;=5000,"منخفضة ",الهدي0[[#This Row],[السعر_بالجنيه]]&lt;=15000,"متوسطة ",الهدي0[[#This Row],[السعر_بالجنيه]]&gt;=15000,"مرتفعة ")</f>
        <v xml:space="preserve">مرتفعة </v>
      </c>
      <c r="J48"/>
    </row>
    <row r="49" spans="1:10" x14ac:dyDescent="0.25">
      <c r="A49" t="s">
        <v>25</v>
      </c>
      <c r="B49" t="str">
        <f t="shared" si="0"/>
        <v>الأجهزة  المنزلية</v>
      </c>
      <c r="C49">
        <v>422</v>
      </c>
      <c r="D49" s="12">
        <v>2.8999999999999998E-2</v>
      </c>
      <c r="E49">
        <v>103</v>
      </c>
      <c r="F49" s="11">
        <f>الهدي0[[#This Row],[الكمية_المباعة]]*الهدي0[[#This Row],[نسبة_المرتجعات_٪]]</f>
        <v>34.603999999999992</v>
      </c>
      <c r="G49" s="12">
        <v>8.199999999999999E-2</v>
      </c>
      <c r="H49" s="1">
        <v>6300.48</v>
      </c>
      <c r="I49" s="12" t="str">
        <f>_xlfn.IFS(الهدي0[[#This Row],[السعر_بالجنيه]]&lt;=5000,"منخفضة ",الهدي0[[#This Row],[السعر_بالجنيه]]&lt;=15000,"متوسطة ",الهدي0[[#This Row],[السعر_بالجنيه]]&gt;=15000,"مرتفعة ")</f>
        <v xml:space="preserve">متوسطة </v>
      </c>
      <c r="J49"/>
    </row>
    <row r="50" spans="1:10" x14ac:dyDescent="0.25">
      <c r="A50" t="s">
        <v>16</v>
      </c>
      <c r="B50" t="str">
        <f t="shared" si="0"/>
        <v xml:space="preserve"> الحاسوب ومستلزماته</v>
      </c>
      <c r="C50">
        <v>195</v>
      </c>
      <c r="D50" s="12">
        <v>1.3000000000000001E-2</v>
      </c>
      <c r="E50">
        <v>111</v>
      </c>
      <c r="F50" s="11">
        <f>الهدي0[[#This Row],[الكمية_المباعة]]*الهدي0[[#This Row],[نسبة_المرتجعات_٪]]</f>
        <v>17.16</v>
      </c>
      <c r="G50" s="12">
        <v>8.8000000000000009E-2</v>
      </c>
      <c r="H50" s="1">
        <v>114.69</v>
      </c>
      <c r="I50" s="12" t="str">
        <f>_xlfn.IFS(الهدي0[[#This Row],[السعر_بالجنيه]]&lt;=5000,"منخفضة ",الهدي0[[#This Row],[السعر_بالجنيه]]&lt;=15000,"متوسطة ",الهدي0[[#This Row],[السعر_بالجنيه]]&gt;=15000,"مرتفعة ")</f>
        <v xml:space="preserve">منخفضة </v>
      </c>
      <c r="J50"/>
    </row>
    <row r="51" spans="1:10" x14ac:dyDescent="0.25">
      <c r="A51" t="s">
        <v>18</v>
      </c>
      <c r="B51" t="str">
        <f t="shared" si="0"/>
        <v>الأجهزة  المنزلية</v>
      </c>
      <c r="C51">
        <v>325</v>
      </c>
      <c r="D51" s="12">
        <v>1.1000000000000001E-2</v>
      </c>
      <c r="E51">
        <v>0</v>
      </c>
      <c r="F51" s="11">
        <f>الهدي0[[#This Row],[الكمية_المباعة]]*الهدي0[[#This Row],[نسبة_المرتجعات_٪]]</f>
        <v>32.175000000000004</v>
      </c>
      <c r="G51" s="12">
        <v>9.9000000000000005E-2</v>
      </c>
      <c r="H51" s="1">
        <v>15010.96</v>
      </c>
      <c r="I51" s="12" t="str">
        <f>_xlfn.IFS(الهدي0[[#This Row],[السعر_بالجنيه]]&lt;=5000,"منخفضة ",الهدي0[[#This Row],[السعر_بالجنيه]]&lt;=15000,"متوسطة ",الهدي0[[#This Row],[السعر_بالجنيه]]&gt;=15000,"مرتفعة ")</f>
        <v xml:space="preserve">مرتفعة </v>
      </c>
      <c r="J51"/>
    </row>
    <row r="52" spans="1:10" x14ac:dyDescent="0.25">
      <c r="A52" t="s">
        <v>23</v>
      </c>
      <c r="B52" t="str">
        <f t="shared" si="0"/>
        <v>الأجهزة  الشخصية</v>
      </c>
      <c r="C52">
        <v>396</v>
      </c>
      <c r="D52" s="12">
        <v>2.7000000000000003E-2</v>
      </c>
      <c r="E52">
        <v>98</v>
      </c>
      <c r="F52" s="11">
        <f>الهدي0[[#This Row],[الكمية_المباعة]]*الهدي0[[#This Row],[نسبة_المرتجعات_٪]]</f>
        <v>16.632000000000001</v>
      </c>
      <c r="G52" s="12">
        <v>4.2000000000000003E-2</v>
      </c>
      <c r="H52" s="1">
        <v>1014.98</v>
      </c>
      <c r="I52" s="12" t="str">
        <f>_xlfn.IFS(الهدي0[[#This Row],[السعر_بالجنيه]]&lt;=5000,"منخفضة ",الهدي0[[#This Row],[السعر_بالجنيه]]&lt;=15000,"متوسطة ",الهدي0[[#This Row],[السعر_بالجنيه]]&gt;=15000,"مرتفعة ")</f>
        <v xml:space="preserve">منخفضة </v>
      </c>
      <c r="J52"/>
    </row>
    <row r="53" spans="1:10" x14ac:dyDescent="0.25">
      <c r="A53" t="s">
        <v>21</v>
      </c>
      <c r="B53" t="str">
        <f t="shared" si="0"/>
        <v xml:space="preserve"> الحاسوب ومستلزماته</v>
      </c>
      <c r="C53">
        <v>385</v>
      </c>
      <c r="D53" s="12">
        <v>3.7999999999999999E-2</v>
      </c>
      <c r="E53">
        <v>154</v>
      </c>
      <c r="F53" s="11">
        <f>الهدي0[[#This Row],[الكمية_المباعة]]*الهدي0[[#This Row],[نسبة_المرتجعات_٪]]</f>
        <v>5.39</v>
      </c>
      <c r="G53" s="12">
        <v>1.3999999999999999E-2</v>
      </c>
      <c r="H53" s="1">
        <v>1635.91</v>
      </c>
      <c r="I53" s="12" t="str">
        <f>_xlfn.IFS(الهدي0[[#This Row],[السعر_بالجنيه]]&lt;=5000,"منخفضة ",الهدي0[[#This Row],[السعر_بالجنيه]]&lt;=15000,"متوسطة ",الهدي0[[#This Row],[السعر_بالجنيه]]&gt;=15000,"مرتفعة ")</f>
        <v xml:space="preserve">منخفضة </v>
      </c>
      <c r="J53"/>
    </row>
    <row r="54" spans="1:10" x14ac:dyDescent="0.25">
      <c r="A54" t="s">
        <v>13</v>
      </c>
      <c r="B54" t="str">
        <f t="shared" si="0"/>
        <v>الأجهزة  المنزلية</v>
      </c>
      <c r="C54">
        <v>200</v>
      </c>
      <c r="D54" s="12">
        <v>4.9000000000000002E-2</v>
      </c>
      <c r="E54">
        <v>131</v>
      </c>
      <c r="F54" s="11">
        <f>الهدي0[[#This Row],[الكمية_المباعة]]*الهدي0[[#This Row],[نسبة_المرتجعات_٪]]</f>
        <v>4.4000000000000004</v>
      </c>
      <c r="G54" s="12">
        <v>2.2000000000000002E-2</v>
      </c>
      <c r="H54" s="1">
        <v>3685.57</v>
      </c>
      <c r="I54" s="12" t="str">
        <f>_xlfn.IFS(الهدي0[[#This Row],[السعر_بالجنيه]]&lt;=5000,"منخفضة ",الهدي0[[#This Row],[السعر_بالجنيه]]&lt;=15000,"متوسطة ",الهدي0[[#This Row],[السعر_بالجنيه]]&gt;=15000,"مرتفعة ")</f>
        <v xml:space="preserve">منخفضة </v>
      </c>
      <c r="J54"/>
    </row>
    <row r="55" spans="1:10" x14ac:dyDescent="0.25">
      <c r="A55" t="s">
        <v>23</v>
      </c>
      <c r="B55" t="str">
        <f t="shared" si="0"/>
        <v>الأجهزة  الشخصية</v>
      </c>
      <c r="C55">
        <v>291</v>
      </c>
      <c r="D55" s="12">
        <v>0.03</v>
      </c>
      <c r="E55">
        <v>118</v>
      </c>
      <c r="F55" s="11">
        <f>الهدي0[[#This Row],[الكمية_المباعة]]*الهدي0[[#This Row],[نسبة_المرتجعات_٪]]</f>
        <v>20.952000000000002</v>
      </c>
      <c r="G55" s="12">
        <v>7.2000000000000008E-2</v>
      </c>
      <c r="H55" s="1">
        <v>1165.29</v>
      </c>
      <c r="I55" s="12" t="str">
        <f>_xlfn.IFS(الهدي0[[#This Row],[السعر_بالجنيه]]&lt;=5000,"منخفضة ",الهدي0[[#This Row],[السعر_بالجنيه]]&lt;=15000,"متوسطة ",الهدي0[[#This Row],[السعر_بالجنيه]]&gt;=15000,"مرتفعة ")</f>
        <v xml:space="preserve">منخفضة </v>
      </c>
      <c r="J55"/>
    </row>
    <row r="56" spans="1:10" x14ac:dyDescent="0.25">
      <c r="A56" t="s">
        <v>31</v>
      </c>
      <c r="B56" t="str">
        <f t="shared" si="0"/>
        <v>الأجهزة  الشخصية</v>
      </c>
      <c r="C56">
        <v>400</v>
      </c>
      <c r="D56" s="12">
        <v>4.2999999999999997E-2</v>
      </c>
      <c r="E56">
        <v>147</v>
      </c>
      <c r="F56" s="11">
        <f>الهدي0[[#This Row],[الكمية_المباعة]]*الهدي0[[#This Row],[نسبة_المرتجعات_٪]]</f>
        <v>23.2</v>
      </c>
      <c r="G56" s="12">
        <v>5.7999999999999996E-2</v>
      </c>
      <c r="H56" s="1">
        <v>1924.98</v>
      </c>
      <c r="I56" s="12" t="str">
        <f>_xlfn.IFS(الهدي0[[#This Row],[السعر_بالجنيه]]&lt;=5000,"منخفضة ",الهدي0[[#This Row],[السعر_بالجنيه]]&lt;=15000,"متوسطة ",الهدي0[[#This Row],[السعر_بالجنيه]]&gt;=15000,"مرتفعة ")</f>
        <v xml:space="preserve">منخفضة </v>
      </c>
      <c r="J56"/>
    </row>
    <row r="57" spans="1:10" x14ac:dyDescent="0.25">
      <c r="A57" t="s">
        <v>16</v>
      </c>
      <c r="B57" t="str">
        <f t="shared" ref="B57:B112" si="1">_xlfn.IFS(
    OR(A57="تلفاز ذكي", A57="ثلاجة", A57="غسالة", A57="مكيف هواء", A57="ميكروويف"), "الأجهزة  المنزلية",
    OR(A57="هاتف ذكي", A57="ساعة ذكية", A57="سماعات بلوتوث"), "الأجهزة  الشخصية",
    OR(A57="حاسوب محمول", A57="طابعة ليزر", A57="لوحة مفاتيح"), " الحاسوب ومستلزماته",
    OR(A57="كاميرا رقمية"), "أجهزة التصوير"
)</f>
        <v xml:space="preserve"> الحاسوب ومستلزماته</v>
      </c>
      <c r="C57">
        <v>307</v>
      </c>
      <c r="D57" s="12">
        <v>4.4000000000000004E-2</v>
      </c>
      <c r="E57">
        <v>74</v>
      </c>
      <c r="F57" s="11">
        <f>الهدي0[[#This Row],[الكمية_المباعة]]*الهدي0[[#This Row],[نسبة_المرتجعات_٪]]</f>
        <v>28.858000000000001</v>
      </c>
      <c r="G57" s="12">
        <v>9.4E-2</v>
      </c>
      <c r="H57" s="1">
        <v>427.78</v>
      </c>
      <c r="I57" s="12" t="str">
        <f>_xlfn.IFS(الهدي0[[#This Row],[السعر_بالجنيه]]&lt;=5000,"منخفضة ",الهدي0[[#This Row],[السعر_بالجنيه]]&lt;=15000,"متوسطة ",الهدي0[[#This Row],[السعر_بالجنيه]]&gt;=15000,"مرتفعة ")</f>
        <v xml:space="preserve">منخفضة </v>
      </c>
      <c r="J57"/>
    </row>
    <row r="58" spans="1:10" x14ac:dyDescent="0.25">
      <c r="A58" t="s">
        <v>8</v>
      </c>
      <c r="B58" t="str">
        <f t="shared" si="1"/>
        <v>الأجهزة  الشخصية</v>
      </c>
      <c r="C58">
        <v>465</v>
      </c>
      <c r="D58" s="12">
        <v>4.8000000000000001E-2</v>
      </c>
      <c r="E58">
        <v>192</v>
      </c>
      <c r="F58" s="11">
        <f>الهدي0[[#This Row],[الكمية_المباعة]]*الهدي0[[#This Row],[نسبة_المرتجعات_٪]]</f>
        <v>11.625</v>
      </c>
      <c r="G58" s="12">
        <v>2.5000000000000001E-2</v>
      </c>
      <c r="H58" s="1">
        <v>19006.5</v>
      </c>
      <c r="I58" s="12" t="str">
        <f>_xlfn.IFS(الهدي0[[#This Row],[السعر_بالجنيه]]&lt;=5000,"منخفضة ",الهدي0[[#This Row],[السعر_بالجنيه]]&lt;=15000,"متوسطة ",الهدي0[[#This Row],[السعر_بالجنيه]]&gt;=15000,"مرتفعة ")</f>
        <v xml:space="preserve">مرتفعة </v>
      </c>
      <c r="J58"/>
    </row>
    <row r="59" spans="1:10" x14ac:dyDescent="0.25">
      <c r="A59" t="s">
        <v>88</v>
      </c>
      <c r="B59" t="str">
        <f t="shared" si="1"/>
        <v>أجهزة التصوير</v>
      </c>
      <c r="C59">
        <v>189</v>
      </c>
      <c r="D59" s="12">
        <v>0.03</v>
      </c>
      <c r="E59">
        <v>30</v>
      </c>
      <c r="F59" s="11">
        <f>الهدي0[[#This Row],[الكمية_المباعة]]*الهدي0[[#This Row],[نسبة_المرتجعات_٪]]</f>
        <v>16.442999999999998</v>
      </c>
      <c r="G59" s="12">
        <v>8.6999999999999994E-2</v>
      </c>
      <c r="H59" s="1">
        <v>3201.14</v>
      </c>
      <c r="I59" s="12" t="str">
        <f>_xlfn.IFS(الهدي0[[#This Row],[السعر_بالجنيه]]&lt;=5000,"منخفضة ",الهدي0[[#This Row],[السعر_بالجنيه]]&lt;=15000,"متوسطة ",الهدي0[[#This Row],[السعر_بالجنيه]]&gt;=15000,"مرتفعة ")</f>
        <v xml:space="preserve">منخفضة </v>
      </c>
      <c r="J59"/>
    </row>
    <row r="60" spans="1:10" x14ac:dyDescent="0.25">
      <c r="A60" t="s">
        <v>23</v>
      </c>
      <c r="B60" t="str">
        <f t="shared" si="1"/>
        <v>الأجهزة  الشخصية</v>
      </c>
      <c r="C60">
        <v>286</v>
      </c>
      <c r="D60" s="12">
        <v>4.0999999999999995E-2</v>
      </c>
      <c r="E60">
        <v>126</v>
      </c>
      <c r="F60" s="11">
        <f>الهدي0[[#This Row],[الكمية_المباعة]]*الهدي0[[#This Row],[نسبة_المرتجعات_٪]]</f>
        <v>14.014000000000001</v>
      </c>
      <c r="G60" s="12">
        <v>4.9000000000000002E-2</v>
      </c>
      <c r="H60" s="1">
        <v>4705.29</v>
      </c>
      <c r="I60" s="12" t="str">
        <f>_xlfn.IFS(الهدي0[[#This Row],[السعر_بالجنيه]]&lt;=5000,"منخفضة ",الهدي0[[#This Row],[السعر_بالجنيه]]&lt;=15000,"متوسطة ",الهدي0[[#This Row],[السعر_بالجنيه]]&gt;=15000,"مرتفعة ")</f>
        <v xml:space="preserve">منخفضة </v>
      </c>
      <c r="J60"/>
    </row>
    <row r="61" spans="1:10" x14ac:dyDescent="0.25">
      <c r="A61" t="s">
        <v>25</v>
      </c>
      <c r="B61" t="str">
        <f t="shared" si="1"/>
        <v>الأجهزة  المنزلية</v>
      </c>
      <c r="C61">
        <v>312</v>
      </c>
      <c r="D61" s="12">
        <v>0.04</v>
      </c>
      <c r="E61">
        <v>64</v>
      </c>
      <c r="F61" s="11">
        <f>الهدي0[[#This Row],[الكمية_المباعة]]*الهدي0[[#This Row],[نسبة_المرتجعات_٪]]</f>
        <v>30.888000000000002</v>
      </c>
      <c r="G61" s="12">
        <v>9.9000000000000005E-2</v>
      </c>
      <c r="H61" s="1">
        <v>23640.807831325303</v>
      </c>
      <c r="I61" s="12" t="str">
        <f>_xlfn.IFS(الهدي0[[#This Row],[السعر_بالجنيه]]&lt;=5000,"منخفضة ",الهدي0[[#This Row],[السعر_بالجنيه]]&lt;=15000,"متوسطة ",الهدي0[[#This Row],[السعر_بالجنيه]]&gt;=15000,"مرتفعة ")</f>
        <v xml:space="preserve">مرتفعة </v>
      </c>
      <c r="J61"/>
    </row>
    <row r="62" spans="1:10" x14ac:dyDescent="0.25">
      <c r="A62" t="s">
        <v>88</v>
      </c>
      <c r="B62" t="str">
        <f t="shared" si="1"/>
        <v>أجهزة التصوير</v>
      </c>
      <c r="C62">
        <v>71</v>
      </c>
      <c r="D62" s="12">
        <v>1.8000000000000002E-2</v>
      </c>
      <c r="E62">
        <v>143</v>
      </c>
      <c r="F62" s="11">
        <f>الهدي0[[#This Row],[الكمية_المباعة]]*الهدي0[[#This Row],[نسبة_المرتجعات_٪]]</f>
        <v>1.9170000000000003</v>
      </c>
      <c r="G62" s="12">
        <v>2.7000000000000003E-2</v>
      </c>
      <c r="H62" s="1">
        <v>9264.27</v>
      </c>
      <c r="I62" s="12" t="str">
        <f>_xlfn.IFS(الهدي0[[#This Row],[السعر_بالجنيه]]&lt;=5000,"منخفضة ",الهدي0[[#This Row],[السعر_بالجنيه]]&lt;=15000,"متوسطة ",الهدي0[[#This Row],[السعر_بالجنيه]]&gt;=15000,"مرتفعة ")</f>
        <v xml:space="preserve">متوسطة </v>
      </c>
      <c r="J62"/>
    </row>
    <row r="63" spans="1:10" x14ac:dyDescent="0.25">
      <c r="A63" t="s">
        <v>58</v>
      </c>
      <c r="B63" t="str">
        <f t="shared" si="1"/>
        <v>الأجهزة  المنزلية</v>
      </c>
      <c r="C63">
        <v>84</v>
      </c>
      <c r="D63" s="12">
        <v>3.7999999999999999E-2</v>
      </c>
      <c r="E63">
        <v>177</v>
      </c>
      <c r="F63" s="11">
        <f>الهدي0[[#This Row],[الكمية_المباعة]]*الهدي0[[#This Row],[نسبة_المرتجعات_٪]]</f>
        <v>4.2839999999999998</v>
      </c>
      <c r="G63" s="12">
        <v>5.0999999999999997E-2</v>
      </c>
      <c r="H63" s="1">
        <v>18693.336533333328</v>
      </c>
      <c r="I63" s="12" t="str">
        <f>_xlfn.IFS(الهدي0[[#This Row],[السعر_بالجنيه]]&lt;=5000,"منخفضة ",الهدي0[[#This Row],[السعر_بالجنيه]]&lt;=15000,"متوسطة ",الهدي0[[#This Row],[السعر_بالجنيه]]&gt;=15000,"مرتفعة ")</f>
        <v xml:space="preserve">مرتفعة </v>
      </c>
      <c r="J63"/>
    </row>
    <row r="64" spans="1:10" x14ac:dyDescent="0.25">
      <c r="A64" t="s">
        <v>23</v>
      </c>
      <c r="B64" t="str">
        <f t="shared" si="1"/>
        <v>الأجهزة  الشخصية</v>
      </c>
      <c r="C64">
        <v>109</v>
      </c>
      <c r="D64" s="12">
        <v>1.6E-2</v>
      </c>
      <c r="E64">
        <v>110</v>
      </c>
      <c r="F64" s="11">
        <f>الهدي0[[#This Row],[الكمية_المباعة]]*الهدي0[[#This Row],[نسبة_المرتجعات_٪]]</f>
        <v>5.45</v>
      </c>
      <c r="G64" s="12">
        <v>0.05</v>
      </c>
      <c r="H64" s="1">
        <v>2738.89</v>
      </c>
      <c r="I64" s="12" t="str">
        <f>_xlfn.IFS(الهدي0[[#This Row],[السعر_بالجنيه]]&lt;=5000,"منخفضة ",الهدي0[[#This Row],[السعر_بالجنيه]]&lt;=15000,"متوسطة ",الهدي0[[#This Row],[السعر_بالجنيه]]&gt;=15000,"مرتفعة ")</f>
        <v xml:space="preserve">منخفضة </v>
      </c>
      <c r="J64"/>
    </row>
    <row r="65" spans="1:10" x14ac:dyDescent="0.25">
      <c r="A65" t="s">
        <v>10</v>
      </c>
      <c r="B65" t="str">
        <f t="shared" si="1"/>
        <v>الأجهزة  المنزلية</v>
      </c>
      <c r="C65">
        <v>130</v>
      </c>
      <c r="D65" s="12">
        <v>2.7000000000000003E-2</v>
      </c>
      <c r="E65">
        <v>35</v>
      </c>
      <c r="F65" s="11">
        <f>الهدي0[[#This Row],[الكمية_المباعة]]*الهدي0[[#This Row],[نسبة_المرتجعات_٪]]</f>
        <v>11.959999999999999</v>
      </c>
      <c r="G65" s="12">
        <v>9.1999999999999998E-2</v>
      </c>
      <c r="H65" s="1">
        <v>3919.26</v>
      </c>
      <c r="I65" s="12" t="str">
        <f>_xlfn.IFS(الهدي0[[#This Row],[السعر_بالجنيه]]&lt;=5000,"منخفضة ",الهدي0[[#This Row],[السعر_بالجنيه]]&lt;=15000,"متوسطة ",الهدي0[[#This Row],[السعر_بالجنيه]]&gt;=15000,"مرتفعة ")</f>
        <v xml:space="preserve">منخفضة </v>
      </c>
      <c r="J65"/>
    </row>
    <row r="66" spans="1:10" x14ac:dyDescent="0.25">
      <c r="A66" t="s">
        <v>37</v>
      </c>
      <c r="B66" t="str">
        <f t="shared" si="1"/>
        <v xml:space="preserve"> الحاسوب ومستلزماته</v>
      </c>
      <c r="C66">
        <v>320</v>
      </c>
      <c r="D66" s="12">
        <v>0.03</v>
      </c>
      <c r="E66">
        <v>124</v>
      </c>
      <c r="F66" s="11">
        <f>الهدي0[[#This Row],[الكمية_المباعة]]*الهدي0[[#This Row],[نسبة_المرتجعات_٪]]</f>
        <v>7.0400000000000009</v>
      </c>
      <c r="G66" s="12">
        <v>2.2000000000000002E-2</v>
      </c>
      <c r="H66" s="1">
        <v>23454.37</v>
      </c>
      <c r="I66" s="12" t="str">
        <f>_xlfn.IFS(الهدي0[[#This Row],[السعر_بالجنيه]]&lt;=5000,"منخفضة ",الهدي0[[#This Row],[السعر_بالجنيه]]&lt;=15000,"متوسطة ",الهدي0[[#This Row],[السعر_بالجنيه]]&gt;=15000,"مرتفعة ")</f>
        <v xml:space="preserve">مرتفعة </v>
      </c>
      <c r="J66"/>
    </row>
    <row r="67" spans="1:10" x14ac:dyDescent="0.25">
      <c r="A67" t="s">
        <v>25</v>
      </c>
      <c r="B67" t="str">
        <f t="shared" si="1"/>
        <v>الأجهزة  المنزلية</v>
      </c>
      <c r="C67">
        <v>104</v>
      </c>
      <c r="D67" s="12">
        <v>1.6E-2</v>
      </c>
      <c r="E67">
        <v>64</v>
      </c>
      <c r="F67" s="11">
        <f>الهدي0[[#This Row],[الكمية_المباعة]]*الهدي0[[#This Row],[نسبة_المرتجعات_٪]]</f>
        <v>4.992</v>
      </c>
      <c r="G67" s="12">
        <v>4.8000000000000001E-2</v>
      </c>
      <c r="H67" s="1">
        <v>11568.42</v>
      </c>
      <c r="I67" s="12" t="str">
        <f>_xlfn.IFS(الهدي0[[#This Row],[السعر_بالجنيه]]&lt;=5000,"منخفضة ",الهدي0[[#This Row],[السعر_بالجنيه]]&lt;=15000,"متوسطة ",الهدي0[[#This Row],[السعر_بالجنيه]]&gt;=15000,"مرتفعة ")</f>
        <v xml:space="preserve">متوسطة </v>
      </c>
      <c r="J67"/>
    </row>
    <row r="68" spans="1:10" x14ac:dyDescent="0.25">
      <c r="A68" t="s">
        <v>8</v>
      </c>
      <c r="B68" t="str">
        <f t="shared" si="1"/>
        <v>الأجهزة  الشخصية</v>
      </c>
      <c r="C68">
        <v>62</v>
      </c>
      <c r="D68" s="12">
        <v>2.7999999999999997E-2</v>
      </c>
      <c r="E68">
        <v>49</v>
      </c>
      <c r="F68" s="11">
        <f>الهدي0[[#This Row],[الكمية_المباعة]]*الهدي0[[#This Row],[نسبة_المرتجعات_٪]]</f>
        <v>3.5340000000000003</v>
      </c>
      <c r="G68" s="12">
        <v>5.7000000000000002E-2</v>
      </c>
      <c r="H68" s="1">
        <v>3577.83</v>
      </c>
      <c r="I68" s="12" t="str">
        <f>_xlfn.IFS(الهدي0[[#This Row],[السعر_بالجنيه]]&lt;=5000,"منخفضة ",الهدي0[[#This Row],[السعر_بالجنيه]]&lt;=15000,"متوسطة ",الهدي0[[#This Row],[السعر_بالجنيه]]&gt;=15000,"مرتفعة ")</f>
        <v xml:space="preserve">منخفضة </v>
      </c>
      <c r="J68"/>
    </row>
    <row r="69" spans="1:10" x14ac:dyDescent="0.25">
      <c r="A69" t="s">
        <v>16</v>
      </c>
      <c r="B69" t="str">
        <f t="shared" si="1"/>
        <v xml:space="preserve"> الحاسوب ومستلزماته</v>
      </c>
      <c r="C69">
        <v>299</v>
      </c>
      <c r="D69" s="12">
        <v>3.6000000000000004E-2</v>
      </c>
      <c r="E69">
        <v>148</v>
      </c>
      <c r="F69" s="11">
        <f>الهدي0[[#This Row],[الكمية_المباعة]]*الهدي0[[#This Row],[نسبة_المرتجعات_٪]]</f>
        <v>27.807000000000006</v>
      </c>
      <c r="G69" s="12">
        <v>9.3000000000000013E-2</v>
      </c>
      <c r="H69" s="1">
        <v>604.30999999999995</v>
      </c>
      <c r="I69" s="12" t="str">
        <f>_xlfn.IFS(الهدي0[[#This Row],[السعر_بالجنيه]]&lt;=5000,"منخفضة ",الهدي0[[#This Row],[السعر_بالجنيه]]&lt;=15000,"متوسطة ",الهدي0[[#This Row],[السعر_بالجنيه]]&gt;=15000,"مرتفعة ")</f>
        <v xml:space="preserve">منخفضة </v>
      </c>
      <c r="J69"/>
    </row>
    <row r="70" spans="1:10" x14ac:dyDescent="0.25">
      <c r="A70" t="s">
        <v>58</v>
      </c>
      <c r="B70" t="str">
        <f t="shared" si="1"/>
        <v>الأجهزة  المنزلية</v>
      </c>
      <c r="C70">
        <v>77</v>
      </c>
      <c r="D70" s="12">
        <v>1.9E-2</v>
      </c>
      <c r="E70">
        <v>0</v>
      </c>
      <c r="F70" s="11">
        <f>الهدي0[[#This Row],[الكمية_المباعة]]*الهدي0[[#This Row],[نسبة_المرتجعات_٪]]</f>
        <v>6.6989999999999998</v>
      </c>
      <c r="G70" s="12">
        <v>8.6999999999999994E-2</v>
      </c>
      <c r="H70" s="1">
        <v>22799.54</v>
      </c>
      <c r="I70" s="12" t="str">
        <f>_xlfn.IFS(الهدي0[[#This Row],[السعر_بالجنيه]]&lt;=5000,"منخفضة ",الهدي0[[#This Row],[السعر_بالجنيه]]&lt;=15000,"متوسطة ",الهدي0[[#This Row],[السعر_بالجنيه]]&gt;=15000,"مرتفعة ")</f>
        <v xml:space="preserve">مرتفعة </v>
      </c>
      <c r="J70"/>
    </row>
    <row r="71" spans="1:10" x14ac:dyDescent="0.25">
      <c r="A71" t="s">
        <v>21</v>
      </c>
      <c r="B71" t="str">
        <f t="shared" si="1"/>
        <v xml:space="preserve"> الحاسوب ومستلزماته</v>
      </c>
      <c r="C71">
        <v>205</v>
      </c>
      <c r="D71" s="12">
        <v>0.03</v>
      </c>
      <c r="E71">
        <v>192</v>
      </c>
      <c r="F71" s="11">
        <f>الهدي0[[#This Row],[الكمية_المباعة]]*الهدي0[[#This Row],[نسبة_المرتجعات_٪]]</f>
        <v>18.655000000000001</v>
      </c>
      <c r="G71" s="12">
        <v>9.0999999999999998E-2</v>
      </c>
      <c r="H71" s="1">
        <v>2765.41</v>
      </c>
      <c r="I71" s="12" t="str">
        <f>_xlfn.IFS(الهدي0[[#This Row],[السعر_بالجنيه]]&lt;=5000,"منخفضة ",الهدي0[[#This Row],[السعر_بالجنيه]]&lt;=15000,"متوسطة ",الهدي0[[#This Row],[السعر_بالجنيه]]&gt;=15000,"مرتفعة ")</f>
        <v xml:space="preserve">منخفضة </v>
      </c>
      <c r="J71"/>
    </row>
    <row r="72" spans="1:10" x14ac:dyDescent="0.25">
      <c r="A72" t="s">
        <v>16</v>
      </c>
      <c r="B72" t="str">
        <f t="shared" si="1"/>
        <v xml:space="preserve"> الحاسوب ومستلزماته</v>
      </c>
      <c r="C72">
        <v>467</v>
      </c>
      <c r="D72" s="12">
        <v>2.5000000000000001E-2</v>
      </c>
      <c r="E72">
        <v>149</v>
      </c>
      <c r="F72" s="11">
        <f>الهدي0[[#This Row],[الكمية_المباعة]]*الهدي0[[#This Row],[نسبة_المرتجعات_٪]]</f>
        <v>42.03</v>
      </c>
      <c r="G72" s="12">
        <v>0.09</v>
      </c>
      <c r="H72" s="1">
        <v>769.33</v>
      </c>
      <c r="I72" s="12" t="str">
        <f>_xlfn.IFS(الهدي0[[#This Row],[السعر_بالجنيه]]&lt;=5000,"منخفضة ",الهدي0[[#This Row],[السعر_بالجنيه]]&lt;=15000,"متوسطة ",الهدي0[[#This Row],[السعر_بالجنيه]]&gt;=15000,"مرتفعة ")</f>
        <v xml:space="preserve">منخفضة </v>
      </c>
      <c r="J72"/>
    </row>
    <row r="73" spans="1:10" x14ac:dyDescent="0.25">
      <c r="A73" t="s">
        <v>10</v>
      </c>
      <c r="B73" t="str">
        <f t="shared" si="1"/>
        <v>الأجهزة  المنزلية</v>
      </c>
      <c r="C73">
        <v>350</v>
      </c>
      <c r="D73" s="12">
        <v>0.01</v>
      </c>
      <c r="E73">
        <v>36</v>
      </c>
      <c r="F73" s="11">
        <f>الهدي0[[#This Row],[الكمية_المباعة]]*الهدي0[[#This Row],[نسبة_المرتجعات_٪]]</f>
        <v>28</v>
      </c>
      <c r="G73" s="12">
        <v>0.08</v>
      </c>
      <c r="H73" s="1">
        <v>1792.74</v>
      </c>
      <c r="I73" s="12" t="str">
        <f>_xlfn.IFS(الهدي0[[#This Row],[السعر_بالجنيه]]&lt;=5000,"منخفضة ",الهدي0[[#This Row],[السعر_بالجنيه]]&lt;=15000,"متوسطة ",الهدي0[[#This Row],[السعر_بالجنيه]]&gt;=15000,"مرتفعة ")</f>
        <v xml:space="preserve">منخفضة </v>
      </c>
      <c r="J73"/>
    </row>
    <row r="74" spans="1:10" x14ac:dyDescent="0.25">
      <c r="A74" t="s">
        <v>8</v>
      </c>
      <c r="B74" t="str">
        <f t="shared" si="1"/>
        <v>الأجهزة  الشخصية</v>
      </c>
      <c r="C74">
        <v>287</v>
      </c>
      <c r="D74" s="12">
        <v>1.7000000000000001E-2</v>
      </c>
      <c r="E74">
        <v>96</v>
      </c>
      <c r="F74" s="11">
        <f>الهدي0[[#This Row],[الكمية_المباعة]]*الهدي0[[#This Row],[نسبة_المرتجعات_٪]]</f>
        <v>20.664000000000001</v>
      </c>
      <c r="G74" s="12">
        <v>7.2000000000000008E-2</v>
      </c>
      <c r="H74" s="1">
        <v>13588.84</v>
      </c>
      <c r="I74" s="12" t="str">
        <f>_xlfn.IFS(الهدي0[[#This Row],[السعر_بالجنيه]]&lt;=5000,"منخفضة ",الهدي0[[#This Row],[السعر_بالجنيه]]&lt;=15000,"متوسطة ",الهدي0[[#This Row],[السعر_بالجنيه]]&gt;=15000,"مرتفعة ")</f>
        <v xml:space="preserve">متوسطة </v>
      </c>
      <c r="J74"/>
    </row>
    <row r="75" spans="1:10" x14ac:dyDescent="0.25">
      <c r="A75" t="s">
        <v>10</v>
      </c>
      <c r="B75" t="str">
        <f t="shared" si="1"/>
        <v>الأجهزة  المنزلية</v>
      </c>
      <c r="C75">
        <v>81</v>
      </c>
      <c r="D75" s="12">
        <v>2.4E-2</v>
      </c>
      <c r="E75">
        <v>0</v>
      </c>
      <c r="F75" s="11">
        <f>الهدي0[[#This Row],[الكمية_المباعة]]*الهدي0[[#This Row],[نسبة_المرتجعات_٪]]</f>
        <v>5.7509999999999994</v>
      </c>
      <c r="G75" s="12">
        <v>7.0999999999999994E-2</v>
      </c>
      <c r="H75" s="1">
        <v>2654.77</v>
      </c>
      <c r="I75" s="12" t="str">
        <f>_xlfn.IFS(الهدي0[[#This Row],[السعر_بالجنيه]]&lt;=5000,"منخفضة ",الهدي0[[#This Row],[السعر_بالجنيه]]&lt;=15000,"متوسطة ",الهدي0[[#This Row],[السعر_بالجنيه]]&gt;=15000,"مرتفعة ")</f>
        <v xml:space="preserve">منخفضة </v>
      </c>
      <c r="J75"/>
    </row>
    <row r="76" spans="1:10" x14ac:dyDescent="0.25">
      <c r="A76" t="s">
        <v>31</v>
      </c>
      <c r="B76" t="str">
        <f t="shared" si="1"/>
        <v>الأجهزة  الشخصية</v>
      </c>
      <c r="C76">
        <v>178</v>
      </c>
      <c r="D76" s="12">
        <v>1.8000000000000002E-2</v>
      </c>
      <c r="E76">
        <v>94</v>
      </c>
      <c r="F76" s="11">
        <f>الهدي0[[#This Row],[الكمية_المباعة]]*الهدي0[[#This Row],[نسبة_المرتجعات_٪]]</f>
        <v>1.9580000000000002</v>
      </c>
      <c r="G76" s="12">
        <v>1.1000000000000001E-2</v>
      </c>
      <c r="H76" s="1">
        <v>1135.33</v>
      </c>
      <c r="I76" s="12" t="str">
        <f>_xlfn.IFS(الهدي0[[#This Row],[السعر_بالجنيه]]&lt;=5000,"منخفضة ",الهدي0[[#This Row],[السعر_بالجنيه]]&lt;=15000,"متوسطة ",الهدي0[[#This Row],[السعر_بالجنيه]]&gt;=15000,"مرتفعة ")</f>
        <v xml:space="preserve">منخفضة </v>
      </c>
      <c r="J76"/>
    </row>
    <row r="77" spans="1:10" x14ac:dyDescent="0.25">
      <c r="A77" t="s">
        <v>37</v>
      </c>
      <c r="B77" t="str">
        <f t="shared" si="1"/>
        <v xml:space="preserve"> الحاسوب ومستلزماته</v>
      </c>
      <c r="C77">
        <v>231</v>
      </c>
      <c r="D77" s="12">
        <v>3.2000000000000001E-2</v>
      </c>
      <c r="E77">
        <v>0</v>
      </c>
      <c r="F77" s="11">
        <f>الهدي0[[#This Row],[الكمية_المباعة]]*الهدي0[[#This Row],[نسبة_المرتجعات_٪]]</f>
        <v>19.635000000000002</v>
      </c>
      <c r="G77" s="12">
        <v>8.5000000000000006E-2</v>
      </c>
      <c r="H77" s="1">
        <v>8751.86</v>
      </c>
      <c r="I77" s="12" t="str">
        <f>_xlfn.IFS(الهدي0[[#This Row],[السعر_بالجنيه]]&lt;=5000,"منخفضة ",الهدي0[[#This Row],[السعر_بالجنيه]]&lt;=15000,"متوسطة ",الهدي0[[#This Row],[السعر_بالجنيه]]&gt;=15000,"مرتفعة ")</f>
        <v xml:space="preserve">متوسطة </v>
      </c>
      <c r="J77"/>
    </row>
    <row r="78" spans="1:10" x14ac:dyDescent="0.25">
      <c r="A78" t="s">
        <v>13</v>
      </c>
      <c r="B78" t="str">
        <f t="shared" si="1"/>
        <v>الأجهزة  المنزلية</v>
      </c>
      <c r="C78">
        <v>476</v>
      </c>
      <c r="D78" s="12">
        <v>3.2000000000000001E-2</v>
      </c>
      <c r="E78">
        <v>195</v>
      </c>
      <c r="F78" s="11">
        <f>الهدي0[[#This Row],[الكمية_المباعة]]*الهدي0[[#This Row],[نسبة_المرتجعات_٪]]</f>
        <v>37.128</v>
      </c>
      <c r="G78" s="12">
        <v>7.8E-2</v>
      </c>
      <c r="H78" s="1">
        <v>3295.58</v>
      </c>
      <c r="I78" s="12" t="str">
        <f>_xlfn.IFS(الهدي0[[#This Row],[السعر_بالجنيه]]&lt;=5000,"منخفضة ",الهدي0[[#This Row],[السعر_بالجنيه]]&lt;=15000,"متوسطة ",الهدي0[[#This Row],[السعر_بالجنيه]]&gt;=15000,"مرتفعة ")</f>
        <v xml:space="preserve">منخفضة </v>
      </c>
      <c r="J78"/>
    </row>
    <row r="79" spans="1:10" x14ac:dyDescent="0.25">
      <c r="A79" t="s">
        <v>23</v>
      </c>
      <c r="B79" t="str">
        <f t="shared" si="1"/>
        <v>الأجهزة  الشخصية</v>
      </c>
      <c r="C79">
        <v>102</v>
      </c>
      <c r="D79" s="12">
        <v>2.6000000000000002E-2</v>
      </c>
      <c r="E79">
        <v>171</v>
      </c>
      <c r="F79" s="11">
        <f>الهدي0[[#This Row],[الكمية_المباعة]]*الهدي0[[#This Row],[نسبة_المرتجعات_٪]]</f>
        <v>9.8939999999999984</v>
      </c>
      <c r="G79" s="12">
        <v>9.6999999999999989E-2</v>
      </c>
      <c r="H79" s="1">
        <v>2573.2918181818186</v>
      </c>
      <c r="I79" s="12" t="str">
        <f>_xlfn.IFS(الهدي0[[#This Row],[السعر_بالجنيه]]&lt;=5000,"منخفضة ",الهدي0[[#This Row],[السعر_بالجنيه]]&lt;=15000,"متوسطة ",الهدي0[[#This Row],[السعر_بالجنيه]]&gt;=15000,"مرتفعة ")</f>
        <v xml:space="preserve">منخفضة </v>
      </c>
      <c r="J79"/>
    </row>
    <row r="80" spans="1:10" x14ac:dyDescent="0.25">
      <c r="A80" t="s">
        <v>21</v>
      </c>
      <c r="B80" t="str">
        <f t="shared" si="1"/>
        <v xml:space="preserve"> الحاسوب ومستلزماته</v>
      </c>
      <c r="C80">
        <v>344</v>
      </c>
      <c r="D80" s="12">
        <v>4.8000000000000001E-2</v>
      </c>
      <c r="E80">
        <v>45</v>
      </c>
      <c r="F80" s="11">
        <f>الهدي0[[#This Row],[الكمية_المباعة]]*الهدي0[[#This Row],[نسبة_المرتجعات_٪]]</f>
        <v>6.1920000000000011</v>
      </c>
      <c r="G80" s="12">
        <v>1.8000000000000002E-2</v>
      </c>
      <c r="H80" s="1">
        <v>2834.166823529411</v>
      </c>
      <c r="I80" s="12" t="str">
        <f>_xlfn.IFS(الهدي0[[#This Row],[السعر_بالجنيه]]&lt;=5000,"منخفضة ",الهدي0[[#This Row],[السعر_بالجنيه]]&lt;=15000,"متوسطة ",الهدي0[[#This Row],[السعر_بالجنيه]]&gt;=15000,"مرتفعة ")</f>
        <v xml:space="preserve">منخفضة </v>
      </c>
      <c r="J80"/>
    </row>
    <row r="81" spans="1:10" x14ac:dyDescent="0.25">
      <c r="A81" t="s">
        <v>18</v>
      </c>
      <c r="B81" t="str">
        <f t="shared" si="1"/>
        <v>الأجهزة  المنزلية</v>
      </c>
      <c r="C81">
        <v>118</v>
      </c>
      <c r="D81" s="12">
        <v>1.2E-2</v>
      </c>
      <c r="E81">
        <v>154</v>
      </c>
      <c r="F81" s="11">
        <f>الهدي0[[#This Row],[الكمية_المباعة]]*الهدي0[[#This Row],[نسبة_المرتجعات_٪]]</f>
        <v>8.1420000000000012</v>
      </c>
      <c r="G81" s="12">
        <v>6.9000000000000006E-2</v>
      </c>
      <c r="H81" s="1">
        <v>10479.9</v>
      </c>
      <c r="I81" s="12" t="str">
        <f>_xlfn.IFS(الهدي0[[#This Row],[السعر_بالجنيه]]&lt;=5000,"منخفضة ",الهدي0[[#This Row],[السعر_بالجنيه]]&lt;=15000,"متوسطة ",الهدي0[[#This Row],[السعر_بالجنيه]]&gt;=15000,"مرتفعة ")</f>
        <v xml:space="preserve">متوسطة </v>
      </c>
      <c r="J81"/>
    </row>
    <row r="82" spans="1:10" x14ac:dyDescent="0.25">
      <c r="A82" t="s">
        <v>16</v>
      </c>
      <c r="B82" t="str">
        <f t="shared" si="1"/>
        <v xml:space="preserve"> الحاسوب ومستلزماته</v>
      </c>
      <c r="C82">
        <v>419</v>
      </c>
      <c r="D82" s="12">
        <v>2.6000000000000002E-2</v>
      </c>
      <c r="E82">
        <v>190</v>
      </c>
      <c r="F82" s="11">
        <f>الهدي0[[#This Row],[الكمية_المباعة]]*الهدي0[[#This Row],[نسبة_المرتجعات_٪]]</f>
        <v>22.626000000000001</v>
      </c>
      <c r="G82" s="12">
        <v>5.4000000000000006E-2</v>
      </c>
      <c r="H82" s="1">
        <v>705.3</v>
      </c>
      <c r="I82" s="12" t="str">
        <f>_xlfn.IFS(الهدي0[[#This Row],[السعر_بالجنيه]]&lt;=5000,"منخفضة ",الهدي0[[#This Row],[السعر_بالجنيه]]&lt;=15000,"متوسطة ",الهدي0[[#This Row],[السعر_بالجنيه]]&gt;=15000,"مرتفعة ")</f>
        <v xml:space="preserve">منخفضة </v>
      </c>
      <c r="J82"/>
    </row>
    <row r="83" spans="1:10" x14ac:dyDescent="0.25">
      <c r="A83" t="s">
        <v>88</v>
      </c>
      <c r="B83" t="str">
        <f t="shared" si="1"/>
        <v>أجهزة التصوير</v>
      </c>
      <c r="C83">
        <v>456</v>
      </c>
      <c r="D83" s="12">
        <v>4.4999999999999998E-2</v>
      </c>
      <c r="E83">
        <v>129</v>
      </c>
      <c r="F83" s="11">
        <f>الهدي0[[#This Row],[الكمية_المباعة]]*الهدي0[[#This Row],[نسبة_المرتجعات_٪]]</f>
        <v>17.783999999999999</v>
      </c>
      <c r="G83" s="12">
        <v>3.9E-2</v>
      </c>
      <c r="H83" s="1">
        <v>9993.1200000000008</v>
      </c>
      <c r="I83" s="12" t="str">
        <f>_xlfn.IFS(الهدي0[[#This Row],[السعر_بالجنيه]]&lt;=5000,"منخفضة ",الهدي0[[#This Row],[السعر_بالجنيه]]&lt;=15000,"متوسطة ",الهدي0[[#This Row],[السعر_بالجنيه]]&gt;=15000,"مرتفعة ")</f>
        <v xml:space="preserve">متوسطة </v>
      </c>
      <c r="J83"/>
    </row>
    <row r="84" spans="1:10" x14ac:dyDescent="0.25">
      <c r="A84" t="s">
        <v>25</v>
      </c>
      <c r="B84" t="str">
        <f t="shared" si="1"/>
        <v>الأجهزة  المنزلية</v>
      </c>
      <c r="C84">
        <v>414</v>
      </c>
      <c r="D84" s="12">
        <v>0.05</v>
      </c>
      <c r="E84">
        <v>174</v>
      </c>
      <c r="F84" s="11">
        <f>الهدي0[[#This Row],[الكمية_المباعة]]*الهدي0[[#This Row],[نسبة_المرتجعات_٪]]</f>
        <v>18.216000000000001</v>
      </c>
      <c r="G84" s="12">
        <v>4.4000000000000004E-2</v>
      </c>
      <c r="H84" s="1">
        <v>20059.669999999998</v>
      </c>
      <c r="I84" s="12" t="str">
        <f>_xlfn.IFS(الهدي0[[#This Row],[السعر_بالجنيه]]&lt;=5000,"منخفضة ",الهدي0[[#This Row],[السعر_بالجنيه]]&lt;=15000,"متوسطة ",الهدي0[[#This Row],[السعر_بالجنيه]]&gt;=15000,"مرتفعة ")</f>
        <v xml:space="preserve">مرتفعة </v>
      </c>
      <c r="J84"/>
    </row>
    <row r="85" spans="1:10" x14ac:dyDescent="0.25">
      <c r="A85" t="s">
        <v>18</v>
      </c>
      <c r="B85" t="str">
        <f t="shared" si="1"/>
        <v>الأجهزة  المنزلية</v>
      </c>
      <c r="C85">
        <v>482</v>
      </c>
      <c r="D85" s="12">
        <v>2.5000000000000001E-2</v>
      </c>
      <c r="E85">
        <v>157</v>
      </c>
      <c r="F85" s="11">
        <f>الهدي0[[#This Row],[الكمية_المباعة]]*الهدي0[[#This Row],[نسبة_المرتجعات_٪]]</f>
        <v>9.64</v>
      </c>
      <c r="G85" s="12">
        <v>0.02</v>
      </c>
      <c r="H85" s="1">
        <v>9662.7199999999993</v>
      </c>
      <c r="I85" s="12" t="str">
        <f>_xlfn.IFS(الهدي0[[#This Row],[السعر_بالجنيه]]&lt;=5000,"منخفضة ",الهدي0[[#This Row],[السعر_بالجنيه]]&lt;=15000,"متوسطة ",الهدي0[[#This Row],[السعر_بالجنيه]]&gt;=15000,"مرتفعة ")</f>
        <v xml:space="preserve">متوسطة </v>
      </c>
      <c r="J85"/>
    </row>
    <row r="86" spans="1:10" x14ac:dyDescent="0.25">
      <c r="A86" t="s">
        <v>16</v>
      </c>
      <c r="B86" t="str">
        <f t="shared" si="1"/>
        <v xml:space="preserve"> الحاسوب ومستلزماته</v>
      </c>
      <c r="C86">
        <v>366</v>
      </c>
      <c r="D86" s="12">
        <v>4.8000000000000001E-2</v>
      </c>
      <c r="E86">
        <v>0</v>
      </c>
      <c r="F86" s="11">
        <f>الهدي0[[#This Row],[الكمية_المباعة]]*الهدي0[[#This Row],[نسبة_المرتجعات_٪]]</f>
        <v>22.692000000000004</v>
      </c>
      <c r="G86" s="12">
        <v>6.2000000000000006E-2</v>
      </c>
      <c r="H86" s="1">
        <v>744.91</v>
      </c>
      <c r="I86" s="12" t="str">
        <f>_xlfn.IFS(الهدي0[[#This Row],[السعر_بالجنيه]]&lt;=5000,"منخفضة ",الهدي0[[#This Row],[السعر_بالجنيه]]&lt;=15000,"متوسطة ",الهدي0[[#This Row],[السعر_بالجنيه]]&gt;=15000,"مرتفعة ")</f>
        <v xml:space="preserve">منخفضة </v>
      </c>
      <c r="J86"/>
    </row>
    <row r="87" spans="1:10" x14ac:dyDescent="0.25">
      <c r="A87" t="s">
        <v>23</v>
      </c>
      <c r="B87" t="str">
        <f t="shared" si="1"/>
        <v>الأجهزة  الشخصية</v>
      </c>
      <c r="C87">
        <v>278</v>
      </c>
      <c r="D87" s="12">
        <v>4.2000000000000003E-2</v>
      </c>
      <c r="E87">
        <v>0</v>
      </c>
      <c r="F87" s="11">
        <f>الهدي0[[#This Row],[الكمية_المباعة]]*الهدي0[[#This Row],[نسبة_المرتجعات_٪]]</f>
        <v>22.795999999999996</v>
      </c>
      <c r="G87" s="12">
        <v>8.199999999999999E-2</v>
      </c>
      <c r="H87" s="1">
        <v>1753.37</v>
      </c>
      <c r="I87" s="12" t="str">
        <f>_xlfn.IFS(الهدي0[[#This Row],[السعر_بالجنيه]]&lt;=5000,"منخفضة ",الهدي0[[#This Row],[السعر_بالجنيه]]&lt;=15000,"متوسطة ",الهدي0[[#This Row],[السعر_بالجنيه]]&gt;=15000,"مرتفعة ")</f>
        <v xml:space="preserve">منخفضة </v>
      </c>
      <c r="J87"/>
    </row>
    <row r="88" spans="1:10" x14ac:dyDescent="0.25">
      <c r="A88" t="s">
        <v>25</v>
      </c>
      <c r="B88" t="str">
        <f t="shared" si="1"/>
        <v>الأجهزة  المنزلية</v>
      </c>
      <c r="C88">
        <v>500</v>
      </c>
      <c r="D88" s="12">
        <v>1.6E-2</v>
      </c>
      <c r="E88">
        <v>102</v>
      </c>
      <c r="F88" s="11">
        <f>الهدي0[[#This Row],[الكمية_المباعة]]*الهدي0[[#This Row],[نسبة_المرتجعات_٪]]</f>
        <v>16.5</v>
      </c>
      <c r="G88" s="12">
        <v>3.3000000000000002E-2</v>
      </c>
      <c r="H88" s="1">
        <v>23003.58</v>
      </c>
      <c r="I88" s="12" t="str">
        <f>_xlfn.IFS(الهدي0[[#This Row],[السعر_بالجنيه]]&lt;=5000,"منخفضة ",الهدي0[[#This Row],[السعر_بالجنيه]]&lt;=15000,"متوسطة ",الهدي0[[#This Row],[السعر_بالجنيه]]&gt;=15000,"مرتفعة ")</f>
        <v xml:space="preserve">مرتفعة </v>
      </c>
      <c r="J88"/>
    </row>
    <row r="89" spans="1:10" x14ac:dyDescent="0.25">
      <c r="A89" t="s">
        <v>31</v>
      </c>
      <c r="B89" t="str">
        <f t="shared" si="1"/>
        <v>الأجهزة  الشخصية</v>
      </c>
      <c r="C89">
        <v>77</v>
      </c>
      <c r="D89" s="12">
        <v>1.3000000000000001E-2</v>
      </c>
      <c r="E89">
        <v>112</v>
      </c>
      <c r="F89" s="11">
        <f>الهدي0[[#This Row],[الكمية_المباعة]]*الهدي0[[#This Row],[نسبة_المرتجعات_٪]]</f>
        <v>5.3130000000000006</v>
      </c>
      <c r="G89" s="12">
        <v>6.9000000000000006E-2</v>
      </c>
      <c r="H89" s="1">
        <v>1329.08</v>
      </c>
      <c r="I89" s="12" t="str">
        <f>_xlfn.IFS(الهدي0[[#This Row],[السعر_بالجنيه]]&lt;=5000,"منخفضة ",الهدي0[[#This Row],[السعر_بالجنيه]]&lt;=15000,"متوسطة ",الهدي0[[#This Row],[السعر_بالجنيه]]&gt;=15000,"مرتفعة ")</f>
        <v xml:space="preserve">منخفضة </v>
      </c>
      <c r="J89"/>
    </row>
    <row r="90" spans="1:10" x14ac:dyDescent="0.25">
      <c r="A90" t="s">
        <v>18</v>
      </c>
      <c r="B90" t="str">
        <f t="shared" si="1"/>
        <v>الأجهزة  المنزلية</v>
      </c>
      <c r="C90">
        <v>162</v>
      </c>
      <c r="D90" s="12">
        <v>1.2E-2</v>
      </c>
      <c r="E90">
        <v>171</v>
      </c>
      <c r="F90" s="11">
        <f>الهدي0[[#This Row],[الكمية_المباعة]]*الهدي0[[#This Row],[نسبة_المرتجعات_٪]]</f>
        <v>8.5860000000000003</v>
      </c>
      <c r="G90" s="12">
        <v>5.2999999999999999E-2</v>
      </c>
      <c r="H90" s="1">
        <v>5043.83</v>
      </c>
      <c r="I90" s="12" t="str">
        <f>_xlfn.IFS(الهدي0[[#This Row],[السعر_بالجنيه]]&lt;=5000,"منخفضة ",الهدي0[[#This Row],[السعر_بالجنيه]]&lt;=15000,"متوسطة ",الهدي0[[#This Row],[السعر_بالجنيه]]&gt;=15000,"مرتفعة ")</f>
        <v xml:space="preserve">متوسطة </v>
      </c>
      <c r="J90"/>
    </row>
    <row r="91" spans="1:10" x14ac:dyDescent="0.25">
      <c r="A91" t="s">
        <v>10</v>
      </c>
      <c r="B91" t="str">
        <f t="shared" si="1"/>
        <v>الأجهزة  المنزلية</v>
      </c>
      <c r="C91">
        <v>192</v>
      </c>
      <c r="D91" s="12">
        <v>3.5000000000000003E-2</v>
      </c>
      <c r="E91">
        <v>28</v>
      </c>
      <c r="F91" s="11">
        <f>الهدي0[[#This Row],[الكمية_المباعة]]*الهدي0[[#This Row],[نسبة_المرتجعات_٪]]</f>
        <v>3.0720000000000001</v>
      </c>
      <c r="G91" s="12">
        <v>1.6E-2</v>
      </c>
      <c r="H91" s="1">
        <v>754.04</v>
      </c>
      <c r="I91" s="12" t="str">
        <f>_xlfn.IFS(الهدي0[[#This Row],[السعر_بالجنيه]]&lt;=5000,"منخفضة ",الهدي0[[#This Row],[السعر_بالجنيه]]&lt;=15000,"متوسطة ",الهدي0[[#This Row],[السعر_بالجنيه]]&gt;=15000,"مرتفعة ")</f>
        <v xml:space="preserve">منخفضة </v>
      </c>
      <c r="J91"/>
    </row>
    <row r="92" spans="1:10" x14ac:dyDescent="0.25">
      <c r="A92" t="s">
        <v>25</v>
      </c>
      <c r="B92" t="str">
        <f t="shared" si="1"/>
        <v>الأجهزة  المنزلية</v>
      </c>
      <c r="C92">
        <v>405</v>
      </c>
      <c r="D92" s="12">
        <v>3.9E-2</v>
      </c>
      <c r="E92">
        <v>117</v>
      </c>
      <c r="F92" s="11">
        <f>الهدي0[[#This Row],[الكمية_المباعة]]*الهدي0[[#This Row],[نسبة_المرتجعات_٪]]</f>
        <v>28.754999999999999</v>
      </c>
      <c r="G92" s="12">
        <v>7.0999999999999994E-2</v>
      </c>
      <c r="H92" s="1">
        <v>35946.089999999997</v>
      </c>
      <c r="I92" s="12" t="str">
        <f>_xlfn.IFS(الهدي0[[#This Row],[السعر_بالجنيه]]&lt;=5000,"منخفضة ",الهدي0[[#This Row],[السعر_بالجنيه]]&lt;=15000,"متوسطة ",الهدي0[[#This Row],[السعر_بالجنيه]]&gt;=15000,"مرتفعة ")</f>
        <v xml:space="preserve">مرتفعة </v>
      </c>
      <c r="J92"/>
    </row>
    <row r="93" spans="1:10" x14ac:dyDescent="0.25">
      <c r="A93" t="s">
        <v>10</v>
      </c>
      <c r="B93" t="str">
        <f t="shared" si="1"/>
        <v>الأجهزة  المنزلية</v>
      </c>
      <c r="C93">
        <v>200</v>
      </c>
      <c r="D93" s="12">
        <v>0.03</v>
      </c>
      <c r="E93">
        <v>26</v>
      </c>
      <c r="F93" s="11">
        <f>الهدي0[[#This Row],[الكمية_المباعة]]*الهدي0[[#This Row],[نسبة_المرتجعات_٪]]</f>
        <v>12</v>
      </c>
      <c r="G93" s="12">
        <v>0.06</v>
      </c>
      <c r="H93" s="1">
        <v>3807.97</v>
      </c>
      <c r="I93" s="12" t="str">
        <f>_xlfn.IFS(الهدي0[[#This Row],[السعر_بالجنيه]]&lt;=5000,"منخفضة ",الهدي0[[#This Row],[السعر_بالجنيه]]&lt;=15000,"متوسطة ",الهدي0[[#This Row],[السعر_بالجنيه]]&gt;=15000,"مرتفعة ")</f>
        <v xml:space="preserve">منخفضة </v>
      </c>
      <c r="J93"/>
    </row>
    <row r="94" spans="1:10" x14ac:dyDescent="0.25">
      <c r="A94" t="s">
        <v>18</v>
      </c>
      <c r="B94" t="str">
        <f t="shared" si="1"/>
        <v>الأجهزة  المنزلية</v>
      </c>
      <c r="C94">
        <v>401</v>
      </c>
      <c r="D94" s="12">
        <v>3.3000000000000002E-2</v>
      </c>
      <c r="E94">
        <v>61</v>
      </c>
      <c r="F94" s="11">
        <f>الهدي0[[#This Row],[الكمية_المباعة]]*الهدي0[[#This Row],[نسبة_المرتجعات_٪]]</f>
        <v>32.08</v>
      </c>
      <c r="G94" s="12">
        <v>0.08</v>
      </c>
      <c r="H94" s="1">
        <v>11248.6</v>
      </c>
      <c r="I94" s="12" t="str">
        <f>_xlfn.IFS(الهدي0[[#This Row],[السعر_بالجنيه]]&lt;=5000,"منخفضة ",الهدي0[[#This Row],[السعر_بالجنيه]]&lt;=15000,"متوسطة ",الهدي0[[#This Row],[السعر_بالجنيه]]&gt;=15000,"مرتفعة ")</f>
        <v xml:space="preserve">متوسطة </v>
      </c>
      <c r="J94"/>
    </row>
    <row r="95" spans="1:10" x14ac:dyDescent="0.25">
      <c r="A95" t="s">
        <v>18</v>
      </c>
      <c r="B95" t="str">
        <f t="shared" si="1"/>
        <v>الأجهزة  المنزلية</v>
      </c>
      <c r="C95">
        <v>357</v>
      </c>
      <c r="D95" s="12">
        <v>4.4000000000000004E-2</v>
      </c>
      <c r="E95">
        <v>127</v>
      </c>
      <c r="F95" s="11">
        <f>الهدي0[[#This Row],[الكمية_المباعة]]*الهدي0[[#This Row],[نسبة_المرتجعات_٪]]</f>
        <v>3.9270000000000005</v>
      </c>
      <c r="G95" s="12">
        <v>1.1000000000000001E-2</v>
      </c>
      <c r="H95" s="1">
        <v>14940.38</v>
      </c>
      <c r="I95" s="12" t="str">
        <f>_xlfn.IFS(الهدي0[[#This Row],[السعر_بالجنيه]]&lt;=5000,"منخفضة ",الهدي0[[#This Row],[السعر_بالجنيه]]&lt;=15000,"متوسطة ",الهدي0[[#This Row],[السعر_بالجنيه]]&gt;=15000,"مرتفعة ")</f>
        <v xml:space="preserve">متوسطة </v>
      </c>
      <c r="J95"/>
    </row>
    <row r="96" spans="1:10" x14ac:dyDescent="0.25">
      <c r="A96" t="s">
        <v>25</v>
      </c>
      <c r="B96" t="str">
        <f t="shared" si="1"/>
        <v>الأجهزة  المنزلية</v>
      </c>
      <c r="C96">
        <v>250</v>
      </c>
      <c r="D96" s="12">
        <v>2.4E-2</v>
      </c>
      <c r="E96">
        <v>178</v>
      </c>
      <c r="F96" s="11">
        <f>الهدي0[[#This Row],[الكمية_المباعة]]*الهدي0[[#This Row],[نسبة_المرتجعات_٪]]</f>
        <v>11.5</v>
      </c>
      <c r="G96" s="12">
        <v>4.5999999999999999E-2</v>
      </c>
      <c r="H96" s="1">
        <v>16513.71</v>
      </c>
      <c r="I96" s="12" t="str">
        <f>_xlfn.IFS(الهدي0[[#This Row],[السعر_بالجنيه]]&lt;=5000,"منخفضة ",الهدي0[[#This Row],[السعر_بالجنيه]]&lt;=15000,"متوسطة ",الهدي0[[#This Row],[السعر_بالجنيه]]&gt;=15000,"مرتفعة ")</f>
        <v xml:space="preserve">مرتفعة </v>
      </c>
      <c r="J96"/>
    </row>
    <row r="97" spans="1:10" x14ac:dyDescent="0.25">
      <c r="A97" t="s">
        <v>16</v>
      </c>
      <c r="B97" t="str">
        <f t="shared" si="1"/>
        <v xml:space="preserve"> الحاسوب ومستلزماته</v>
      </c>
      <c r="C97">
        <v>399</v>
      </c>
      <c r="D97" s="12">
        <v>2.7999999999999997E-2</v>
      </c>
      <c r="E97">
        <v>28</v>
      </c>
      <c r="F97" s="11">
        <f>الهدي0[[#This Row],[الكمية_المباعة]]*الهدي0[[#This Row],[نسبة_المرتجعات_٪]]</f>
        <v>29.924999999999997</v>
      </c>
      <c r="G97" s="12">
        <v>7.4999999999999997E-2</v>
      </c>
      <c r="H97" s="1">
        <v>639.85</v>
      </c>
      <c r="I97" s="12" t="str">
        <f>_xlfn.IFS(الهدي0[[#This Row],[السعر_بالجنيه]]&lt;=5000,"منخفضة ",الهدي0[[#This Row],[السعر_بالجنيه]]&lt;=15000,"متوسطة ",الهدي0[[#This Row],[السعر_بالجنيه]]&gt;=15000,"مرتفعة ")</f>
        <v xml:space="preserve">منخفضة </v>
      </c>
      <c r="J97"/>
    </row>
    <row r="98" spans="1:10" x14ac:dyDescent="0.25">
      <c r="A98" t="s">
        <v>31</v>
      </c>
      <c r="B98" t="str">
        <f t="shared" si="1"/>
        <v>الأجهزة  الشخصية</v>
      </c>
      <c r="C98">
        <v>297</v>
      </c>
      <c r="D98" s="12">
        <v>1.8000000000000002E-2</v>
      </c>
      <c r="E98">
        <v>89</v>
      </c>
      <c r="F98" s="11">
        <f>الهدي0[[#This Row],[الكمية_المباعة]]*الهدي0[[#This Row],[نسبة_المرتجعات_٪]]</f>
        <v>3.5640000000000001</v>
      </c>
      <c r="G98" s="12">
        <v>1.2E-2</v>
      </c>
      <c r="H98" s="1">
        <v>1369.8</v>
      </c>
      <c r="I98" s="12" t="str">
        <f>_xlfn.IFS(الهدي0[[#This Row],[السعر_بالجنيه]]&lt;=5000,"منخفضة ",الهدي0[[#This Row],[السعر_بالجنيه]]&lt;=15000,"متوسطة ",الهدي0[[#This Row],[السعر_بالجنيه]]&gt;=15000,"مرتفعة ")</f>
        <v xml:space="preserve">منخفضة </v>
      </c>
      <c r="J98"/>
    </row>
    <row r="99" spans="1:10" x14ac:dyDescent="0.25">
      <c r="A99" t="s">
        <v>37</v>
      </c>
      <c r="B99" t="str">
        <f t="shared" si="1"/>
        <v xml:space="preserve"> الحاسوب ومستلزماته</v>
      </c>
      <c r="C99">
        <v>226</v>
      </c>
      <c r="D99" s="12">
        <v>3.3000000000000002E-2</v>
      </c>
      <c r="E99">
        <v>144</v>
      </c>
      <c r="F99" s="11">
        <f>الهدي0[[#This Row],[الكمية_المباعة]]*الهدي0[[#This Row],[نسبة_المرتجعات_٪]]</f>
        <v>11.3</v>
      </c>
      <c r="G99" s="12">
        <v>0.05</v>
      </c>
      <c r="H99" s="1">
        <v>13675.38</v>
      </c>
      <c r="I99" s="12" t="str">
        <f>_xlfn.IFS(الهدي0[[#This Row],[السعر_بالجنيه]]&lt;=5000,"منخفضة ",الهدي0[[#This Row],[السعر_بالجنيه]]&lt;=15000,"متوسطة ",الهدي0[[#This Row],[السعر_بالجنيه]]&gt;=15000,"مرتفعة ")</f>
        <v xml:space="preserve">متوسطة </v>
      </c>
      <c r="J99"/>
    </row>
    <row r="100" spans="1:10" x14ac:dyDescent="0.25">
      <c r="A100" t="s">
        <v>88</v>
      </c>
      <c r="B100" t="str">
        <f t="shared" si="1"/>
        <v>أجهزة التصوير</v>
      </c>
      <c r="C100">
        <v>490</v>
      </c>
      <c r="D100" s="12">
        <v>0.03</v>
      </c>
      <c r="E100">
        <v>39</v>
      </c>
      <c r="F100" s="11">
        <f>الهدي0[[#This Row],[الكمية_المباعة]]*الهدي0[[#This Row],[نسبة_المرتجعات_٪]]</f>
        <v>4.9000000000000004</v>
      </c>
      <c r="G100" s="12">
        <v>0.01</v>
      </c>
      <c r="H100" s="1">
        <v>3525.91</v>
      </c>
      <c r="I100" s="12" t="str">
        <f>_xlfn.IFS(الهدي0[[#This Row],[السعر_بالجنيه]]&lt;=5000,"منخفضة ",الهدي0[[#This Row],[السعر_بالجنيه]]&lt;=15000,"متوسطة ",الهدي0[[#This Row],[السعر_بالجنيه]]&gt;=15000,"مرتفعة ")</f>
        <v xml:space="preserve">منخفضة </v>
      </c>
      <c r="J100"/>
    </row>
    <row r="101" spans="1:10" x14ac:dyDescent="0.25">
      <c r="A101" t="s">
        <v>16</v>
      </c>
      <c r="B101" t="str">
        <f t="shared" si="1"/>
        <v xml:space="preserve"> الحاسوب ومستلزماته</v>
      </c>
      <c r="C101">
        <v>338</v>
      </c>
      <c r="D101" s="12">
        <v>3.3000000000000002E-2</v>
      </c>
      <c r="E101">
        <v>120</v>
      </c>
      <c r="F101" s="11">
        <f>الهدي0[[#This Row],[الكمية_المباعة]]*الهدي0[[#This Row],[نسبة_المرتجعات_٪]]</f>
        <v>31.434000000000005</v>
      </c>
      <c r="G101" s="12">
        <v>9.3000000000000013E-2</v>
      </c>
      <c r="H101" s="1">
        <v>525.5</v>
      </c>
      <c r="I101" s="12" t="str">
        <f>_xlfn.IFS(الهدي0[[#This Row],[السعر_بالجنيه]]&lt;=5000,"منخفضة ",الهدي0[[#This Row],[السعر_بالجنيه]]&lt;=15000,"متوسطة ",الهدي0[[#This Row],[السعر_بالجنيه]]&gt;=15000,"مرتفعة ")</f>
        <v xml:space="preserve">منخفضة </v>
      </c>
      <c r="J101"/>
    </row>
    <row r="102" spans="1:10" x14ac:dyDescent="0.25">
      <c r="A102" t="s">
        <v>23</v>
      </c>
      <c r="B102" t="str">
        <f t="shared" si="1"/>
        <v>الأجهزة  الشخصية</v>
      </c>
      <c r="C102">
        <v>377</v>
      </c>
      <c r="D102" s="12">
        <v>4.4000000000000004E-2</v>
      </c>
      <c r="E102">
        <v>46</v>
      </c>
      <c r="F102" s="11">
        <f>الهدي0[[#This Row],[الكمية_المباعة]]*الهدي0[[#This Row],[نسبة_المرتجعات_٪]]</f>
        <v>15.834000000000001</v>
      </c>
      <c r="G102" s="12">
        <v>4.2000000000000003E-2</v>
      </c>
      <c r="H102" s="1">
        <v>3799.62</v>
      </c>
      <c r="I102" s="12" t="str">
        <f>_xlfn.IFS(الهدي0[[#This Row],[السعر_بالجنيه]]&lt;=5000,"منخفضة ",الهدي0[[#This Row],[السعر_بالجنيه]]&lt;=15000,"متوسطة ",الهدي0[[#This Row],[السعر_بالجنيه]]&gt;=15000,"مرتفعة ")</f>
        <v xml:space="preserve">منخفضة </v>
      </c>
      <c r="J102"/>
    </row>
    <row r="103" spans="1:10" x14ac:dyDescent="0.25">
      <c r="A103" t="s">
        <v>25</v>
      </c>
      <c r="B103" t="str">
        <f t="shared" si="1"/>
        <v>الأجهزة  المنزلية</v>
      </c>
      <c r="C103">
        <v>485</v>
      </c>
      <c r="D103" s="12">
        <v>0.04</v>
      </c>
      <c r="E103">
        <v>148</v>
      </c>
      <c r="F103" s="11">
        <f>الهدي0[[#This Row],[الكمية_المباعة]]*الهدي0[[#This Row],[نسبة_المرتجعات_٪]]</f>
        <v>29.585000000000001</v>
      </c>
      <c r="G103" s="12">
        <v>6.0999999999999999E-2</v>
      </c>
      <c r="H103" s="1">
        <v>31683.119999999999</v>
      </c>
      <c r="I103" s="12" t="str">
        <f>_xlfn.IFS(الهدي0[[#This Row],[السعر_بالجنيه]]&lt;=5000,"منخفضة ",الهدي0[[#This Row],[السعر_بالجنيه]]&lt;=15000,"متوسطة ",الهدي0[[#This Row],[السعر_بالجنيه]]&gt;=15000,"مرتفعة ")</f>
        <v xml:space="preserve">مرتفعة </v>
      </c>
      <c r="J103"/>
    </row>
    <row r="104" spans="1:10" x14ac:dyDescent="0.25">
      <c r="A104" t="s">
        <v>8</v>
      </c>
      <c r="B104" t="str">
        <f t="shared" si="1"/>
        <v>الأجهزة  الشخصية</v>
      </c>
      <c r="C104">
        <v>426</v>
      </c>
      <c r="D104" s="12">
        <v>1.3999999999999999E-2</v>
      </c>
      <c r="E104">
        <v>0</v>
      </c>
      <c r="F104" s="11">
        <f>الهدي0[[#This Row],[الكمية_المباعة]]*الهدي0[[#This Row],[نسبة_المرتجعات_٪]]</f>
        <v>12.353999999999999</v>
      </c>
      <c r="G104" s="12">
        <v>2.8999999999999998E-2</v>
      </c>
      <c r="H104" s="1">
        <v>10407.48</v>
      </c>
      <c r="I104" s="12" t="str">
        <f>_xlfn.IFS(الهدي0[[#This Row],[السعر_بالجنيه]]&lt;=5000,"منخفضة ",الهدي0[[#This Row],[السعر_بالجنيه]]&lt;=15000,"متوسطة ",الهدي0[[#This Row],[السعر_بالجنيه]]&gt;=15000,"مرتفعة ")</f>
        <v xml:space="preserve">متوسطة </v>
      </c>
      <c r="J104"/>
    </row>
    <row r="105" spans="1:10" x14ac:dyDescent="0.25">
      <c r="A105" t="s">
        <v>23</v>
      </c>
      <c r="B105" t="str">
        <f t="shared" si="1"/>
        <v>الأجهزة  الشخصية</v>
      </c>
      <c r="C105">
        <v>165</v>
      </c>
      <c r="D105" s="12">
        <v>3.7999999999999999E-2</v>
      </c>
      <c r="E105">
        <v>0</v>
      </c>
      <c r="F105" s="11">
        <f>الهدي0[[#This Row],[الكمية_المباعة]]*الهدي0[[#This Row],[نسبة_المرتجعات_٪]]</f>
        <v>10.395</v>
      </c>
      <c r="G105" s="12">
        <v>6.3E-2</v>
      </c>
      <c r="H105" s="1">
        <v>2637.36</v>
      </c>
      <c r="I105" s="12" t="str">
        <f>_xlfn.IFS(الهدي0[[#This Row],[السعر_بالجنيه]]&lt;=5000,"منخفضة ",الهدي0[[#This Row],[السعر_بالجنيه]]&lt;=15000,"متوسطة ",الهدي0[[#This Row],[السعر_بالجنيه]]&gt;=15000,"مرتفعة ")</f>
        <v xml:space="preserve">منخفضة </v>
      </c>
      <c r="J105"/>
    </row>
    <row r="106" spans="1:10" x14ac:dyDescent="0.25">
      <c r="A106" t="s">
        <v>88</v>
      </c>
      <c r="B106" t="str">
        <f t="shared" si="1"/>
        <v>أجهزة التصوير</v>
      </c>
      <c r="C106">
        <v>299</v>
      </c>
      <c r="D106" s="12">
        <v>0.03</v>
      </c>
      <c r="E106">
        <v>135</v>
      </c>
      <c r="F106" s="11">
        <f>الهدي0[[#This Row],[الكمية_المباعة]]*الهدي0[[#This Row],[نسبة_المرتجعات_٪]]</f>
        <v>12.856999999999999</v>
      </c>
      <c r="G106" s="12">
        <v>4.2999999999999997E-2</v>
      </c>
      <c r="H106" s="1">
        <v>8251.5039682539682</v>
      </c>
      <c r="I106" s="12" t="str">
        <f>_xlfn.IFS(الهدي0[[#This Row],[السعر_بالجنيه]]&lt;=5000,"منخفضة ",الهدي0[[#This Row],[السعر_بالجنيه]]&lt;=15000,"متوسطة ",الهدي0[[#This Row],[السعر_بالجنيه]]&gt;=15000,"مرتفعة ")</f>
        <v xml:space="preserve">متوسطة </v>
      </c>
      <c r="J106"/>
    </row>
    <row r="107" spans="1:10" x14ac:dyDescent="0.25">
      <c r="A107" t="s">
        <v>31</v>
      </c>
      <c r="B107" t="str">
        <f t="shared" si="1"/>
        <v>الأجهزة  الشخصية</v>
      </c>
      <c r="C107">
        <v>65</v>
      </c>
      <c r="D107" s="12">
        <v>2.7999999999999997E-2</v>
      </c>
      <c r="E107">
        <v>79</v>
      </c>
      <c r="F107" s="11">
        <f>الهدي0[[#This Row],[الكمية_المباعة]]*الهدي0[[#This Row],[نسبة_المرتجعات_٪]]</f>
        <v>4.7450000000000001</v>
      </c>
      <c r="G107" s="12">
        <v>7.2999999999999995E-2</v>
      </c>
      <c r="H107" s="1">
        <v>1234.33</v>
      </c>
      <c r="I107" s="12" t="str">
        <f>_xlfn.IFS(الهدي0[[#This Row],[السعر_بالجنيه]]&lt;=5000,"منخفضة ",الهدي0[[#This Row],[السعر_بالجنيه]]&lt;=15000,"متوسطة ",الهدي0[[#This Row],[السعر_بالجنيه]]&gt;=15000,"مرتفعة ")</f>
        <v xml:space="preserve">منخفضة </v>
      </c>
      <c r="J107"/>
    </row>
    <row r="108" spans="1:10" x14ac:dyDescent="0.25">
      <c r="A108" t="s">
        <v>88</v>
      </c>
      <c r="B108" t="str">
        <f t="shared" si="1"/>
        <v>أجهزة التصوير</v>
      </c>
      <c r="C108">
        <v>199</v>
      </c>
      <c r="D108" s="12">
        <v>2.4E-2</v>
      </c>
      <c r="E108">
        <v>149</v>
      </c>
      <c r="F108" s="11">
        <f>الهدي0[[#This Row],[الكمية_المباعة]]*الهدي0[[#This Row],[نسبة_المرتجعات_٪]]</f>
        <v>10.348000000000001</v>
      </c>
      <c r="G108" s="12">
        <v>5.2000000000000005E-2</v>
      </c>
      <c r="H108" s="1">
        <v>13821.04</v>
      </c>
      <c r="I108" s="12" t="str">
        <f>_xlfn.IFS(الهدي0[[#This Row],[السعر_بالجنيه]]&lt;=5000,"منخفضة ",الهدي0[[#This Row],[السعر_بالجنيه]]&lt;=15000,"متوسطة ",الهدي0[[#This Row],[السعر_بالجنيه]]&gt;=15000,"مرتفعة ")</f>
        <v xml:space="preserve">متوسطة </v>
      </c>
      <c r="J108"/>
    </row>
    <row r="109" spans="1:10" x14ac:dyDescent="0.25">
      <c r="A109" t="s">
        <v>25</v>
      </c>
      <c r="B109" t="str">
        <f t="shared" si="1"/>
        <v>الأجهزة  المنزلية</v>
      </c>
      <c r="C109">
        <v>474</v>
      </c>
      <c r="D109" s="12">
        <v>4.4999999999999998E-2</v>
      </c>
      <c r="E109">
        <v>0</v>
      </c>
      <c r="F109" s="11">
        <f>الهدي0[[#This Row],[الكمية_المباعة]]*الهدي0[[#This Row],[نسبة_المرتجعات_٪]]</f>
        <v>24.173999999999999</v>
      </c>
      <c r="G109" s="12">
        <v>5.0999999999999997E-2</v>
      </c>
      <c r="H109" s="1">
        <v>33517.5</v>
      </c>
      <c r="I109" s="12" t="str">
        <f>_xlfn.IFS(الهدي0[[#This Row],[السعر_بالجنيه]]&lt;=5000,"منخفضة ",الهدي0[[#This Row],[السعر_بالجنيه]]&lt;=15000,"متوسطة ",الهدي0[[#This Row],[السعر_بالجنيه]]&gt;=15000,"مرتفعة ")</f>
        <v xml:space="preserve">مرتفعة </v>
      </c>
      <c r="J109"/>
    </row>
    <row r="110" spans="1:10" x14ac:dyDescent="0.25">
      <c r="A110" t="s">
        <v>31</v>
      </c>
      <c r="B110" t="str">
        <f t="shared" si="1"/>
        <v>الأجهزة  الشخصية</v>
      </c>
      <c r="C110">
        <v>289</v>
      </c>
      <c r="D110" s="12">
        <v>3.6000000000000004E-2</v>
      </c>
      <c r="E110">
        <v>141</v>
      </c>
      <c r="F110" s="11">
        <f>الهدي0[[#This Row],[الكمية_المباعة]]*الهدي0[[#This Row],[نسبة_المرتجعات_٪]]</f>
        <v>11.848999999999998</v>
      </c>
      <c r="G110" s="12">
        <v>4.0999999999999995E-2</v>
      </c>
      <c r="H110" s="1">
        <v>1173.77</v>
      </c>
      <c r="I110" s="12" t="str">
        <f>_xlfn.IFS(الهدي0[[#This Row],[السعر_بالجنيه]]&lt;=5000,"منخفضة ",الهدي0[[#This Row],[السعر_بالجنيه]]&lt;=15000,"متوسطة ",الهدي0[[#This Row],[السعر_بالجنيه]]&gt;=15000,"مرتفعة ")</f>
        <v xml:space="preserve">منخفضة </v>
      </c>
      <c r="J110"/>
    </row>
    <row r="111" spans="1:10" x14ac:dyDescent="0.25">
      <c r="A111" t="s">
        <v>88</v>
      </c>
      <c r="B111" t="str">
        <f t="shared" si="1"/>
        <v>أجهزة التصوير</v>
      </c>
      <c r="C111">
        <v>374</v>
      </c>
      <c r="D111" s="12">
        <v>3.3000000000000002E-2</v>
      </c>
      <c r="E111">
        <v>121</v>
      </c>
      <c r="F111" s="11">
        <f>الهدي0[[#This Row],[الكمية_المباعة]]*الهدي0[[#This Row],[نسبة_المرتجعات_٪]]</f>
        <v>5.984</v>
      </c>
      <c r="G111" s="12">
        <v>1.6E-2</v>
      </c>
      <c r="H111" s="1">
        <v>9222.24</v>
      </c>
      <c r="I111" s="12" t="str">
        <f>_xlfn.IFS(الهدي0[[#This Row],[السعر_بالجنيه]]&lt;=5000,"منخفضة ",الهدي0[[#This Row],[السعر_بالجنيه]]&lt;=15000,"متوسطة ",الهدي0[[#This Row],[السعر_بالجنيه]]&gt;=15000,"مرتفعة ")</f>
        <v xml:space="preserve">متوسطة </v>
      </c>
      <c r="J111"/>
    </row>
    <row r="112" spans="1:10" x14ac:dyDescent="0.25">
      <c r="A112" t="s">
        <v>23</v>
      </c>
      <c r="B112" t="str">
        <f t="shared" si="1"/>
        <v>الأجهزة  الشخصية</v>
      </c>
      <c r="C112">
        <v>165</v>
      </c>
      <c r="D112" s="12">
        <v>2.6000000000000002E-2</v>
      </c>
      <c r="E112">
        <v>0</v>
      </c>
      <c r="F112" s="11">
        <f>الهدي0[[#This Row],[الكمية_المباعة]]*الهدي0[[#This Row],[نسبة_المرتجعات_٪]]</f>
        <v>4.125</v>
      </c>
      <c r="G112" s="12">
        <v>2.5000000000000001E-2</v>
      </c>
      <c r="H112" s="1">
        <v>2131.04</v>
      </c>
      <c r="I112" s="12" t="str">
        <f>_xlfn.IFS(الهدي0[[#This Row],[السعر_بالجنيه]]&lt;=5000,"منخفضة ",الهدي0[[#This Row],[السعر_بالجنيه]]&lt;=15000,"متوسطة ",الهدي0[[#This Row],[السعر_بالجنيه]]&gt;=15000,"مرتفعة ")</f>
        <v xml:space="preserve">منخفضة </v>
      </c>
      <c r="J112"/>
    </row>
    <row r="113" spans="1:10" x14ac:dyDescent="0.25">
      <c r="A113" t="s">
        <v>18</v>
      </c>
      <c r="B113" t="str">
        <f t="shared" ref="B113:B161" si="2">_xlfn.IFS(
    OR(A113="تلفاز ذكي", A113="ثلاجة", A113="غسالة", A113="مكيف هواء", A113="ميكروويف"), "الأجهزة  المنزلية",
    OR(A113="هاتف ذكي", A113="ساعة ذكية", A113="سماعات بلوتوث"), "الأجهزة  الشخصية",
    OR(A113="حاسوب محمول", A113="طابعة ليزر", A113="لوحة مفاتيح"), " الحاسوب ومستلزماته",
    OR(A113="كاميرا رقمية"), "أجهزة التصوير"
)</f>
        <v>الأجهزة  المنزلية</v>
      </c>
      <c r="C113">
        <v>176</v>
      </c>
      <c r="D113" s="12">
        <v>4.9000000000000002E-2</v>
      </c>
      <c r="E113">
        <v>108</v>
      </c>
      <c r="F113" s="11">
        <f>الهدي0[[#This Row],[الكمية_المباعة]]*الهدي0[[#This Row],[نسبة_المرتجعات_٪]]</f>
        <v>7.92</v>
      </c>
      <c r="G113" s="12">
        <v>4.4999999999999998E-2</v>
      </c>
      <c r="H113" s="1">
        <v>17174.63</v>
      </c>
      <c r="I113" s="12" t="str">
        <f>_xlfn.IFS(الهدي0[[#This Row],[السعر_بالجنيه]]&lt;=5000,"منخفضة ",الهدي0[[#This Row],[السعر_بالجنيه]]&lt;=15000,"متوسطة ",الهدي0[[#This Row],[السعر_بالجنيه]]&gt;=15000,"مرتفعة ")</f>
        <v xml:space="preserve">مرتفعة </v>
      </c>
      <c r="J113"/>
    </row>
    <row r="114" spans="1:10" x14ac:dyDescent="0.25">
      <c r="A114" t="s">
        <v>16</v>
      </c>
      <c r="B114" t="str">
        <f t="shared" si="2"/>
        <v xml:space="preserve"> الحاسوب ومستلزماته</v>
      </c>
      <c r="C114">
        <v>277</v>
      </c>
      <c r="D114" s="12">
        <v>2.5000000000000001E-2</v>
      </c>
      <c r="E114">
        <v>109</v>
      </c>
      <c r="F114" s="11">
        <f>الهدي0[[#This Row],[الكمية_المباعة]]*الهدي0[[#This Row],[نسبة_المرتجعات_٪]]</f>
        <v>20.774999999999999</v>
      </c>
      <c r="G114" s="12">
        <v>7.4999999999999997E-2</v>
      </c>
      <c r="H114" s="1">
        <v>268.37</v>
      </c>
      <c r="I114" s="12" t="str">
        <f>_xlfn.IFS(الهدي0[[#This Row],[السعر_بالجنيه]]&lt;=5000,"منخفضة ",الهدي0[[#This Row],[السعر_بالجنيه]]&lt;=15000,"متوسطة ",الهدي0[[#This Row],[السعر_بالجنيه]]&gt;=15000,"مرتفعة ")</f>
        <v xml:space="preserve">منخفضة </v>
      </c>
      <c r="J114"/>
    </row>
    <row r="115" spans="1:10" x14ac:dyDescent="0.25">
      <c r="A115" t="s">
        <v>13</v>
      </c>
      <c r="B115" t="str">
        <f t="shared" si="2"/>
        <v>الأجهزة  المنزلية</v>
      </c>
      <c r="C115">
        <v>78</v>
      </c>
      <c r="D115" s="12">
        <v>2.4E-2</v>
      </c>
      <c r="E115">
        <v>197</v>
      </c>
      <c r="F115" s="11">
        <f>الهدي0[[#This Row],[الكمية_المباعة]]*الهدي0[[#This Row],[نسبة_المرتجعات_٪]]</f>
        <v>6.3180000000000005</v>
      </c>
      <c r="G115" s="12">
        <v>8.1000000000000003E-2</v>
      </c>
      <c r="H115" s="1">
        <v>6312.64</v>
      </c>
      <c r="I115" s="12" t="str">
        <f>_xlfn.IFS(الهدي0[[#This Row],[السعر_بالجنيه]]&lt;=5000,"منخفضة ",الهدي0[[#This Row],[السعر_بالجنيه]]&lt;=15000,"متوسطة ",الهدي0[[#This Row],[السعر_بالجنيه]]&gt;=15000,"مرتفعة ")</f>
        <v xml:space="preserve">متوسطة </v>
      </c>
      <c r="J115"/>
    </row>
    <row r="116" spans="1:10" x14ac:dyDescent="0.25">
      <c r="A116" t="s">
        <v>8</v>
      </c>
      <c r="B116" t="str">
        <f t="shared" si="2"/>
        <v>الأجهزة  الشخصية</v>
      </c>
      <c r="C116">
        <v>444</v>
      </c>
      <c r="D116" s="12">
        <v>3.2000000000000001E-2</v>
      </c>
      <c r="E116">
        <v>65</v>
      </c>
      <c r="F116" s="11">
        <f>الهدي0[[#This Row],[الكمية_المباعة]]*الهدي0[[#This Row],[نسبة_المرتجعات_٪]]</f>
        <v>23.088000000000001</v>
      </c>
      <c r="G116" s="12">
        <v>5.2000000000000005E-2</v>
      </c>
      <c r="H116" s="1">
        <v>8930.73</v>
      </c>
      <c r="I116" s="12" t="str">
        <f>_xlfn.IFS(الهدي0[[#This Row],[السعر_بالجنيه]]&lt;=5000,"منخفضة ",الهدي0[[#This Row],[السعر_بالجنيه]]&lt;=15000,"متوسطة ",الهدي0[[#This Row],[السعر_بالجنيه]]&gt;=15000,"مرتفعة ")</f>
        <v xml:space="preserve">متوسطة </v>
      </c>
      <c r="J116"/>
    </row>
    <row r="117" spans="1:10" x14ac:dyDescent="0.25">
      <c r="A117" t="s">
        <v>31</v>
      </c>
      <c r="B117" t="str">
        <f t="shared" si="2"/>
        <v>الأجهزة  الشخصية</v>
      </c>
      <c r="C117">
        <v>450</v>
      </c>
      <c r="D117" s="12">
        <v>3.2000000000000001E-2</v>
      </c>
      <c r="E117">
        <v>107</v>
      </c>
      <c r="F117" s="11">
        <f>الهدي0[[#This Row],[الكمية_المباعة]]*الهدي0[[#This Row],[نسبة_المرتجعات_٪]]</f>
        <v>6.75</v>
      </c>
      <c r="G117" s="12">
        <v>1.4999999999999999E-2</v>
      </c>
      <c r="H117" s="1">
        <v>1097.93</v>
      </c>
      <c r="I117" s="12" t="str">
        <f>_xlfn.IFS(الهدي0[[#This Row],[السعر_بالجنيه]]&lt;=5000,"منخفضة ",الهدي0[[#This Row],[السعر_بالجنيه]]&lt;=15000,"متوسطة ",الهدي0[[#This Row],[السعر_بالجنيه]]&gt;=15000,"مرتفعة ")</f>
        <v xml:space="preserve">منخفضة </v>
      </c>
      <c r="J117"/>
    </row>
    <row r="118" spans="1:10" x14ac:dyDescent="0.25">
      <c r="A118" t="s">
        <v>31</v>
      </c>
      <c r="B118" t="str">
        <f t="shared" si="2"/>
        <v>الأجهزة  الشخصية</v>
      </c>
      <c r="C118">
        <v>181</v>
      </c>
      <c r="D118" s="12">
        <v>0.04</v>
      </c>
      <c r="E118">
        <v>109</v>
      </c>
      <c r="F118" s="11">
        <f>الهدي0[[#This Row],[الكمية_المباعة]]*الهدي0[[#This Row],[نسبة_المرتجعات_٪]]</f>
        <v>11.946</v>
      </c>
      <c r="G118" s="12">
        <v>6.6000000000000003E-2</v>
      </c>
      <c r="H118" s="1">
        <v>1249.17</v>
      </c>
      <c r="I118" s="12" t="str">
        <f>_xlfn.IFS(الهدي0[[#This Row],[السعر_بالجنيه]]&lt;=5000,"منخفضة ",الهدي0[[#This Row],[السعر_بالجنيه]]&lt;=15000,"متوسطة ",الهدي0[[#This Row],[السعر_بالجنيه]]&gt;=15000,"مرتفعة ")</f>
        <v xml:space="preserve">منخفضة </v>
      </c>
      <c r="J118"/>
    </row>
    <row r="119" spans="1:10" x14ac:dyDescent="0.25">
      <c r="A119" t="s">
        <v>10</v>
      </c>
      <c r="B119" t="str">
        <f t="shared" si="2"/>
        <v>الأجهزة  المنزلية</v>
      </c>
      <c r="C119">
        <v>221</v>
      </c>
      <c r="D119" s="12">
        <v>0.05</v>
      </c>
      <c r="E119">
        <v>0</v>
      </c>
      <c r="F119" s="11">
        <f>الهدي0[[#This Row],[الكمية_المباعة]]*الهدي0[[#This Row],[نسبة_المرتجعات_٪]]</f>
        <v>15.912000000000003</v>
      </c>
      <c r="G119" s="12">
        <v>7.2000000000000008E-2</v>
      </c>
      <c r="H119" s="1">
        <v>3537.75</v>
      </c>
      <c r="I119" s="12" t="str">
        <f>_xlfn.IFS(الهدي0[[#This Row],[السعر_بالجنيه]]&lt;=5000,"منخفضة ",الهدي0[[#This Row],[السعر_بالجنيه]]&lt;=15000,"متوسطة ",الهدي0[[#This Row],[السعر_بالجنيه]]&gt;=15000,"مرتفعة ")</f>
        <v xml:space="preserve">منخفضة </v>
      </c>
      <c r="J119"/>
    </row>
    <row r="120" spans="1:10" x14ac:dyDescent="0.25">
      <c r="A120" t="s">
        <v>16</v>
      </c>
      <c r="B120" t="str">
        <f t="shared" si="2"/>
        <v xml:space="preserve"> الحاسوب ومستلزماته</v>
      </c>
      <c r="C120">
        <v>51</v>
      </c>
      <c r="D120" s="12">
        <v>2.1000000000000001E-2</v>
      </c>
      <c r="E120">
        <v>49</v>
      </c>
      <c r="F120" s="11">
        <f>الهدي0[[#This Row],[الكمية_المباعة]]*الهدي0[[#This Row],[نسبة_المرتجعات_٪]]</f>
        <v>2.2949999999999999</v>
      </c>
      <c r="G120" s="12">
        <v>4.4999999999999998E-2</v>
      </c>
      <c r="H120" s="1">
        <v>473.40824324324313</v>
      </c>
      <c r="I120" s="12" t="str">
        <f>_xlfn.IFS(الهدي0[[#This Row],[السعر_بالجنيه]]&lt;=5000,"منخفضة ",الهدي0[[#This Row],[السعر_بالجنيه]]&lt;=15000,"متوسطة ",الهدي0[[#This Row],[السعر_بالجنيه]]&gt;=15000,"مرتفعة ")</f>
        <v xml:space="preserve">منخفضة </v>
      </c>
      <c r="J120"/>
    </row>
    <row r="121" spans="1:10" x14ac:dyDescent="0.25">
      <c r="A121" t="s">
        <v>37</v>
      </c>
      <c r="B121" t="str">
        <f t="shared" si="2"/>
        <v xml:space="preserve"> الحاسوب ومستلزماته</v>
      </c>
      <c r="C121">
        <v>84</v>
      </c>
      <c r="D121" s="12">
        <v>4.0999999999999995E-2</v>
      </c>
      <c r="E121">
        <v>180</v>
      </c>
      <c r="F121" s="11">
        <f>الهدي0[[#This Row],[الكمية_المباعة]]*الهدي0[[#This Row],[نسبة_المرتجعات_٪]]</f>
        <v>6.9720000000000004</v>
      </c>
      <c r="G121" s="12">
        <v>8.3000000000000004E-2</v>
      </c>
      <c r="H121" s="1">
        <v>26893.67</v>
      </c>
      <c r="I121" s="12" t="str">
        <f>_xlfn.IFS(الهدي0[[#This Row],[السعر_بالجنيه]]&lt;=5000,"منخفضة ",الهدي0[[#This Row],[السعر_بالجنيه]]&lt;=15000,"متوسطة ",الهدي0[[#This Row],[السعر_بالجنيه]]&gt;=15000,"مرتفعة ")</f>
        <v xml:space="preserve">مرتفعة </v>
      </c>
      <c r="J121"/>
    </row>
    <row r="122" spans="1:10" x14ac:dyDescent="0.25">
      <c r="A122" t="s">
        <v>31</v>
      </c>
      <c r="B122" t="str">
        <f t="shared" si="2"/>
        <v>الأجهزة  الشخصية</v>
      </c>
      <c r="C122">
        <v>254</v>
      </c>
      <c r="D122" s="12">
        <v>4.2000000000000003E-2</v>
      </c>
      <c r="E122">
        <v>159</v>
      </c>
      <c r="F122" s="11">
        <f>الهدي0[[#This Row],[الكمية_المباعة]]*الهدي0[[#This Row],[نسبة_المرتجعات_٪]]</f>
        <v>17.526</v>
      </c>
      <c r="G122" s="12">
        <v>6.9000000000000006E-2</v>
      </c>
      <c r="H122" s="1">
        <v>1553.54</v>
      </c>
      <c r="I122" s="12" t="str">
        <f>_xlfn.IFS(الهدي0[[#This Row],[السعر_بالجنيه]]&lt;=5000,"منخفضة ",الهدي0[[#This Row],[السعر_بالجنيه]]&lt;=15000,"متوسطة ",الهدي0[[#This Row],[السعر_بالجنيه]]&gt;=15000,"مرتفعة ")</f>
        <v xml:space="preserve">منخفضة </v>
      </c>
      <c r="J122"/>
    </row>
    <row r="123" spans="1:10" x14ac:dyDescent="0.25">
      <c r="A123" t="s">
        <v>25</v>
      </c>
      <c r="B123" t="str">
        <f t="shared" si="2"/>
        <v>الأجهزة  المنزلية</v>
      </c>
      <c r="C123">
        <v>104</v>
      </c>
      <c r="D123" s="12">
        <v>3.6000000000000004E-2</v>
      </c>
      <c r="E123">
        <v>126</v>
      </c>
      <c r="F123" s="11">
        <f>الهدي0[[#This Row],[الكمية_المباعة]]*الهدي0[[#This Row],[نسبة_المرتجعات_٪]]</f>
        <v>1.8720000000000003</v>
      </c>
      <c r="G123" s="12">
        <v>1.8000000000000002E-2</v>
      </c>
      <c r="H123" s="1">
        <v>38919.769999999997</v>
      </c>
      <c r="I123" s="12" t="str">
        <f>_xlfn.IFS(الهدي0[[#This Row],[السعر_بالجنيه]]&lt;=5000,"منخفضة ",الهدي0[[#This Row],[السعر_بالجنيه]]&lt;=15000,"متوسطة ",الهدي0[[#This Row],[السعر_بالجنيه]]&gt;=15000,"مرتفعة ")</f>
        <v xml:space="preserve">مرتفعة </v>
      </c>
      <c r="J123"/>
    </row>
    <row r="124" spans="1:10" x14ac:dyDescent="0.25">
      <c r="A124" t="s">
        <v>25</v>
      </c>
      <c r="B124" t="str">
        <f t="shared" si="2"/>
        <v>الأجهزة  المنزلية</v>
      </c>
      <c r="C124">
        <v>351</v>
      </c>
      <c r="D124" s="12">
        <v>1.7000000000000001E-2</v>
      </c>
      <c r="E124">
        <v>0</v>
      </c>
      <c r="F124" s="11">
        <f>الهدي0[[#This Row],[الكمية_المباعة]]*الهدي0[[#This Row],[نسبة_المرتجعات_٪]]</f>
        <v>14.040000000000001</v>
      </c>
      <c r="G124" s="12">
        <v>0.04</v>
      </c>
      <c r="H124" s="1">
        <v>4175.22</v>
      </c>
      <c r="I124" s="12" t="str">
        <f>_xlfn.IFS(الهدي0[[#This Row],[السعر_بالجنيه]]&lt;=5000,"منخفضة ",الهدي0[[#This Row],[السعر_بالجنيه]]&lt;=15000,"متوسطة ",الهدي0[[#This Row],[السعر_بالجنيه]]&gt;=15000,"مرتفعة ")</f>
        <v xml:space="preserve">منخفضة </v>
      </c>
      <c r="J124"/>
    </row>
    <row r="125" spans="1:10" x14ac:dyDescent="0.25">
      <c r="A125" t="s">
        <v>37</v>
      </c>
      <c r="B125" t="str">
        <f t="shared" si="2"/>
        <v xml:space="preserve"> الحاسوب ومستلزماته</v>
      </c>
      <c r="C125">
        <v>102</v>
      </c>
      <c r="D125" s="12">
        <v>1.1000000000000001E-2</v>
      </c>
      <c r="E125">
        <v>0</v>
      </c>
      <c r="F125" s="11">
        <f>الهدي0[[#This Row],[الكمية_المباعة]]*الهدي0[[#This Row],[نسبة_المرتجعات_٪]]</f>
        <v>6.4260000000000002</v>
      </c>
      <c r="G125" s="12">
        <v>6.3E-2</v>
      </c>
      <c r="H125" s="1">
        <v>27157.4</v>
      </c>
      <c r="I125" s="12" t="str">
        <f>_xlfn.IFS(الهدي0[[#This Row],[السعر_بالجنيه]]&lt;=5000,"منخفضة ",الهدي0[[#This Row],[السعر_بالجنيه]]&lt;=15000,"متوسطة ",الهدي0[[#This Row],[السعر_بالجنيه]]&gt;=15000,"مرتفعة ")</f>
        <v xml:space="preserve">مرتفعة </v>
      </c>
      <c r="J125"/>
    </row>
    <row r="126" spans="1:10" x14ac:dyDescent="0.25">
      <c r="A126" t="s">
        <v>10</v>
      </c>
      <c r="B126" t="str">
        <f t="shared" si="2"/>
        <v>الأجهزة  المنزلية</v>
      </c>
      <c r="C126">
        <v>385</v>
      </c>
      <c r="D126" s="12">
        <v>4.5999999999999999E-2</v>
      </c>
      <c r="E126">
        <v>0</v>
      </c>
      <c r="F126" s="11">
        <f>الهدي0[[#This Row],[الكمية_المباعة]]*الهدي0[[#This Row],[نسبة_المرتجعات_٪]]</f>
        <v>9.24</v>
      </c>
      <c r="G126" s="12">
        <v>2.4E-2</v>
      </c>
      <c r="H126" s="1">
        <v>3857.35</v>
      </c>
      <c r="I126" s="12" t="str">
        <f>_xlfn.IFS(الهدي0[[#This Row],[السعر_بالجنيه]]&lt;=5000,"منخفضة ",الهدي0[[#This Row],[السعر_بالجنيه]]&lt;=15000,"متوسطة ",الهدي0[[#This Row],[السعر_بالجنيه]]&gt;=15000,"مرتفعة ")</f>
        <v xml:space="preserve">منخفضة </v>
      </c>
      <c r="J126"/>
    </row>
    <row r="127" spans="1:10" x14ac:dyDescent="0.25">
      <c r="A127" t="s">
        <v>8</v>
      </c>
      <c r="B127" t="str">
        <f t="shared" si="2"/>
        <v>الأجهزة  الشخصية</v>
      </c>
      <c r="C127">
        <v>485</v>
      </c>
      <c r="D127" s="12">
        <v>2.7000000000000003E-2</v>
      </c>
      <c r="E127">
        <v>76</v>
      </c>
      <c r="F127" s="11">
        <f>الهدي0[[#This Row],[الكمية_المباعة]]*الهدي0[[#This Row],[نسبة_المرتجعات_٪]]</f>
        <v>32.01</v>
      </c>
      <c r="G127" s="12">
        <v>6.6000000000000003E-2</v>
      </c>
      <c r="H127" s="1">
        <v>11403.923906249995</v>
      </c>
      <c r="I127" s="12" t="str">
        <f>_xlfn.IFS(الهدي0[[#This Row],[السعر_بالجنيه]]&lt;=5000,"منخفضة ",الهدي0[[#This Row],[السعر_بالجنيه]]&lt;=15000,"متوسطة ",الهدي0[[#This Row],[السعر_بالجنيه]]&gt;=15000,"مرتفعة ")</f>
        <v xml:space="preserve">متوسطة </v>
      </c>
      <c r="J127"/>
    </row>
    <row r="128" spans="1:10" x14ac:dyDescent="0.25">
      <c r="A128" t="s">
        <v>8</v>
      </c>
      <c r="B128" t="str">
        <f t="shared" si="2"/>
        <v>الأجهزة  الشخصية</v>
      </c>
      <c r="C128">
        <v>453</v>
      </c>
      <c r="D128" s="12">
        <v>4.0999999999999995E-2</v>
      </c>
      <c r="E128">
        <v>75</v>
      </c>
      <c r="F128" s="11">
        <f>الهدي0[[#This Row],[الكمية_المباعة]]*الهدي0[[#This Row],[نسبة_المرتجعات_٪]]</f>
        <v>20.384999999999998</v>
      </c>
      <c r="G128" s="12">
        <v>4.4999999999999998E-2</v>
      </c>
      <c r="H128" s="1">
        <v>9826.23</v>
      </c>
      <c r="I128" s="12" t="str">
        <f>_xlfn.IFS(الهدي0[[#This Row],[السعر_بالجنيه]]&lt;=5000,"منخفضة ",الهدي0[[#This Row],[السعر_بالجنيه]]&lt;=15000,"متوسطة ",الهدي0[[#This Row],[السعر_بالجنيه]]&gt;=15000,"مرتفعة ")</f>
        <v xml:space="preserve">متوسطة </v>
      </c>
      <c r="J128"/>
    </row>
    <row r="129" spans="1:10" x14ac:dyDescent="0.25">
      <c r="A129" t="s">
        <v>18</v>
      </c>
      <c r="B129" t="str">
        <f t="shared" si="2"/>
        <v>الأجهزة  المنزلية</v>
      </c>
      <c r="C129">
        <v>192</v>
      </c>
      <c r="D129" s="12">
        <v>1.1000000000000001E-2</v>
      </c>
      <c r="E129">
        <v>110</v>
      </c>
      <c r="F129" s="11">
        <f>الهدي0[[#This Row],[الكمية_المباعة]]*الهدي0[[#This Row],[نسبة_المرتجعات_٪]]</f>
        <v>5.76</v>
      </c>
      <c r="G129" s="12">
        <v>0.03</v>
      </c>
      <c r="H129" s="1">
        <v>13574.83</v>
      </c>
      <c r="I129" s="12" t="str">
        <f>_xlfn.IFS(الهدي0[[#This Row],[السعر_بالجنيه]]&lt;=5000,"منخفضة ",الهدي0[[#This Row],[السعر_بالجنيه]]&lt;=15000,"متوسطة ",الهدي0[[#This Row],[السعر_بالجنيه]]&gt;=15000,"مرتفعة ")</f>
        <v xml:space="preserve">متوسطة </v>
      </c>
      <c r="J129"/>
    </row>
    <row r="130" spans="1:10" x14ac:dyDescent="0.25">
      <c r="A130" t="s">
        <v>23</v>
      </c>
      <c r="B130" t="str">
        <f t="shared" si="2"/>
        <v>الأجهزة  الشخصية</v>
      </c>
      <c r="C130">
        <v>156</v>
      </c>
      <c r="D130" s="12">
        <v>2.7999999999999997E-2</v>
      </c>
      <c r="E130">
        <v>98</v>
      </c>
      <c r="F130" s="11">
        <f>الهدي0[[#This Row],[الكمية_المباعة]]*الهدي0[[#This Row],[نسبة_المرتجعات_٪]]</f>
        <v>5.3040000000000003</v>
      </c>
      <c r="G130" s="12">
        <v>3.4000000000000002E-2</v>
      </c>
      <c r="H130" s="1">
        <v>4119.93</v>
      </c>
      <c r="I130" s="12" t="str">
        <f>_xlfn.IFS(الهدي0[[#This Row],[السعر_بالجنيه]]&lt;=5000,"منخفضة ",الهدي0[[#This Row],[السعر_بالجنيه]]&lt;=15000,"متوسطة ",الهدي0[[#This Row],[السعر_بالجنيه]]&gt;=15000,"مرتفعة ")</f>
        <v xml:space="preserve">منخفضة </v>
      </c>
      <c r="J130"/>
    </row>
    <row r="131" spans="1:10" x14ac:dyDescent="0.25">
      <c r="A131" t="s">
        <v>13</v>
      </c>
      <c r="B131" t="str">
        <f t="shared" si="2"/>
        <v>الأجهزة  المنزلية</v>
      </c>
      <c r="C131">
        <v>326</v>
      </c>
      <c r="D131" s="12">
        <v>4.4999999999999998E-2</v>
      </c>
      <c r="E131">
        <v>35</v>
      </c>
      <c r="F131" s="11">
        <f>الهدي0[[#This Row],[الكمية_المباعة]]*الهدي0[[#This Row],[نسبة_المرتجعات_٪]]</f>
        <v>13.040000000000001</v>
      </c>
      <c r="G131" s="12">
        <v>0.04</v>
      </c>
      <c r="H131" s="1">
        <v>8668.15</v>
      </c>
      <c r="I131" s="12" t="str">
        <f>_xlfn.IFS(الهدي0[[#This Row],[السعر_بالجنيه]]&lt;=5000,"منخفضة ",الهدي0[[#This Row],[السعر_بالجنيه]]&lt;=15000,"متوسطة ",الهدي0[[#This Row],[السعر_بالجنيه]]&gt;=15000,"مرتفعة ")</f>
        <v xml:space="preserve">متوسطة </v>
      </c>
      <c r="J131"/>
    </row>
    <row r="132" spans="1:10" x14ac:dyDescent="0.25">
      <c r="A132" t="s">
        <v>18</v>
      </c>
      <c r="B132" t="str">
        <f t="shared" si="2"/>
        <v>الأجهزة  المنزلية</v>
      </c>
      <c r="C132">
        <v>419</v>
      </c>
      <c r="D132" s="12">
        <v>1.3000000000000001E-2</v>
      </c>
      <c r="E132">
        <v>169</v>
      </c>
      <c r="F132" s="11">
        <f>الهدي0[[#This Row],[الكمية_المباعة]]*الهدي0[[#This Row],[نسبة_المرتجعات_٪]]</f>
        <v>35.196000000000005</v>
      </c>
      <c r="G132" s="12">
        <v>8.4000000000000005E-2</v>
      </c>
      <c r="H132" s="1">
        <v>6796.38</v>
      </c>
      <c r="I132" s="12" t="str">
        <f>_xlfn.IFS(الهدي0[[#This Row],[السعر_بالجنيه]]&lt;=5000,"منخفضة ",الهدي0[[#This Row],[السعر_بالجنيه]]&lt;=15000,"متوسطة ",الهدي0[[#This Row],[السعر_بالجنيه]]&gt;=15000,"مرتفعة ")</f>
        <v xml:space="preserve">متوسطة </v>
      </c>
      <c r="J132"/>
    </row>
    <row r="133" spans="1:10" x14ac:dyDescent="0.25">
      <c r="A133" t="s">
        <v>58</v>
      </c>
      <c r="B133" t="str">
        <f t="shared" si="2"/>
        <v>الأجهزة  المنزلية</v>
      </c>
      <c r="C133">
        <v>269</v>
      </c>
      <c r="D133" s="12">
        <v>2.3E-2</v>
      </c>
      <c r="E133">
        <v>43</v>
      </c>
      <c r="F133" s="11">
        <f>الهدي0[[#This Row],[الكمية_المباعة]]*الهدي0[[#This Row],[نسبة_المرتجعات_٪]]</f>
        <v>17.754000000000001</v>
      </c>
      <c r="G133" s="12">
        <v>6.6000000000000003E-2</v>
      </c>
      <c r="H133" s="1">
        <v>8692.68</v>
      </c>
      <c r="I133" s="12" t="str">
        <f>_xlfn.IFS(الهدي0[[#This Row],[السعر_بالجنيه]]&lt;=5000,"منخفضة ",الهدي0[[#This Row],[السعر_بالجنيه]]&lt;=15000,"متوسطة ",الهدي0[[#This Row],[السعر_بالجنيه]]&gt;=15000,"مرتفعة ")</f>
        <v xml:space="preserve">متوسطة </v>
      </c>
      <c r="J133"/>
    </row>
    <row r="134" spans="1:10" x14ac:dyDescent="0.25">
      <c r="A134" t="s">
        <v>16</v>
      </c>
      <c r="B134" t="str">
        <f t="shared" si="2"/>
        <v xml:space="preserve"> الحاسوب ومستلزماته</v>
      </c>
      <c r="C134">
        <v>84</v>
      </c>
      <c r="D134" s="12">
        <v>1.2E-2</v>
      </c>
      <c r="E134">
        <v>0</v>
      </c>
      <c r="F134" s="11">
        <f>الهدي0[[#This Row],[الكمية_المباعة]]*الهدي0[[#This Row],[نسبة_المرتجعات_٪]]</f>
        <v>2.1840000000000002</v>
      </c>
      <c r="G134" s="12">
        <v>2.6000000000000002E-2</v>
      </c>
      <c r="H134" s="1">
        <v>536.42999999999995</v>
      </c>
      <c r="I134" s="12" t="str">
        <f>_xlfn.IFS(الهدي0[[#This Row],[السعر_بالجنيه]]&lt;=5000,"منخفضة ",الهدي0[[#This Row],[السعر_بالجنيه]]&lt;=15000,"متوسطة ",الهدي0[[#This Row],[السعر_بالجنيه]]&gt;=15000,"مرتفعة ")</f>
        <v xml:space="preserve">منخفضة </v>
      </c>
      <c r="J134"/>
    </row>
    <row r="135" spans="1:10" x14ac:dyDescent="0.25">
      <c r="A135" t="s">
        <v>10</v>
      </c>
      <c r="B135" t="str">
        <f t="shared" si="2"/>
        <v>الأجهزة  المنزلية</v>
      </c>
      <c r="C135">
        <v>380</v>
      </c>
      <c r="D135" s="12">
        <v>3.7000000000000005E-2</v>
      </c>
      <c r="E135">
        <v>190</v>
      </c>
      <c r="F135" s="11">
        <f>الهدي0[[#This Row],[الكمية_المباعة]]*الهدي0[[#This Row],[نسبة_المرتجعات_٪]]</f>
        <v>10.260000000000002</v>
      </c>
      <c r="G135" s="12">
        <v>2.7000000000000003E-2</v>
      </c>
      <c r="H135" s="1">
        <v>2393.7531168831169</v>
      </c>
      <c r="I135" s="12" t="str">
        <f>_xlfn.IFS(الهدي0[[#This Row],[السعر_بالجنيه]]&lt;=5000,"منخفضة ",الهدي0[[#This Row],[السعر_بالجنيه]]&lt;=15000,"متوسطة ",الهدي0[[#This Row],[السعر_بالجنيه]]&gt;=15000,"مرتفعة ")</f>
        <v xml:space="preserve">منخفضة </v>
      </c>
      <c r="J135"/>
    </row>
    <row r="136" spans="1:10" x14ac:dyDescent="0.25">
      <c r="A136" t="s">
        <v>58</v>
      </c>
      <c r="B136" t="str">
        <f t="shared" si="2"/>
        <v>الأجهزة  المنزلية</v>
      </c>
      <c r="C136">
        <v>261</v>
      </c>
      <c r="D136" s="12">
        <v>2.4E-2</v>
      </c>
      <c r="E136">
        <v>193</v>
      </c>
      <c r="F136" s="11">
        <f>الهدي0[[#This Row],[الكمية_المباعة]]*الهدي0[[#This Row],[نسبة_المرتجعات_٪]]</f>
        <v>4.1760000000000002</v>
      </c>
      <c r="G136" s="12">
        <v>1.6E-2</v>
      </c>
      <c r="H136" s="1">
        <v>14201.49</v>
      </c>
      <c r="I136" s="12" t="str">
        <f>_xlfn.IFS(الهدي0[[#This Row],[السعر_بالجنيه]]&lt;=5000,"منخفضة ",الهدي0[[#This Row],[السعر_بالجنيه]]&lt;=15000,"متوسطة ",الهدي0[[#This Row],[السعر_بالجنيه]]&gt;=15000,"مرتفعة ")</f>
        <v xml:space="preserve">متوسطة </v>
      </c>
      <c r="J136"/>
    </row>
    <row r="137" spans="1:10" x14ac:dyDescent="0.25">
      <c r="A137" t="s">
        <v>10</v>
      </c>
      <c r="B137" t="str">
        <f t="shared" si="2"/>
        <v>الأجهزة  المنزلية</v>
      </c>
      <c r="C137">
        <v>200</v>
      </c>
      <c r="D137" s="12">
        <v>1.7000000000000001E-2</v>
      </c>
      <c r="E137">
        <v>158</v>
      </c>
      <c r="F137" s="11">
        <f>الهدي0[[#This Row],[الكمية_المباعة]]*الهدي0[[#This Row],[نسبة_المرتجعات_٪]]</f>
        <v>9.4</v>
      </c>
      <c r="G137" s="12">
        <v>4.7E-2</v>
      </c>
      <c r="H137" s="1">
        <v>630.62</v>
      </c>
      <c r="I137" s="12" t="str">
        <f>_xlfn.IFS(الهدي0[[#This Row],[السعر_بالجنيه]]&lt;=5000,"منخفضة ",الهدي0[[#This Row],[السعر_بالجنيه]]&lt;=15000,"متوسطة ",الهدي0[[#This Row],[السعر_بالجنيه]]&gt;=15000,"مرتفعة ")</f>
        <v xml:space="preserve">منخفضة </v>
      </c>
      <c r="J137"/>
    </row>
    <row r="138" spans="1:10" x14ac:dyDescent="0.25">
      <c r="A138" t="s">
        <v>23</v>
      </c>
      <c r="B138" t="str">
        <f t="shared" si="2"/>
        <v>الأجهزة  الشخصية</v>
      </c>
      <c r="C138">
        <v>165</v>
      </c>
      <c r="D138" s="12">
        <v>1.6E-2</v>
      </c>
      <c r="E138">
        <v>74</v>
      </c>
      <c r="F138" s="11">
        <f>الهدي0[[#This Row],[الكمية_المباعة]]*الهدي0[[#This Row],[نسبة_المرتجعات_٪]]</f>
        <v>7.7549999999999999</v>
      </c>
      <c r="G138" s="12">
        <v>4.7E-2</v>
      </c>
      <c r="H138" s="1">
        <v>1464.15</v>
      </c>
      <c r="I138" s="12" t="str">
        <f>_xlfn.IFS(الهدي0[[#This Row],[السعر_بالجنيه]]&lt;=5000,"منخفضة ",الهدي0[[#This Row],[السعر_بالجنيه]]&lt;=15000,"متوسطة ",الهدي0[[#This Row],[السعر_بالجنيه]]&gt;=15000,"مرتفعة ")</f>
        <v xml:space="preserve">منخفضة </v>
      </c>
      <c r="J138"/>
    </row>
    <row r="139" spans="1:10" x14ac:dyDescent="0.25">
      <c r="A139" t="s">
        <v>13</v>
      </c>
      <c r="B139" t="str">
        <f t="shared" si="2"/>
        <v>الأجهزة  المنزلية</v>
      </c>
      <c r="C139">
        <v>469</v>
      </c>
      <c r="D139" s="12">
        <v>2.4E-2</v>
      </c>
      <c r="E139">
        <v>126</v>
      </c>
      <c r="F139" s="11">
        <f>الهدي0[[#This Row],[الكمية_المباعة]]*الهدي0[[#This Row],[نسبة_المرتجعات_٪]]</f>
        <v>4.6900000000000004</v>
      </c>
      <c r="G139" s="12">
        <v>0.01</v>
      </c>
      <c r="H139" s="1">
        <v>3245.53</v>
      </c>
      <c r="I139" s="12" t="str">
        <f>_xlfn.IFS(الهدي0[[#This Row],[السعر_بالجنيه]]&lt;=5000,"منخفضة ",الهدي0[[#This Row],[السعر_بالجنيه]]&lt;=15000,"متوسطة ",الهدي0[[#This Row],[السعر_بالجنيه]]&gt;=15000,"مرتفعة ")</f>
        <v xml:space="preserve">منخفضة </v>
      </c>
      <c r="J139"/>
    </row>
    <row r="140" spans="1:10" x14ac:dyDescent="0.25">
      <c r="A140" t="s">
        <v>58</v>
      </c>
      <c r="B140" t="str">
        <f t="shared" si="2"/>
        <v>الأجهزة  المنزلية</v>
      </c>
      <c r="C140">
        <v>137</v>
      </c>
      <c r="D140" s="12">
        <v>0.05</v>
      </c>
      <c r="E140">
        <v>0</v>
      </c>
      <c r="F140" s="11">
        <f>الهدي0[[#This Row],[الكمية_المباعة]]*الهدي0[[#This Row],[نسبة_المرتجعات_٪]]</f>
        <v>13.700000000000001</v>
      </c>
      <c r="G140" s="12">
        <v>0.1</v>
      </c>
      <c r="H140" s="1">
        <v>16320.72</v>
      </c>
      <c r="I140" s="12" t="str">
        <f>_xlfn.IFS(الهدي0[[#This Row],[السعر_بالجنيه]]&lt;=5000,"منخفضة ",الهدي0[[#This Row],[السعر_بالجنيه]]&lt;=15000,"متوسطة ",الهدي0[[#This Row],[السعر_بالجنيه]]&gt;=15000,"مرتفعة ")</f>
        <v xml:space="preserve">مرتفعة </v>
      </c>
      <c r="J140"/>
    </row>
    <row r="141" spans="1:10" x14ac:dyDescent="0.25">
      <c r="A141" t="s">
        <v>10</v>
      </c>
      <c r="B141" t="str">
        <f t="shared" si="2"/>
        <v>الأجهزة  المنزلية</v>
      </c>
      <c r="C141">
        <v>349</v>
      </c>
      <c r="D141" s="12">
        <v>1.8000000000000002E-2</v>
      </c>
      <c r="E141">
        <v>67</v>
      </c>
      <c r="F141" s="11">
        <f>الهدي0[[#This Row],[الكمية_المباعة]]*الهدي0[[#This Row],[نسبة_المرتجعات_٪]]</f>
        <v>11.517000000000001</v>
      </c>
      <c r="G141" s="12">
        <v>3.3000000000000002E-2</v>
      </c>
      <c r="H141" s="1">
        <v>2242.37</v>
      </c>
      <c r="I141" s="12" t="str">
        <f>_xlfn.IFS(الهدي0[[#This Row],[السعر_بالجنيه]]&lt;=5000,"منخفضة ",الهدي0[[#This Row],[السعر_بالجنيه]]&lt;=15000,"متوسطة ",الهدي0[[#This Row],[السعر_بالجنيه]]&gt;=15000,"مرتفعة ")</f>
        <v xml:space="preserve">منخفضة </v>
      </c>
      <c r="J141"/>
    </row>
    <row r="142" spans="1:10" x14ac:dyDescent="0.25">
      <c r="A142" t="s">
        <v>58</v>
      </c>
      <c r="B142" t="str">
        <f t="shared" si="2"/>
        <v>الأجهزة  المنزلية</v>
      </c>
      <c r="C142">
        <v>170</v>
      </c>
      <c r="D142" s="12">
        <v>4.9000000000000002E-2</v>
      </c>
      <c r="E142">
        <v>0</v>
      </c>
      <c r="F142" s="11">
        <f>الهدي0[[#This Row],[الكمية_المباعة]]*الهدي0[[#This Row],[نسبة_المرتجعات_٪]]</f>
        <v>11.73</v>
      </c>
      <c r="G142" s="12">
        <v>6.9000000000000006E-2</v>
      </c>
      <c r="H142" s="1">
        <v>27268.42</v>
      </c>
      <c r="I142" s="12" t="str">
        <f>_xlfn.IFS(الهدي0[[#This Row],[السعر_بالجنيه]]&lt;=5000,"منخفضة ",الهدي0[[#This Row],[السعر_بالجنيه]]&lt;=15000,"متوسطة ",الهدي0[[#This Row],[السعر_بالجنيه]]&gt;=15000,"مرتفعة ")</f>
        <v xml:space="preserve">مرتفعة </v>
      </c>
      <c r="J142"/>
    </row>
    <row r="143" spans="1:10" x14ac:dyDescent="0.25">
      <c r="A143" t="s">
        <v>21</v>
      </c>
      <c r="B143" t="str">
        <f t="shared" si="2"/>
        <v xml:space="preserve"> الحاسوب ومستلزماته</v>
      </c>
      <c r="C143">
        <v>243</v>
      </c>
      <c r="D143" s="12">
        <v>0.04</v>
      </c>
      <c r="E143">
        <v>110</v>
      </c>
      <c r="F143" s="11">
        <f>الهدي0[[#This Row],[الكمية_المباعة]]*الهدي0[[#This Row],[نسبة_المرتجعات_٪]]</f>
        <v>17.253</v>
      </c>
      <c r="G143" s="12">
        <v>7.0999999999999994E-2</v>
      </c>
      <c r="H143" s="1">
        <v>921.84</v>
      </c>
      <c r="I143" s="12" t="str">
        <f>_xlfn.IFS(الهدي0[[#This Row],[السعر_بالجنيه]]&lt;=5000,"منخفضة ",الهدي0[[#This Row],[السعر_بالجنيه]]&lt;=15000,"متوسطة ",الهدي0[[#This Row],[السعر_بالجنيه]]&gt;=15000,"مرتفعة ")</f>
        <v xml:space="preserve">منخفضة </v>
      </c>
      <c r="J143"/>
    </row>
    <row r="144" spans="1:10" x14ac:dyDescent="0.25">
      <c r="A144" t="s">
        <v>18</v>
      </c>
      <c r="B144" t="str">
        <f t="shared" si="2"/>
        <v>الأجهزة  المنزلية</v>
      </c>
      <c r="C144">
        <v>332</v>
      </c>
      <c r="D144" s="12">
        <v>4.5999999999999999E-2</v>
      </c>
      <c r="E144">
        <v>88</v>
      </c>
      <c r="F144" s="11">
        <f>الهدي0[[#This Row],[الكمية_المباعة]]*الهدي0[[#This Row],[نسبة_المرتجعات_٪]]</f>
        <v>26.891999999999999</v>
      </c>
      <c r="G144" s="12">
        <v>8.1000000000000003E-2</v>
      </c>
      <c r="H144" s="1">
        <v>15853.83</v>
      </c>
      <c r="I144" s="12" t="str">
        <f>_xlfn.IFS(الهدي0[[#This Row],[السعر_بالجنيه]]&lt;=5000,"منخفضة ",الهدي0[[#This Row],[السعر_بالجنيه]]&lt;=15000,"متوسطة ",الهدي0[[#This Row],[السعر_بالجنيه]]&gt;=15000,"مرتفعة ")</f>
        <v xml:space="preserve">مرتفعة </v>
      </c>
      <c r="J144"/>
    </row>
    <row r="145" spans="1:10" x14ac:dyDescent="0.25">
      <c r="A145" t="s">
        <v>21</v>
      </c>
      <c r="B145" t="str">
        <f t="shared" si="2"/>
        <v xml:space="preserve"> الحاسوب ومستلزماته</v>
      </c>
      <c r="C145">
        <v>205</v>
      </c>
      <c r="D145" s="12">
        <v>3.4000000000000002E-2</v>
      </c>
      <c r="E145">
        <v>0</v>
      </c>
      <c r="F145" s="11">
        <f>الهدي0[[#This Row],[الكمية_المباعة]]*الهدي0[[#This Row],[نسبة_المرتجعات_٪]]</f>
        <v>8.8149999999999995</v>
      </c>
      <c r="G145" s="12">
        <v>4.2999999999999997E-2</v>
      </c>
      <c r="H145" s="1">
        <v>2780.85</v>
      </c>
      <c r="I145" s="12" t="str">
        <f>_xlfn.IFS(الهدي0[[#This Row],[السعر_بالجنيه]]&lt;=5000,"منخفضة ",الهدي0[[#This Row],[السعر_بالجنيه]]&lt;=15000,"متوسطة ",الهدي0[[#This Row],[السعر_بالجنيه]]&gt;=15000,"مرتفعة ")</f>
        <v xml:space="preserve">منخفضة </v>
      </c>
      <c r="J145"/>
    </row>
    <row r="146" spans="1:10" x14ac:dyDescent="0.25">
      <c r="A146" t="s">
        <v>88</v>
      </c>
      <c r="B146" t="str">
        <f t="shared" si="2"/>
        <v>أجهزة التصوير</v>
      </c>
      <c r="C146">
        <v>426</v>
      </c>
      <c r="D146" s="12">
        <v>4.5999999999999999E-2</v>
      </c>
      <c r="E146">
        <v>58</v>
      </c>
      <c r="F146" s="11">
        <f>الهدي0[[#This Row],[الكمية_المباعة]]*الهدي0[[#This Row],[نسبة_المرتجعات_٪]]</f>
        <v>40.043999999999997</v>
      </c>
      <c r="G146" s="12">
        <v>9.4E-2</v>
      </c>
      <c r="H146" s="1">
        <v>12926.89</v>
      </c>
      <c r="I146" s="12" t="str">
        <f>_xlfn.IFS(الهدي0[[#This Row],[السعر_بالجنيه]]&lt;=5000,"منخفضة ",الهدي0[[#This Row],[السعر_بالجنيه]]&lt;=15000,"متوسطة ",الهدي0[[#This Row],[السعر_بالجنيه]]&gt;=15000,"مرتفعة ")</f>
        <v xml:space="preserve">متوسطة </v>
      </c>
      <c r="J146"/>
    </row>
    <row r="147" spans="1:10" x14ac:dyDescent="0.25">
      <c r="A147" t="s">
        <v>10</v>
      </c>
      <c r="B147" t="str">
        <f t="shared" si="2"/>
        <v>الأجهزة  المنزلية</v>
      </c>
      <c r="C147">
        <v>343</v>
      </c>
      <c r="D147" s="12">
        <v>2.4E-2</v>
      </c>
      <c r="E147">
        <v>42</v>
      </c>
      <c r="F147" s="11">
        <f>الهدي0[[#This Row],[الكمية_المباعة]]*الهدي0[[#This Row],[نسبة_المرتجعات_٪]]</f>
        <v>7.5460000000000012</v>
      </c>
      <c r="G147" s="12">
        <v>2.2000000000000002E-2</v>
      </c>
      <c r="H147" s="1">
        <v>2913.72</v>
      </c>
      <c r="I147" s="12" t="str">
        <f>_xlfn.IFS(الهدي0[[#This Row],[السعر_بالجنيه]]&lt;=5000,"منخفضة ",الهدي0[[#This Row],[السعر_بالجنيه]]&lt;=15000,"متوسطة ",الهدي0[[#This Row],[السعر_بالجنيه]]&gt;=15000,"مرتفعة ")</f>
        <v xml:space="preserve">منخفضة </v>
      </c>
      <c r="J147"/>
    </row>
    <row r="148" spans="1:10" x14ac:dyDescent="0.25">
      <c r="A148" t="s">
        <v>23</v>
      </c>
      <c r="B148" t="str">
        <f t="shared" si="2"/>
        <v>الأجهزة  الشخصية</v>
      </c>
      <c r="C148">
        <v>202</v>
      </c>
      <c r="D148" s="12">
        <v>3.1000000000000003E-2</v>
      </c>
      <c r="E148">
        <v>85</v>
      </c>
      <c r="F148" s="11">
        <f>الهدي0[[#This Row],[الكمية_المباعة]]*الهدي0[[#This Row],[نسبة_المرتجعات_٪]]</f>
        <v>17.372</v>
      </c>
      <c r="G148" s="12">
        <v>8.5999999999999993E-2</v>
      </c>
      <c r="H148" s="1">
        <v>944.27</v>
      </c>
      <c r="I148" s="12" t="str">
        <f>_xlfn.IFS(الهدي0[[#This Row],[السعر_بالجنيه]]&lt;=5000,"منخفضة ",الهدي0[[#This Row],[السعر_بالجنيه]]&lt;=15000,"متوسطة ",الهدي0[[#This Row],[السعر_بالجنيه]]&gt;=15000,"مرتفعة ")</f>
        <v xml:space="preserve">منخفضة </v>
      </c>
      <c r="J148"/>
    </row>
    <row r="149" spans="1:10" x14ac:dyDescent="0.25">
      <c r="A149" t="s">
        <v>13</v>
      </c>
      <c r="B149" t="str">
        <f t="shared" si="2"/>
        <v>الأجهزة  المنزلية</v>
      </c>
      <c r="C149">
        <v>293</v>
      </c>
      <c r="D149" s="12">
        <v>1.9E-2</v>
      </c>
      <c r="E149">
        <v>187</v>
      </c>
      <c r="F149" s="11">
        <f>الهدي0[[#This Row],[الكمية_المباعة]]*الهدي0[[#This Row],[نسبة_المرتجعات_٪]]</f>
        <v>3.2230000000000003</v>
      </c>
      <c r="G149" s="12">
        <v>1.1000000000000001E-2</v>
      </c>
      <c r="H149" s="1">
        <v>8023.2484285714272</v>
      </c>
      <c r="I149" s="12" t="str">
        <f>_xlfn.IFS(الهدي0[[#This Row],[السعر_بالجنيه]]&lt;=5000,"منخفضة ",الهدي0[[#This Row],[السعر_بالجنيه]]&lt;=15000,"متوسطة ",الهدي0[[#This Row],[السعر_بالجنيه]]&gt;=15000,"مرتفعة ")</f>
        <v xml:space="preserve">متوسطة </v>
      </c>
      <c r="J149"/>
    </row>
    <row r="150" spans="1:10" x14ac:dyDescent="0.25">
      <c r="A150" t="s">
        <v>13</v>
      </c>
      <c r="B150" t="str">
        <f t="shared" si="2"/>
        <v>الأجهزة  المنزلية</v>
      </c>
      <c r="C150">
        <v>417</v>
      </c>
      <c r="D150" s="12">
        <v>4.9000000000000002E-2</v>
      </c>
      <c r="E150">
        <v>199</v>
      </c>
      <c r="F150" s="11">
        <f>الهدي0[[#This Row],[الكمية_المباعة]]*الهدي0[[#This Row],[نسبة_المرتجعات_٪]]</f>
        <v>34.193999999999996</v>
      </c>
      <c r="G150" s="12">
        <v>8.199999999999999E-2</v>
      </c>
      <c r="H150" s="1">
        <v>11900.25</v>
      </c>
      <c r="I150" s="12" t="str">
        <f>_xlfn.IFS(الهدي0[[#This Row],[السعر_بالجنيه]]&lt;=5000,"منخفضة ",الهدي0[[#This Row],[السعر_بالجنيه]]&lt;=15000,"متوسطة ",الهدي0[[#This Row],[السعر_بالجنيه]]&gt;=15000,"مرتفعة ")</f>
        <v xml:space="preserve">متوسطة </v>
      </c>
      <c r="J150"/>
    </row>
    <row r="151" spans="1:10" x14ac:dyDescent="0.25">
      <c r="A151" t="s">
        <v>58</v>
      </c>
      <c r="B151" t="str">
        <f t="shared" si="2"/>
        <v>الأجهزة  المنزلية</v>
      </c>
      <c r="C151">
        <v>260</v>
      </c>
      <c r="D151" s="12">
        <v>1.4999999999999999E-2</v>
      </c>
      <c r="E151">
        <v>108</v>
      </c>
      <c r="F151" s="11">
        <f>الهدي0[[#This Row],[الكمية_المباعة]]*الهدي0[[#This Row],[نسبة_المرتجعات_٪]]</f>
        <v>16.38</v>
      </c>
      <c r="G151" s="12">
        <v>6.3E-2</v>
      </c>
      <c r="H151" s="1">
        <v>23588.63</v>
      </c>
      <c r="I151" s="12" t="str">
        <f>_xlfn.IFS(الهدي0[[#This Row],[السعر_بالجنيه]]&lt;=5000,"منخفضة ",الهدي0[[#This Row],[السعر_بالجنيه]]&lt;=15000,"متوسطة ",الهدي0[[#This Row],[السعر_بالجنيه]]&gt;=15000,"مرتفعة ")</f>
        <v xml:space="preserve">مرتفعة </v>
      </c>
      <c r="J151"/>
    </row>
    <row r="152" spans="1:10" x14ac:dyDescent="0.25">
      <c r="A152" t="s">
        <v>8</v>
      </c>
      <c r="B152" t="str">
        <f t="shared" si="2"/>
        <v>الأجهزة  الشخصية</v>
      </c>
      <c r="C152">
        <v>451</v>
      </c>
      <c r="D152" s="12">
        <v>1.4999999999999999E-2</v>
      </c>
      <c r="E152">
        <v>134</v>
      </c>
      <c r="F152" s="11">
        <f>الهدي0[[#This Row],[الكمية_المباعة]]*الهدي0[[#This Row],[نسبة_المرتجعات_٪]]</f>
        <v>5.4119999999999999</v>
      </c>
      <c r="G152" s="12">
        <v>1.2E-2</v>
      </c>
      <c r="H152" s="1">
        <v>7613.35</v>
      </c>
      <c r="I152" s="12" t="str">
        <f>_xlfn.IFS(الهدي0[[#This Row],[السعر_بالجنيه]]&lt;=5000,"منخفضة ",الهدي0[[#This Row],[السعر_بالجنيه]]&lt;=15000,"متوسطة ",الهدي0[[#This Row],[السعر_بالجنيه]]&gt;=15000,"مرتفعة ")</f>
        <v xml:space="preserve">متوسطة </v>
      </c>
      <c r="J152"/>
    </row>
    <row r="153" spans="1:10" x14ac:dyDescent="0.25">
      <c r="A153" t="s">
        <v>21</v>
      </c>
      <c r="B153" t="str">
        <f t="shared" si="2"/>
        <v xml:space="preserve"> الحاسوب ومستلزماته</v>
      </c>
      <c r="C153">
        <v>427</v>
      </c>
      <c r="D153" s="12">
        <v>1.6E-2</v>
      </c>
      <c r="E153">
        <v>0</v>
      </c>
      <c r="F153" s="11">
        <f>الهدي0[[#This Row],[الكمية_المباعة]]*الهدي0[[#This Row],[نسبة_المرتجعات_٪]]</f>
        <v>24.339000000000002</v>
      </c>
      <c r="G153" s="12">
        <v>5.7000000000000002E-2</v>
      </c>
      <c r="H153" s="1">
        <v>954.33</v>
      </c>
      <c r="I153" s="12" t="str">
        <f>_xlfn.IFS(الهدي0[[#This Row],[السعر_بالجنيه]]&lt;=5000,"منخفضة ",الهدي0[[#This Row],[السعر_بالجنيه]]&lt;=15000,"متوسطة ",الهدي0[[#This Row],[السعر_بالجنيه]]&gt;=15000,"مرتفعة ")</f>
        <v xml:space="preserve">منخفضة </v>
      </c>
      <c r="J153"/>
    </row>
    <row r="154" spans="1:10" x14ac:dyDescent="0.25">
      <c r="A154" t="s">
        <v>8</v>
      </c>
      <c r="B154" t="str">
        <f t="shared" si="2"/>
        <v>الأجهزة  الشخصية</v>
      </c>
      <c r="C154">
        <v>83</v>
      </c>
      <c r="D154" s="12">
        <v>2.4E-2</v>
      </c>
      <c r="E154">
        <v>126</v>
      </c>
      <c r="F154" s="11">
        <f>الهدي0[[#This Row],[الكمية_المباعة]]*الهدي0[[#This Row],[نسبة_المرتجعات_٪]]</f>
        <v>7.3870000000000005</v>
      </c>
      <c r="G154" s="12">
        <v>8.900000000000001E-2</v>
      </c>
      <c r="H154" s="1">
        <v>14355.62</v>
      </c>
      <c r="I154" s="12" t="str">
        <f>_xlfn.IFS(الهدي0[[#This Row],[السعر_بالجنيه]]&lt;=5000,"منخفضة ",الهدي0[[#This Row],[السعر_بالجنيه]]&lt;=15000,"متوسطة ",الهدي0[[#This Row],[السعر_بالجنيه]]&gt;=15000,"مرتفعة ")</f>
        <v xml:space="preserve">متوسطة </v>
      </c>
      <c r="J154"/>
    </row>
    <row r="155" spans="1:10" x14ac:dyDescent="0.25">
      <c r="A155" t="s">
        <v>13</v>
      </c>
      <c r="B155" t="str">
        <f t="shared" si="2"/>
        <v>الأجهزة  المنزلية</v>
      </c>
      <c r="C155">
        <v>167</v>
      </c>
      <c r="D155" s="12">
        <v>1.6E-2</v>
      </c>
      <c r="E155">
        <v>93</v>
      </c>
      <c r="F155" s="11">
        <f>الهدي0[[#This Row],[الكمية_المباعة]]*الهدي0[[#This Row],[نسبة_المرتجعات_٪]]</f>
        <v>3.173</v>
      </c>
      <c r="G155" s="12">
        <v>1.9E-2</v>
      </c>
      <c r="H155" s="1">
        <v>3383.12</v>
      </c>
      <c r="I155" s="12" t="str">
        <f>_xlfn.IFS(الهدي0[[#This Row],[السعر_بالجنيه]]&lt;=5000,"منخفضة ",الهدي0[[#This Row],[السعر_بالجنيه]]&lt;=15000,"متوسطة ",الهدي0[[#This Row],[السعر_بالجنيه]]&gt;=15000,"مرتفعة ")</f>
        <v xml:space="preserve">منخفضة </v>
      </c>
      <c r="J155"/>
    </row>
    <row r="156" spans="1:10" x14ac:dyDescent="0.25">
      <c r="A156" t="s">
        <v>31</v>
      </c>
      <c r="B156" t="str">
        <f t="shared" si="2"/>
        <v>الأجهزة  الشخصية</v>
      </c>
      <c r="C156">
        <v>59</v>
      </c>
      <c r="D156" s="12">
        <v>4.4000000000000004E-2</v>
      </c>
      <c r="E156">
        <v>63</v>
      </c>
      <c r="F156" s="11">
        <f>الهدي0[[#This Row],[الكمية_المباعة]]*الهدي0[[#This Row],[نسبة_المرتجعات_٪]]</f>
        <v>3.5989999999999998</v>
      </c>
      <c r="G156" s="12">
        <v>6.0999999999999999E-2</v>
      </c>
      <c r="H156" s="1">
        <v>1823.26</v>
      </c>
      <c r="I156" s="12" t="str">
        <f>_xlfn.IFS(الهدي0[[#This Row],[السعر_بالجنيه]]&lt;=5000,"منخفضة ",الهدي0[[#This Row],[السعر_بالجنيه]]&lt;=15000,"متوسطة ",الهدي0[[#This Row],[السعر_بالجنيه]]&gt;=15000,"مرتفعة ")</f>
        <v xml:space="preserve">منخفضة </v>
      </c>
      <c r="J156"/>
    </row>
    <row r="157" spans="1:10" x14ac:dyDescent="0.25">
      <c r="A157" t="s">
        <v>21</v>
      </c>
      <c r="B157" t="str">
        <f t="shared" si="2"/>
        <v xml:space="preserve"> الحاسوب ومستلزماته</v>
      </c>
      <c r="C157">
        <v>259</v>
      </c>
      <c r="D157" s="12">
        <v>3.7999999999999999E-2</v>
      </c>
      <c r="E157">
        <v>107</v>
      </c>
      <c r="F157" s="11">
        <f>الهدي0[[#This Row],[الكمية_المباعة]]*الهدي0[[#This Row],[نسبة_المرتجعات_٪]]</f>
        <v>12.691000000000001</v>
      </c>
      <c r="G157" s="12">
        <v>4.9000000000000002E-2</v>
      </c>
      <c r="H157" s="1">
        <v>1901.24</v>
      </c>
      <c r="I157" s="12" t="str">
        <f>_xlfn.IFS(الهدي0[[#This Row],[السعر_بالجنيه]]&lt;=5000,"منخفضة ",الهدي0[[#This Row],[السعر_بالجنيه]]&lt;=15000,"متوسطة ",الهدي0[[#This Row],[السعر_بالجنيه]]&gt;=15000,"مرتفعة ")</f>
        <v xml:space="preserve">منخفضة </v>
      </c>
      <c r="J157"/>
    </row>
    <row r="158" spans="1:10" x14ac:dyDescent="0.25">
      <c r="A158" t="s">
        <v>23</v>
      </c>
      <c r="B158" t="str">
        <f t="shared" si="2"/>
        <v>الأجهزة  الشخصية</v>
      </c>
      <c r="C158">
        <v>224</v>
      </c>
      <c r="D158" s="12">
        <v>1.1000000000000001E-2</v>
      </c>
      <c r="E158">
        <v>122</v>
      </c>
      <c r="F158" s="11">
        <f>الهدي0[[#This Row],[الكمية_المباعة]]*الهدي0[[#This Row],[نسبة_المرتجعات_٪]]</f>
        <v>1.792</v>
      </c>
      <c r="G158" s="12">
        <v>8.0000000000000002E-3</v>
      </c>
      <c r="H158" s="1">
        <v>1141.3399999999999</v>
      </c>
      <c r="I158" s="12" t="str">
        <f>_xlfn.IFS(الهدي0[[#This Row],[السعر_بالجنيه]]&lt;=5000,"منخفضة ",الهدي0[[#This Row],[السعر_بالجنيه]]&lt;=15000,"متوسطة ",الهدي0[[#This Row],[السعر_بالجنيه]]&gt;=15000,"مرتفعة ")</f>
        <v xml:space="preserve">منخفضة </v>
      </c>
      <c r="J158"/>
    </row>
    <row r="159" spans="1:10" x14ac:dyDescent="0.25">
      <c r="A159" t="s">
        <v>13</v>
      </c>
      <c r="B159" t="str">
        <f t="shared" si="2"/>
        <v>الأجهزة  المنزلية</v>
      </c>
      <c r="C159">
        <v>52</v>
      </c>
      <c r="D159" s="12">
        <v>2.3E-2</v>
      </c>
      <c r="E159">
        <v>75</v>
      </c>
      <c r="F159" s="11">
        <f>الهدي0[[#This Row],[الكمية_المباعة]]*الهدي0[[#This Row],[نسبة_المرتجعات_٪]]</f>
        <v>4.524</v>
      </c>
      <c r="G159" s="12">
        <v>8.6999999999999994E-2</v>
      </c>
      <c r="H159" s="1">
        <v>4674.09</v>
      </c>
      <c r="I159" s="12" t="str">
        <f>_xlfn.IFS(الهدي0[[#This Row],[السعر_بالجنيه]]&lt;=5000,"منخفضة ",الهدي0[[#This Row],[السعر_بالجنيه]]&lt;=15000,"متوسطة ",الهدي0[[#This Row],[السعر_بالجنيه]]&gt;=15000,"مرتفعة ")</f>
        <v xml:space="preserve">منخفضة </v>
      </c>
      <c r="J159"/>
    </row>
    <row r="160" spans="1:10" x14ac:dyDescent="0.25">
      <c r="A160" t="s">
        <v>31</v>
      </c>
      <c r="B160" t="str">
        <f t="shared" si="2"/>
        <v>الأجهزة  الشخصية</v>
      </c>
      <c r="C160">
        <v>187</v>
      </c>
      <c r="D160" s="12">
        <v>2.1000000000000001E-2</v>
      </c>
      <c r="E160">
        <v>0</v>
      </c>
      <c r="F160" s="11">
        <f>الهدي0[[#This Row],[الكمية_المباعة]]*الهدي0[[#This Row],[نسبة_المرتجعات_٪]]</f>
        <v>15.895000000000001</v>
      </c>
      <c r="G160" s="12">
        <v>8.5000000000000006E-2</v>
      </c>
      <c r="H160" s="1">
        <v>205</v>
      </c>
      <c r="I160" s="12" t="str">
        <f>_xlfn.IFS(الهدي0[[#This Row],[السعر_بالجنيه]]&lt;=5000,"منخفضة ",الهدي0[[#This Row],[السعر_بالجنيه]]&lt;=15000,"متوسطة ",الهدي0[[#This Row],[السعر_بالجنيه]]&gt;=15000,"مرتفعة ")</f>
        <v xml:space="preserve">منخفضة </v>
      </c>
      <c r="J160"/>
    </row>
    <row r="161" spans="1:10" x14ac:dyDescent="0.25">
      <c r="A161" t="s">
        <v>88</v>
      </c>
      <c r="B161" t="str">
        <f t="shared" si="2"/>
        <v>أجهزة التصوير</v>
      </c>
      <c r="C161">
        <v>367</v>
      </c>
      <c r="D161" s="12">
        <v>4.2999999999999997E-2</v>
      </c>
      <c r="E161">
        <v>65</v>
      </c>
      <c r="F161" s="11">
        <f>الهدي0[[#This Row],[الكمية_المباعة]]*الهدي0[[#This Row],[نسبة_المرتجعات_٪]]</f>
        <v>30.093999999999998</v>
      </c>
      <c r="G161" s="12">
        <v>8.199999999999999E-2</v>
      </c>
      <c r="H161" s="1">
        <v>8726.26</v>
      </c>
      <c r="I161" s="12" t="str">
        <f>_xlfn.IFS(الهدي0[[#This Row],[السعر_بالجنيه]]&lt;=5000,"منخفضة ",الهدي0[[#This Row],[السعر_بالجنيه]]&lt;=15000,"متوسطة ",الهدي0[[#This Row],[السعر_بالجنيه]]&gt;=15000,"مرتفعة ")</f>
        <v xml:space="preserve">متوسطة </v>
      </c>
      <c r="J161"/>
    </row>
    <row r="162" spans="1:10" x14ac:dyDescent="0.25">
      <c r="A162" t="s">
        <v>88</v>
      </c>
      <c r="B162" t="str">
        <f t="shared" ref="B162:B215" si="3">_xlfn.IFS(
    OR(A162="تلفاز ذكي", A162="ثلاجة", A162="غسالة", A162="مكيف هواء", A162="ميكروويف"), "الأجهزة  المنزلية",
    OR(A162="هاتف ذكي", A162="ساعة ذكية", A162="سماعات بلوتوث"), "الأجهزة  الشخصية",
    OR(A162="حاسوب محمول", A162="طابعة ليزر", A162="لوحة مفاتيح"), " الحاسوب ومستلزماته",
    OR(A162="كاميرا رقمية"), "أجهزة التصوير"
)</f>
        <v>أجهزة التصوير</v>
      </c>
      <c r="C162">
        <v>229</v>
      </c>
      <c r="D162" s="12">
        <v>1.8000000000000002E-2</v>
      </c>
      <c r="E162">
        <v>129</v>
      </c>
      <c r="F162" s="11">
        <f>الهدي0[[#This Row],[الكمية_المباعة]]*الهدي0[[#This Row],[نسبة_المرتجعات_٪]]</f>
        <v>5.4960000000000004</v>
      </c>
      <c r="G162" s="12">
        <v>2.4E-2</v>
      </c>
      <c r="H162" s="1">
        <v>8251.5039682539682</v>
      </c>
      <c r="I162" s="12" t="str">
        <f>_xlfn.IFS(الهدي0[[#This Row],[السعر_بالجنيه]]&lt;=5000,"منخفضة ",الهدي0[[#This Row],[السعر_بالجنيه]]&lt;=15000,"متوسطة ",الهدي0[[#This Row],[السعر_بالجنيه]]&gt;=15000,"مرتفعة ")</f>
        <v xml:space="preserve">متوسطة </v>
      </c>
      <c r="J162"/>
    </row>
    <row r="163" spans="1:10" x14ac:dyDescent="0.25">
      <c r="A163" t="s">
        <v>21</v>
      </c>
      <c r="B163" t="str">
        <f t="shared" si="3"/>
        <v xml:space="preserve"> الحاسوب ومستلزماته</v>
      </c>
      <c r="C163">
        <v>446</v>
      </c>
      <c r="D163" s="12">
        <v>1.2E-2</v>
      </c>
      <c r="E163">
        <v>64</v>
      </c>
      <c r="F163" s="11">
        <f>الهدي0[[#This Row],[الكمية_المباعة]]*الهدي0[[#This Row],[نسبة_المرتجعات_٪]]</f>
        <v>36.125999999999998</v>
      </c>
      <c r="G163" s="12">
        <v>8.1000000000000003E-2</v>
      </c>
      <c r="H163" s="1">
        <v>4596.28</v>
      </c>
      <c r="I163" s="12" t="str">
        <f>_xlfn.IFS(الهدي0[[#This Row],[السعر_بالجنيه]]&lt;=5000,"منخفضة ",الهدي0[[#This Row],[السعر_بالجنيه]]&lt;=15000,"متوسطة ",الهدي0[[#This Row],[السعر_بالجنيه]]&gt;=15000,"مرتفعة ")</f>
        <v xml:space="preserve">منخفضة </v>
      </c>
      <c r="J163"/>
    </row>
    <row r="164" spans="1:10" x14ac:dyDescent="0.25">
      <c r="A164" t="s">
        <v>13</v>
      </c>
      <c r="B164" t="str">
        <f t="shared" si="3"/>
        <v>الأجهزة  المنزلية</v>
      </c>
      <c r="C164">
        <v>283</v>
      </c>
      <c r="D164" s="12">
        <v>2.1000000000000001E-2</v>
      </c>
      <c r="E164">
        <v>78</v>
      </c>
      <c r="F164" s="11">
        <f>الهدي0[[#This Row],[الكمية_المباعة]]*الهدي0[[#This Row],[نسبة_المرتجعات_٪]]</f>
        <v>21.791</v>
      </c>
      <c r="G164" s="12">
        <v>7.6999999999999999E-2</v>
      </c>
      <c r="H164" s="1">
        <v>13439.86</v>
      </c>
      <c r="I164" s="12" t="str">
        <f>_xlfn.IFS(الهدي0[[#This Row],[السعر_بالجنيه]]&lt;=5000,"منخفضة ",الهدي0[[#This Row],[السعر_بالجنيه]]&lt;=15000,"متوسطة ",الهدي0[[#This Row],[السعر_بالجنيه]]&gt;=15000,"مرتفعة ")</f>
        <v xml:space="preserve">متوسطة </v>
      </c>
      <c r="J164"/>
    </row>
    <row r="165" spans="1:10" x14ac:dyDescent="0.25">
      <c r="A165" t="s">
        <v>37</v>
      </c>
      <c r="B165" t="str">
        <f t="shared" si="3"/>
        <v xml:space="preserve"> الحاسوب ومستلزماته</v>
      </c>
      <c r="C165">
        <v>452</v>
      </c>
      <c r="D165" s="12">
        <v>1.3000000000000001E-2</v>
      </c>
      <c r="E165">
        <v>21</v>
      </c>
      <c r="F165" s="11">
        <f>الهدي0[[#This Row],[الكمية_المباعة]]*الهدي0[[#This Row],[نسبة_المرتجعات_٪]]</f>
        <v>9.4920000000000009</v>
      </c>
      <c r="G165" s="12">
        <v>2.1000000000000001E-2</v>
      </c>
      <c r="H165" s="1">
        <v>21610.6</v>
      </c>
      <c r="I165" s="12" t="str">
        <f>_xlfn.IFS(الهدي0[[#This Row],[السعر_بالجنيه]]&lt;=5000,"منخفضة ",الهدي0[[#This Row],[السعر_بالجنيه]]&lt;=15000,"متوسطة ",الهدي0[[#This Row],[السعر_بالجنيه]]&gt;=15000,"مرتفعة ")</f>
        <v xml:space="preserve">مرتفعة </v>
      </c>
      <c r="J165"/>
    </row>
    <row r="166" spans="1:10" x14ac:dyDescent="0.25">
      <c r="A166" t="s">
        <v>25</v>
      </c>
      <c r="B166" t="str">
        <f t="shared" si="3"/>
        <v>الأجهزة  المنزلية</v>
      </c>
      <c r="C166">
        <v>190</v>
      </c>
      <c r="D166" s="12">
        <v>2.8999999999999998E-2</v>
      </c>
      <c r="E166">
        <v>118</v>
      </c>
      <c r="F166" s="11">
        <f>الهدي0[[#This Row],[الكمية_المباعة]]*الهدي0[[#This Row],[نسبة_المرتجعات_٪]]</f>
        <v>18.05</v>
      </c>
      <c r="G166" s="12">
        <v>9.5000000000000001E-2</v>
      </c>
      <c r="H166" s="1">
        <v>31443.82</v>
      </c>
      <c r="I166" s="12" t="str">
        <f>_xlfn.IFS(الهدي0[[#This Row],[السعر_بالجنيه]]&lt;=5000,"منخفضة ",الهدي0[[#This Row],[السعر_بالجنيه]]&lt;=15000,"متوسطة ",الهدي0[[#This Row],[السعر_بالجنيه]]&gt;=15000,"مرتفعة ")</f>
        <v xml:space="preserve">مرتفعة </v>
      </c>
      <c r="J166"/>
    </row>
    <row r="167" spans="1:10" x14ac:dyDescent="0.25">
      <c r="A167" t="s">
        <v>18</v>
      </c>
      <c r="B167" t="str">
        <f t="shared" si="3"/>
        <v>الأجهزة  المنزلية</v>
      </c>
      <c r="C167">
        <v>325</v>
      </c>
      <c r="D167" s="12">
        <v>3.3000000000000002E-2</v>
      </c>
      <c r="E167">
        <v>186</v>
      </c>
      <c r="F167" s="11">
        <f>الهدي0[[#This Row],[الكمية_المباعة]]*الهدي0[[#This Row],[نسبة_المرتجعات_٪]]</f>
        <v>13.975</v>
      </c>
      <c r="G167" s="12">
        <v>4.2999999999999997E-2</v>
      </c>
      <c r="H167" s="1">
        <v>6496.54</v>
      </c>
      <c r="I167" s="12" t="str">
        <f>_xlfn.IFS(الهدي0[[#This Row],[السعر_بالجنيه]]&lt;=5000,"منخفضة ",الهدي0[[#This Row],[السعر_بالجنيه]]&lt;=15000,"متوسطة ",الهدي0[[#This Row],[السعر_بالجنيه]]&gt;=15000,"مرتفعة ")</f>
        <v xml:space="preserve">متوسطة </v>
      </c>
      <c r="J167"/>
    </row>
    <row r="168" spans="1:10" x14ac:dyDescent="0.25">
      <c r="A168" t="s">
        <v>88</v>
      </c>
      <c r="B168" t="str">
        <f t="shared" si="3"/>
        <v>أجهزة التصوير</v>
      </c>
      <c r="C168">
        <v>146</v>
      </c>
      <c r="D168" s="12">
        <v>3.4000000000000002E-2</v>
      </c>
      <c r="E168">
        <v>36</v>
      </c>
      <c r="F168" s="11">
        <f>الهدي0[[#This Row],[الكمية_المباعة]]*الهدي0[[#This Row],[نسبة_المرتجعات_٪]]</f>
        <v>5.2560000000000002</v>
      </c>
      <c r="G168" s="12">
        <v>3.6000000000000004E-2</v>
      </c>
      <c r="H168" s="1">
        <v>13132.07</v>
      </c>
      <c r="I168" s="12" t="str">
        <f>_xlfn.IFS(الهدي0[[#This Row],[السعر_بالجنيه]]&lt;=5000,"منخفضة ",الهدي0[[#This Row],[السعر_بالجنيه]]&lt;=15000,"متوسطة ",الهدي0[[#This Row],[السعر_بالجنيه]]&gt;=15000,"مرتفعة ")</f>
        <v xml:space="preserve">متوسطة </v>
      </c>
      <c r="J168"/>
    </row>
    <row r="169" spans="1:10" x14ac:dyDescent="0.25">
      <c r="A169" t="s">
        <v>21</v>
      </c>
      <c r="B169" t="str">
        <f t="shared" si="3"/>
        <v xml:space="preserve"> الحاسوب ومستلزماته</v>
      </c>
      <c r="C169">
        <v>337</v>
      </c>
      <c r="D169" s="12">
        <v>4.4999999999999998E-2</v>
      </c>
      <c r="E169">
        <v>110</v>
      </c>
      <c r="F169" s="11">
        <f>الهدي0[[#This Row],[الكمية_المباعة]]*الهدي0[[#This Row],[نسبة_المرتجعات_٪]]</f>
        <v>25.948999999999998</v>
      </c>
      <c r="G169" s="12">
        <v>7.6999999999999999E-2</v>
      </c>
      <c r="H169" s="1">
        <v>2383.7399999999998</v>
      </c>
      <c r="I169" s="12" t="str">
        <f>_xlfn.IFS(الهدي0[[#This Row],[السعر_بالجنيه]]&lt;=5000,"منخفضة ",الهدي0[[#This Row],[السعر_بالجنيه]]&lt;=15000,"متوسطة ",الهدي0[[#This Row],[السعر_بالجنيه]]&gt;=15000,"مرتفعة ")</f>
        <v xml:space="preserve">منخفضة </v>
      </c>
      <c r="J169"/>
    </row>
    <row r="170" spans="1:10" x14ac:dyDescent="0.25">
      <c r="A170" t="s">
        <v>21</v>
      </c>
      <c r="B170" t="str">
        <f t="shared" si="3"/>
        <v xml:space="preserve"> الحاسوب ومستلزماته</v>
      </c>
      <c r="C170">
        <v>322</v>
      </c>
      <c r="D170" s="12">
        <v>4.5999999999999999E-2</v>
      </c>
      <c r="E170">
        <v>180</v>
      </c>
      <c r="F170" s="11">
        <f>الهدي0[[#This Row],[الكمية_المباعة]]*الهدي0[[#This Row],[نسبة_المرتجعات_٪]]</f>
        <v>12.235999999999999</v>
      </c>
      <c r="G170" s="12">
        <v>3.7999999999999999E-2</v>
      </c>
      <c r="H170" s="1">
        <v>1745.62</v>
      </c>
      <c r="I170" s="12" t="str">
        <f>_xlfn.IFS(الهدي0[[#This Row],[السعر_بالجنيه]]&lt;=5000,"منخفضة ",الهدي0[[#This Row],[السعر_بالجنيه]]&lt;=15000,"متوسطة ",الهدي0[[#This Row],[السعر_بالجنيه]]&gt;=15000,"مرتفعة ")</f>
        <v xml:space="preserve">منخفضة </v>
      </c>
      <c r="J170"/>
    </row>
    <row r="171" spans="1:10" x14ac:dyDescent="0.25">
      <c r="A171" t="s">
        <v>25</v>
      </c>
      <c r="B171" t="str">
        <f t="shared" si="3"/>
        <v>الأجهزة  المنزلية</v>
      </c>
      <c r="C171">
        <v>335</v>
      </c>
      <c r="D171" s="12">
        <v>0.01</v>
      </c>
      <c r="E171">
        <v>101</v>
      </c>
      <c r="F171" s="11">
        <f>الهدي0[[#This Row],[الكمية_المباعة]]*الهدي0[[#This Row],[نسبة_المرتجعات_٪]]</f>
        <v>20.099999999999998</v>
      </c>
      <c r="G171" s="12">
        <v>0.06</v>
      </c>
      <c r="H171" s="1">
        <v>23213.98</v>
      </c>
      <c r="I171" s="12" t="str">
        <f>_xlfn.IFS(الهدي0[[#This Row],[السعر_بالجنيه]]&lt;=5000,"منخفضة ",الهدي0[[#This Row],[السعر_بالجنيه]]&lt;=15000,"متوسطة ",الهدي0[[#This Row],[السعر_بالجنيه]]&gt;=15000,"مرتفعة ")</f>
        <v xml:space="preserve">مرتفعة </v>
      </c>
      <c r="J171"/>
    </row>
    <row r="172" spans="1:10" x14ac:dyDescent="0.25">
      <c r="A172" t="s">
        <v>37</v>
      </c>
      <c r="B172" t="str">
        <f t="shared" si="3"/>
        <v xml:space="preserve"> الحاسوب ومستلزماته</v>
      </c>
      <c r="C172">
        <v>102</v>
      </c>
      <c r="D172" s="12">
        <v>0.02</v>
      </c>
      <c r="E172">
        <v>190</v>
      </c>
      <c r="F172" s="11">
        <f>الهدي0[[#This Row],[الكمية_المباعة]]*الهدي0[[#This Row],[نسبة_المرتجعات_٪]]</f>
        <v>0.81600000000000006</v>
      </c>
      <c r="G172" s="12">
        <v>8.0000000000000002E-3</v>
      </c>
      <c r="H172" s="1">
        <v>27883.1</v>
      </c>
      <c r="I172" s="12" t="str">
        <f>_xlfn.IFS(الهدي0[[#This Row],[السعر_بالجنيه]]&lt;=5000,"منخفضة ",الهدي0[[#This Row],[السعر_بالجنيه]]&lt;=15000,"متوسطة ",الهدي0[[#This Row],[السعر_بالجنيه]]&gt;=15000,"مرتفعة ")</f>
        <v xml:space="preserve">مرتفعة </v>
      </c>
      <c r="J172"/>
    </row>
    <row r="173" spans="1:10" x14ac:dyDescent="0.25">
      <c r="A173" t="s">
        <v>37</v>
      </c>
      <c r="B173" t="str">
        <f t="shared" si="3"/>
        <v xml:space="preserve"> الحاسوب ومستلزماته</v>
      </c>
      <c r="C173">
        <v>100</v>
      </c>
      <c r="D173" s="12">
        <v>0.01</v>
      </c>
      <c r="E173">
        <v>140</v>
      </c>
      <c r="F173" s="11">
        <f>الهدي0[[#This Row],[الكمية_المباعة]]*الهدي0[[#This Row],[نسبة_المرتجعات_٪]]</f>
        <v>5</v>
      </c>
      <c r="G173" s="12">
        <v>0.05</v>
      </c>
      <c r="H173" s="1">
        <v>29901.14</v>
      </c>
      <c r="I173" s="12" t="str">
        <f>_xlfn.IFS(الهدي0[[#This Row],[السعر_بالجنيه]]&lt;=5000,"منخفضة ",الهدي0[[#This Row],[السعر_بالجنيه]]&lt;=15000,"متوسطة ",الهدي0[[#This Row],[السعر_بالجنيه]]&gt;=15000,"مرتفعة ")</f>
        <v xml:space="preserve">مرتفعة </v>
      </c>
      <c r="J173"/>
    </row>
    <row r="174" spans="1:10" x14ac:dyDescent="0.25">
      <c r="A174" t="s">
        <v>23</v>
      </c>
      <c r="B174" t="str">
        <f t="shared" si="3"/>
        <v>الأجهزة  الشخصية</v>
      </c>
      <c r="C174">
        <v>375</v>
      </c>
      <c r="D174" s="12">
        <v>1.3999999999999999E-2</v>
      </c>
      <c r="E174">
        <v>75</v>
      </c>
      <c r="F174" s="11">
        <f>الهدي0[[#This Row],[الكمية_المباعة]]*الهدي0[[#This Row],[نسبة_المرتجعات_٪]]</f>
        <v>36.75</v>
      </c>
      <c r="G174" s="12">
        <v>9.8000000000000004E-2</v>
      </c>
      <c r="H174" s="1">
        <v>592.94000000000005</v>
      </c>
      <c r="I174" s="12" t="str">
        <f>_xlfn.IFS(الهدي0[[#This Row],[السعر_بالجنيه]]&lt;=5000,"منخفضة ",الهدي0[[#This Row],[السعر_بالجنيه]]&lt;=15000,"متوسطة ",الهدي0[[#This Row],[السعر_بالجنيه]]&gt;=15000,"مرتفعة ")</f>
        <v xml:space="preserve">منخفضة </v>
      </c>
      <c r="J174"/>
    </row>
    <row r="175" spans="1:10" x14ac:dyDescent="0.25">
      <c r="A175" t="s">
        <v>13</v>
      </c>
      <c r="B175" t="str">
        <f t="shared" si="3"/>
        <v>الأجهزة  المنزلية</v>
      </c>
      <c r="C175">
        <v>198</v>
      </c>
      <c r="D175" s="12">
        <v>1.9E-2</v>
      </c>
      <c r="E175">
        <v>198</v>
      </c>
      <c r="F175" s="11">
        <f>الهدي0[[#This Row],[الكمية_المباعة]]*الهدي0[[#This Row],[نسبة_المرتجعات_٪]]</f>
        <v>18.414000000000001</v>
      </c>
      <c r="G175" s="12">
        <v>9.3000000000000013E-2</v>
      </c>
      <c r="H175" s="1">
        <v>12352.75</v>
      </c>
      <c r="I175" s="12" t="str">
        <f>_xlfn.IFS(الهدي0[[#This Row],[السعر_بالجنيه]]&lt;=5000,"منخفضة ",الهدي0[[#This Row],[السعر_بالجنيه]]&lt;=15000,"متوسطة ",الهدي0[[#This Row],[السعر_بالجنيه]]&gt;=15000,"مرتفعة ")</f>
        <v xml:space="preserve">متوسطة </v>
      </c>
      <c r="J175"/>
    </row>
    <row r="176" spans="1:10" x14ac:dyDescent="0.25">
      <c r="A176" t="s">
        <v>23</v>
      </c>
      <c r="B176" t="str">
        <f t="shared" si="3"/>
        <v>الأجهزة  الشخصية</v>
      </c>
      <c r="C176">
        <v>499</v>
      </c>
      <c r="D176" s="12">
        <v>3.1000000000000003E-2</v>
      </c>
      <c r="E176">
        <v>0</v>
      </c>
      <c r="F176" s="11">
        <f>الهدي0[[#This Row],[الكمية_المباعة]]*الهدي0[[#This Row],[نسبة_المرتجعات_٪]]</f>
        <v>44.411000000000001</v>
      </c>
      <c r="G176" s="12">
        <v>8.900000000000001E-2</v>
      </c>
      <c r="H176" s="1">
        <v>1908.95</v>
      </c>
      <c r="I176" s="12" t="str">
        <f>_xlfn.IFS(الهدي0[[#This Row],[السعر_بالجنيه]]&lt;=5000,"منخفضة ",الهدي0[[#This Row],[السعر_بالجنيه]]&lt;=15000,"متوسطة ",الهدي0[[#This Row],[السعر_بالجنيه]]&gt;=15000,"مرتفعة ")</f>
        <v xml:space="preserve">منخفضة </v>
      </c>
      <c r="J176"/>
    </row>
    <row r="177" spans="1:10" x14ac:dyDescent="0.25">
      <c r="A177" t="s">
        <v>18</v>
      </c>
      <c r="B177" t="str">
        <f t="shared" si="3"/>
        <v>الأجهزة  المنزلية</v>
      </c>
      <c r="C177">
        <v>304</v>
      </c>
      <c r="D177" s="12">
        <v>1.9E-2</v>
      </c>
      <c r="E177">
        <v>75</v>
      </c>
      <c r="F177" s="11">
        <f>الهدي0[[#This Row],[الكمية_المباعة]]*الهدي0[[#This Row],[نسبة_المرتجعات_٪]]</f>
        <v>7.9040000000000008</v>
      </c>
      <c r="G177" s="12">
        <v>2.6000000000000002E-2</v>
      </c>
      <c r="H177" s="1">
        <v>14273.96</v>
      </c>
      <c r="I177" s="12" t="str">
        <f>_xlfn.IFS(الهدي0[[#This Row],[السعر_بالجنيه]]&lt;=5000,"منخفضة ",الهدي0[[#This Row],[السعر_بالجنيه]]&lt;=15000,"متوسطة ",الهدي0[[#This Row],[السعر_بالجنيه]]&gt;=15000,"مرتفعة ")</f>
        <v xml:space="preserve">متوسطة </v>
      </c>
      <c r="J177"/>
    </row>
    <row r="178" spans="1:10" x14ac:dyDescent="0.25">
      <c r="A178" t="s">
        <v>25</v>
      </c>
      <c r="B178" t="str">
        <f t="shared" si="3"/>
        <v>الأجهزة  المنزلية</v>
      </c>
      <c r="C178">
        <v>350</v>
      </c>
      <c r="D178" s="12">
        <v>3.7999999999999999E-2</v>
      </c>
      <c r="E178">
        <v>119</v>
      </c>
      <c r="F178" s="11">
        <f>الهدي0[[#This Row],[الكمية_المباعة]]*الهدي0[[#This Row],[نسبة_المرتجعات_٪]]</f>
        <v>28.699999999999996</v>
      </c>
      <c r="G178" s="12">
        <v>8.199999999999999E-2</v>
      </c>
      <c r="H178" s="1">
        <v>38870.74</v>
      </c>
      <c r="I178" s="12" t="str">
        <f>_xlfn.IFS(الهدي0[[#This Row],[السعر_بالجنيه]]&lt;=5000,"منخفضة ",الهدي0[[#This Row],[السعر_بالجنيه]]&lt;=15000,"متوسطة ",الهدي0[[#This Row],[السعر_بالجنيه]]&gt;=15000,"مرتفعة ")</f>
        <v xml:space="preserve">مرتفعة </v>
      </c>
      <c r="J178"/>
    </row>
    <row r="179" spans="1:10" x14ac:dyDescent="0.25">
      <c r="A179" t="s">
        <v>10</v>
      </c>
      <c r="B179" t="str">
        <f t="shared" si="3"/>
        <v>الأجهزة  المنزلية</v>
      </c>
      <c r="C179">
        <v>495</v>
      </c>
      <c r="D179" s="12">
        <v>4.2000000000000003E-2</v>
      </c>
      <c r="E179">
        <v>82</v>
      </c>
      <c r="F179" s="11">
        <f>الهدي0[[#This Row],[الكمية_المباعة]]*الهدي0[[#This Row],[نسبة_المرتجعات_٪]]</f>
        <v>43.56</v>
      </c>
      <c r="G179" s="12">
        <v>8.8000000000000009E-2</v>
      </c>
      <c r="H179" s="1">
        <v>3162.98</v>
      </c>
      <c r="I179" s="12" t="str">
        <f>_xlfn.IFS(الهدي0[[#This Row],[السعر_بالجنيه]]&lt;=5000,"منخفضة ",الهدي0[[#This Row],[السعر_بالجنيه]]&lt;=15000,"متوسطة ",الهدي0[[#This Row],[السعر_بالجنيه]]&gt;=15000,"مرتفعة ")</f>
        <v xml:space="preserve">منخفضة </v>
      </c>
      <c r="J179"/>
    </row>
    <row r="180" spans="1:10" x14ac:dyDescent="0.25">
      <c r="A180" t="s">
        <v>23</v>
      </c>
      <c r="B180" t="str">
        <f t="shared" si="3"/>
        <v>الأجهزة  الشخصية</v>
      </c>
      <c r="C180">
        <v>181</v>
      </c>
      <c r="D180" s="12">
        <v>2.6000000000000002E-2</v>
      </c>
      <c r="E180">
        <v>28</v>
      </c>
      <c r="F180" s="11">
        <f>الهدي0[[#This Row],[الكمية_المباعة]]*الهدي0[[#This Row],[نسبة_المرتجعات_٪]]</f>
        <v>8.3260000000000005</v>
      </c>
      <c r="G180" s="12">
        <v>4.5999999999999999E-2</v>
      </c>
      <c r="H180" s="1">
        <v>2916.65</v>
      </c>
      <c r="I180" s="12" t="str">
        <f>_xlfn.IFS(الهدي0[[#This Row],[السعر_بالجنيه]]&lt;=5000,"منخفضة ",الهدي0[[#This Row],[السعر_بالجنيه]]&lt;=15000,"متوسطة ",الهدي0[[#This Row],[السعر_بالجنيه]]&gt;=15000,"مرتفعة ")</f>
        <v xml:space="preserve">منخفضة </v>
      </c>
      <c r="J180"/>
    </row>
    <row r="181" spans="1:10" x14ac:dyDescent="0.25">
      <c r="A181" t="s">
        <v>88</v>
      </c>
      <c r="B181" t="str">
        <f t="shared" si="3"/>
        <v>أجهزة التصوير</v>
      </c>
      <c r="C181">
        <v>311</v>
      </c>
      <c r="D181" s="12">
        <v>4.4999999999999998E-2</v>
      </c>
      <c r="E181">
        <v>81</v>
      </c>
      <c r="F181" s="11">
        <f>الهدي0[[#This Row],[الكمية_المباعة]]*الهدي0[[#This Row],[نسبة_المرتجعات_٪]]</f>
        <v>17.105</v>
      </c>
      <c r="G181" s="12">
        <v>5.5E-2</v>
      </c>
      <c r="H181" s="1">
        <v>7989.54</v>
      </c>
      <c r="I181" s="12" t="str">
        <f>_xlfn.IFS(الهدي0[[#This Row],[السعر_بالجنيه]]&lt;=5000,"منخفضة ",الهدي0[[#This Row],[السعر_بالجنيه]]&lt;=15000,"متوسطة ",الهدي0[[#This Row],[السعر_بالجنيه]]&gt;=15000,"مرتفعة ")</f>
        <v xml:space="preserve">متوسطة </v>
      </c>
      <c r="J181"/>
    </row>
    <row r="182" spans="1:10" x14ac:dyDescent="0.25">
      <c r="A182" t="s">
        <v>18</v>
      </c>
      <c r="B182" t="str">
        <f t="shared" si="3"/>
        <v>الأجهزة  المنزلية</v>
      </c>
      <c r="C182">
        <v>325</v>
      </c>
      <c r="D182" s="12">
        <v>2.1000000000000001E-2</v>
      </c>
      <c r="E182">
        <v>146</v>
      </c>
      <c r="F182" s="11">
        <f>الهدي0[[#This Row],[الكمية_المباعة]]*الهدي0[[#This Row],[نسبة_المرتجعات_٪]]</f>
        <v>26.649999999999995</v>
      </c>
      <c r="G182" s="12">
        <v>8.199999999999999E-2</v>
      </c>
      <c r="H182" s="1">
        <v>7150.43</v>
      </c>
      <c r="I182" s="12" t="str">
        <f>_xlfn.IFS(الهدي0[[#This Row],[السعر_بالجنيه]]&lt;=5000,"منخفضة ",الهدي0[[#This Row],[السعر_بالجنيه]]&lt;=15000,"متوسطة ",الهدي0[[#This Row],[السعر_بالجنيه]]&gt;=15000,"مرتفعة ")</f>
        <v xml:space="preserve">متوسطة </v>
      </c>
      <c r="J182"/>
    </row>
    <row r="183" spans="1:10" x14ac:dyDescent="0.25">
      <c r="A183" t="s">
        <v>8</v>
      </c>
      <c r="B183" t="str">
        <f t="shared" si="3"/>
        <v>الأجهزة  الشخصية</v>
      </c>
      <c r="C183">
        <v>171</v>
      </c>
      <c r="D183" s="12">
        <v>4.0999999999999995E-2</v>
      </c>
      <c r="E183">
        <v>35</v>
      </c>
      <c r="F183" s="11">
        <f>الهدي0[[#This Row],[الكمية_المباعة]]*الهدي0[[#This Row],[نسبة_المرتجعات_٪]]</f>
        <v>2.907</v>
      </c>
      <c r="G183" s="12">
        <v>1.7000000000000001E-2</v>
      </c>
      <c r="H183" s="1">
        <v>7596.78</v>
      </c>
      <c r="I183" s="12" t="str">
        <f>_xlfn.IFS(الهدي0[[#This Row],[السعر_بالجنيه]]&lt;=5000,"منخفضة ",الهدي0[[#This Row],[السعر_بالجنيه]]&lt;=15000,"متوسطة ",الهدي0[[#This Row],[السعر_بالجنيه]]&gt;=15000,"مرتفعة ")</f>
        <v xml:space="preserve">متوسطة </v>
      </c>
      <c r="J183"/>
    </row>
    <row r="184" spans="1:10" x14ac:dyDescent="0.25">
      <c r="A184" t="s">
        <v>10</v>
      </c>
      <c r="B184" t="str">
        <f t="shared" si="3"/>
        <v>الأجهزة  المنزلية</v>
      </c>
      <c r="C184">
        <v>135</v>
      </c>
      <c r="D184" s="12">
        <v>3.1000000000000003E-2</v>
      </c>
      <c r="E184">
        <v>83</v>
      </c>
      <c r="F184" s="11">
        <f>الهدي0[[#This Row],[الكمية_المباعة]]*الهدي0[[#This Row],[نسبة_المرتجعات_٪]]</f>
        <v>5.2649999999999997</v>
      </c>
      <c r="G184" s="12">
        <v>3.9E-2</v>
      </c>
      <c r="H184" s="1">
        <v>1717.54</v>
      </c>
      <c r="I184" s="12" t="str">
        <f>_xlfn.IFS(الهدي0[[#This Row],[السعر_بالجنيه]]&lt;=5000,"منخفضة ",الهدي0[[#This Row],[السعر_بالجنيه]]&lt;=15000,"متوسطة ",الهدي0[[#This Row],[السعر_بالجنيه]]&gt;=15000,"مرتفعة ")</f>
        <v xml:space="preserve">منخفضة </v>
      </c>
      <c r="J184"/>
    </row>
    <row r="185" spans="1:10" x14ac:dyDescent="0.25">
      <c r="A185" t="s">
        <v>8</v>
      </c>
      <c r="B185" t="str">
        <f t="shared" si="3"/>
        <v>الأجهزة  الشخصية</v>
      </c>
      <c r="C185">
        <v>99</v>
      </c>
      <c r="D185" s="12">
        <v>3.3000000000000002E-2</v>
      </c>
      <c r="E185">
        <v>116</v>
      </c>
      <c r="F185" s="11">
        <f>الهدي0[[#This Row],[الكمية_المباعة]]*الهدي0[[#This Row],[نسبة_المرتجعات_٪]]</f>
        <v>4.6529999999999996</v>
      </c>
      <c r="G185" s="12">
        <v>4.7E-2</v>
      </c>
      <c r="H185" s="1">
        <v>11403.923906249995</v>
      </c>
      <c r="I185" s="12" t="str">
        <f>_xlfn.IFS(الهدي0[[#This Row],[السعر_بالجنيه]]&lt;=5000,"منخفضة ",الهدي0[[#This Row],[السعر_بالجنيه]]&lt;=15000,"متوسطة ",الهدي0[[#This Row],[السعر_بالجنيه]]&gt;=15000,"مرتفعة ")</f>
        <v xml:space="preserve">متوسطة </v>
      </c>
      <c r="J185"/>
    </row>
    <row r="186" spans="1:10" x14ac:dyDescent="0.25">
      <c r="A186" t="s">
        <v>21</v>
      </c>
      <c r="B186" t="str">
        <f t="shared" si="3"/>
        <v xml:space="preserve"> الحاسوب ومستلزماته</v>
      </c>
      <c r="C186">
        <v>205</v>
      </c>
      <c r="D186" s="12">
        <v>4.7E-2</v>
      </c>
      <c r="E186">
        <v>130</v>
      </c>
      <c r="F186" s="11">
        <f>الهدي0[[#This Row],[الكمية_المباعة]]*الهدي0[[#This Row],[نسبة_المرتجعات_٪]]</f>
        <v>13.940000000000001</v>
      </c>
      <c r="G186" s="12">
        <v>6.8000000000000005E-2</v>
      </c>
      <c r="H186" s="1">
        <v>944.54</v>
      </c>
      <c r="I186" s="12" t="str">
        <f>_xlfn.IFS(الهدي0[[#This Row],[السعر_بالجنيه]]&lt;=5000,"منخفضة ",الهدي0[[#This Row],[السعر_بالجنيه]]&lt;=15000,"متوسطة ",الهدي0[[#This Row],[السعر_بالجنيه]]&gt;=15000,"مرتفعة ")</f>
        <v xml:space="preserve">منخفضة </v>
      </c>
      <c r="J186"/>
    </row>
    <row r="187" spans="1:10" x14ac:dyDescent="0.25">
      <c r="A187" t="s">
        <v>13</v>
      </c>
      <c r="B187" t="str">
        <f t="shared" si="3"/>
        <v>الأجهزة  المنزلية</v>
      </c>
      <c r="C187">
        <v>225</v>
      </c>
      <c r="D187" s="12">
        <v>4.9000000000000002E-2</v>
      </c>
      <c r="E187">
        <v>36</v>
      </c>
      <c r="F187" s="11">
        <f>الهدي0[[#This Row],[الكمية_المباعة]]*الهدي0[[#This Row],[نسبة_المرتجعات_٪]]</f>
        <v>11.700000000000001</v>
      </c>
      <c r="G187" s="12">
        <v>5.2000000000000005E-2</v>
      </c>
      <c r="H187" s="1">
        <v>10721.03</v>
      </c>
      <c r="I187" s="12" t="str">
        <f>_xlfn.IFS(الهدي0[[#This Row],[السعر_بالجنيه]]&lt;=5000,"منخفضة ",الهدي0[[#This Row],[السعر_بالجنيه]]&lt;=15000,"متوسطة ",الهدي0[[#This Row],[السعر_بالجنيه]]&gt;=15000,"مرتفعة ")</f>
        <v xml:space="preserve">متوسطة </v>
      </c>
      <c r="J187"/>
    </row>
    <row r="188" spans="1:10" x14ac:dyDescent="0.25">
      <c r="A188" t="s">
        <v>16</v>
      </c>
      <c r="B188" t="str">
        <f t="shared" si="3"/>
        <v xml:space="preserve"> الحاسوب ومستلزماته</v>
      </c>
      <c r="C188">
        <v>402</v>
      </c>
      <c r="D188" s="12">
        <v>2.7999999999999997E-2</v>
      </c>
      <c r="E188">
        <v>200</v>
      </c>
      <c r="F188" s="11">
        <f>الهدي0[[#This Row],[الكمية_المباعة]]*الهدي0[[#This Row],[نسبة_المرتجعات_٪]]</f>
        <v>13.668000000000001</v>
      </c>
      <c r="G188" s="12">
        <v>3.4000000000000002E-2</v>
      </c>
      <c r="H188" s="1">
        <v>186.95</v>
      </c>
      <c r="I188" s="12" t="str">
        <f>_xlfn.IFS(الهدي0[[#This Row],[السعر_بالجنيه]]&lt;=5000,"منخفضة ",الهدي0[[#This Row],[السعر_بالجنيه]]&lt;=15000,"متوسطة ",الهدي0[[#This Row],[السعر_بالجنيه]]&gt;=15000,"مرتفعة ")</f>
        <v xml:space="preserve">منخفضة </v>
      </c>
      <c r="J188"/>
    </row>
    <row r="189" spans="1:10" x14ac:dyDescent="0.25">
      <c r="A189" t="s">
        <v>8</v>
      </c>
      <c r="B189" t="str">
        <f t="shared" si="3"/>
        <v>الأجهزة  الشخصية</v>
      </c>
      <c r="C189">
        <v>219</v>
      </c>
      <c r="D189" s="12">
        <v>3.1000000000000003E-2</v>
      </c>
      <c r="E189">
        <v>182</v>
      </c>
      <c r="F189" s="11">
        <f>الهدي0[[#This Row],[الكمية_المباعة]]*الهدي0[[#This Row],[نسبة_المرتجعات_٪]]</f>
        <v>5.2560000000000002</v>
      </c>
      <c r="G189" s="12">
        <v>2.4E-2</v>
      </c>
      <c r="H189" s="1">
        <v>12231.78</v>
      </c>
      <c r="I189" s="12" t="str">
        <f>_xlfn.IFS(الهدي0[[#This Row],[السعر_بالجنيه]]&lt;=5000,"منخفضة ",الهدي0[[#This Row],[السعر_بالجنيه]]&lt;=15000,"متوسطة ",الهدي0[[#This Row],[السعر_بالجنيه]]&gt;=15000,"مرتفعة ")</f>
        <v xml:space="preserve">متوسطة </v>
      </c>
      <c r="J189"/>
    </row>
    <row r="190" spans="1:10" x14ac:dyDescent="0.25">
      <c r="A190" t="s">
        <v>16</v>
      </c>
      <c r="B190" t="str">
        <f t="shared" si="3"/>
        <v xml:space="preserve"> الحاسوب ومستلزماته</v>
      </c>
      <c r="C190">
        <v>377</v>
      </c>
      <c r="D190" s="12">
        <v>3.3000000000000002E-2</v>
      </c>
      <c r="E190">
        <v>49</v>
      </c>
      <c r="F190" s="11">
        <f>الهدي0[[#This Row],[الكمية_المباعة]]*الهدي0[[#This Row],[نسبة_المرتجعات_٪]]</f>
        <v>18.850000000000001</v>
      </c>
      <c r="G190" s="12">
        <v>0.05</v>
      </c>
      <c r="H190" s="1">
        <v>382.96</v>
      </c>
      <c r="I190" s="12" t="str">
        <f>_xlfn.IFS(الهدي0[[#This Row],[السعر_بالجنيه]]&lt;=5000,"منخفضة ",الهدي0[[#This Row],[السعر_بالجنيه]]&lt;=15000,"متوسطة ",الهدي0[[#This Row],[السعر_بالجنيه]]&gt;=15000,"مرتفعة ")</f>
        <v xml:space="preserve">منخفضة </v>
      </c>
      <c r="J190"/>
    </row>
    <row r="191" spans="1:10" x14ac:dyDescent="0.25">
      <c r="A191" t="s">
        <v>13</v>
      </c>
      <c r="B191" t="str">
        <f t="shared" si="3"/>
        <v>الأجهزة  المنزلية</v>
      </c>
      <c r="C191">
        <v>390</v>
      </c>
      <c r="D191" s="12">
        <v>2.5000000000000001E-2</v>
      </c>
      <c r="E191">
        <v>120</v>
      </c>
      <c r="F191" s="11">
        <f>الهدي0[[#This Row],[الكمية_المباعة]]*الهدي0[[#This Row],[نسبة_المرتجعات_٪]]</f>
        <v>33.54</v>
      </c>
      <c r="G191" s="12">
        <v>8.5999999999999993E-2</v>
      </c>
      <c r="H191" s="1">
        <v>8023.2484285714272</v>
      </c>
      <c r="I191" s="12" t="str">
        <f>_xlfn.IFS(الهدي0[[#This Row],[السعر_بالجنيه]]&lt;=5000,"منخفضة ",الهدي0[[#This Row],[السعر_بالجنيه]]&lt;=15000,"متوسطة ",الهدي0[[#This Row],[السعر_بالجنيه]]&gt;=15000,"مرتفعة ")</f>
        <v xml:space="preserve">متوسطة </v>
      </c>
      <c r="J191"/>
    </row>
    <row r="192" spans="1:10" x14ac:dyDescent="0.25">
      <c r="A192" t="s">
        <v>21</v>
      </c>
      <c r="B192" t="str">
        <f t="shared" si="3"/>
        <v xml:space="preserve"> الحاسوب ومستلزماته</v>
      </c>
      <c r="C192">
        <v>205</v>
      </c>
      <c r="D192" s="12">
        <v>4.8000000000000001E-2</v>
      </c>
      <c r="E192">
        <v>117</v>
      </c>
      <c r="F192" s="11">
        <f>الهدي0[[#This Row],[الكمية_المباعة]]*الهدي0[[#This Row],[نسبة_المرتجعات_٪]]</f>
        <v>8.6100000000000012</v>
      </c>
      <c r="G192" s="12">
        <v>4.2000000000000003E-2</v>
      </c>
      <c r="H192" s="1">
        <v>2803.62</v>
      </c>
      <c r="I192" s="12" t="str">
        <f>_xlfn.IFS(الهدي0[[#This Row],[السعر_بالجنيه]]&lt;=5000,"منخفضة ",الهدي0[[#This Row],[السعر_بالجنيه]]&lt;=15000,"متوسطة ",الهدي0[[#This Row],[السعر_بالجنيه]]&gt;=15000,"مرتفعة ")</f>
        <v xml:space="preserve">منخفضة </v>
      </c>
      <c r="J192"/>
    </row>
    <row r="193" spans="1:10" x14ac:dyDescent="0.25">
      <c r="A193" t="s">
        <v>58</v>
      </c>
      <c r="B193" t="str">
        <f t="shared" si="3"/>
        <v>الأجهزة  المنزلية</v>
      </c>
      <c r="C193">
        <v>132</v>
      </c>
      <c r="D193" s="12">
        <v>1.4999999999999999E-2</v>
      </c>
      <c r="E193">
        <v>59</v>
      </c>
      <c r="F193" s="11">
        <f>الهدي0[[#This Row],[الكمية_المباعة]]*الهدي0[[#This Row],[نسبة_المرتجعات_٪]]</f>
        <v>3.96</v>
      </c>
      <c r="G193" s="12">
        <v>0.03</v>
      </c>
      <c r="H193" s="1">
        <v>18693.336533333328</v>
      </c>
      <c r="I193" s="12" t="str">
        <f>_xlfn.IFS(الهدي0[[#This Row],[السعر_بالجنيه]]&lt;=5000,"منخفضة ",الهدي0[[#This Row],[السعر_بالجنيه]]&lt;=15000,"متوسطة ",الهدي0[[#This Row],[السعر_بالجنيه]]&gt;=15000,"مرتفعة ")</f>
        <v xml:space="preserve">مرتفعة </v>
      </c>
      <c r="J193"/>
    </row>
    <row r="194" spans="1:10" x14ac:dyDescent="0.25">
      <c r="A194" t="s">
        <v>58</v>
      </c>
      <c r="B194" t="str">
        <f t="shared" si="3"/>
        <v>الأجهزة  المنزلية</v>
      </c>
      <c r="C194">
        <v>434</v>
      </c>
      <c r="D194" s="12">
        <v>4.0999999999999995E-2</v>
      </c>
      <c r="E194">
        <v>172</v>
      </c>
      <c r="F194" s="11">
        <f>الهدي0[[#This Row],[الكمية_المباعة]]*الهدي0[[#This Row],[نسبة_المرتجعات_٪]]</f>
        <v>29.512</v>
      </c>
      <c r="G194" s="12">
        <v>6.8000000000000005E-2</v>
      </c>
      <c r="H194" s="1">
        <v>22499.47</v>
      </c>
      <c r="I194" s="12" t="str">
        <f>_xlfn.IFS(الهدي0[[#This Row],[السعر_بالجنيه]]&lt;=5000,"منخفضة ",الهدي0[[#This Row],[السعر_بالجنيه]]&lt;=15000,"متوسطة ",الهدي0[[#This Row],[السعر_بالجنيه]]&gt;=15000,"مرتفعة ")</f>
        <v xml:space="preserve">مرتفعة </v>
      </c>
      <c r="J194"/>
    </row>
    <row r="195" spans="1:10" x14ac:dyDescent="0.25">
      <c r="A195" t="s">
        <v>18</v>
      </c>
      <c r="B195" t="str">
        <f t="shared" si="3"/>
        <v>الأجهزة  المنزلية</v>
      </c>
      <c r="C195">
        <v>381</v>
      </c>
      <c r="D195" s="12">
        <v>4.7E-2</v>
      </c>
      <c r="E195">
        <v>108</v>
      </c>
      <c r="F195" s="11">
        <f>الهدي0[[#This Row],[الكمية_المباعة]]*الهدي0[[#This Row],[نسبة_المرتجعات_٪]]</f>
        <v>25.527000000000001</v>
      </c>
      <c r="G195" s="12">
        <v>6.7000000000000004E-2</v>
      </c>
      <c r="H195" s="1">
        <v>5567.47</v>
      </c>
      <c r="I195" s="12" t="str">
        <f>_xlfn.IFS(الهدي0[[#This Row],[السعر_بالجنيه]]&lt;=5000,"منخفضة ",الهدي0[[#This Row],[السعر_بالجنيه]]&lt;=15000,"متوسطة ",الهدي0[[#This Row],[السعر_بالجنيه]]&gt;=15000,"مرتفعة ")</f>
        <v xml:space="preserve">متوسطة </v>
      </c>
      <c r="J195"/>
    </row>
    <row r="196" spans="1:10" x14ac:dyDescent="0.25">
      <c r="A196" t="s">
        <v>37</v>
      </c>
      <c r="B196" t="str">
        <f t="shared" si="3"/>
        <v xml:space="preserve"> الحاسوب ومستلزماته</v>
      </c>
      <c r="C196">
        <v>238</v>
      </c>
      <c r="D196" s="12">
        <v>3.2000000000000001E-2</v>
      </c>
      <c r="E196">
        <v>190</v>
      </c>
      <c r="F196" s="11">
        <f>الهدي0[[#This Row],[الكمية_المباعة]]*الهدي0[[#This Row],[نسبة_المرتجعات_٪]]</f>
        <v>21.896000000000001</v>
      </c>
      <c r="G196" s="12">
        <v>9.1999999999999998E-2</v>
      </c>
      <c r="H196" s="1">
        <v>28240.31</v>
      </c>
      <c r="I196" s="12" t="str">
        <f>_xlfn.IFS(الهدي0[[#This Row],[السعر_بالجنيه]]&lt;=5000,"منخفضة ",الهدي0[[#This Row],[السعر_بالجنيه]]&lt;=15000,"متوسطة ",الهدي0[[#This Row],[السعر_بالجنيه]]&gt;=15000,"مرتفعة ")</f>
        <v xml:space="preserve">مرتفعة </v>
      </c>
      <c r="J196"/>
    </row>
    <row r="197" spans="1:10" x14ac:dyDescent="0.25">
      <c r="A197" t="s">
        <v>13</v>
      </c>
      <c r="B197" t="str">
        <f t="shared" si="3"/>
        <v>الأجهزة  المنزلية</v>
      </c>
      <c r="C197">
        <v>286</v>
      </c>
      <c r="D197" s="12">
        <v>1.8000000000000002E-2</v>
      </c>
      <c r="E197">
        <v>78</v>
      </c>
      <c r="F197" s="11">
        <f>الهدي0[[#This Row],[الكمية_المباعة]]*الهدي0[[#This Row],[نسبة_المرتجعات_٪]]</f>
        <v>5.4340000000000002</v>
      </c>
      <c r="G197" s="12">
        <v>1.9E-2</v>
      </c>
      <c r="H197" s="1">
        <v>7142.24</v>
      </c>
      <c r="I197" s="12" t="str">
        <f>_xlfn.IFS(الهدي0[[#This Row],[السعر_بالجنيه]]&lt;=5000,"منخفضة ",الهدي0[[#This Row],[السعر_بالجنيه]]&lt;=15000,"متوسطة ",الهدي0[[#This Row],[السعر_بالجنيه]]&gt;=15000,"مرتفعة ")</f>
        <v xml:space="preserve">متوسطة </v>
      </c>
      <c r="J197"/>
    </row>
    <row r="198" spans="1:10" x14ac:dyDescent="0.25">
      <c r="A198" t="s">
        <v>18</v>
      </c>
      <c r="B198" t="str">
        <f t="shared" si="3"/>
        <v>الأجهزة  المنزلية</v>
      </c>
      <c r="C198">
        <v>423</v>
      </c>
      <c r="D198" s="12">
        <v>1.3000000000000001E-2</v>
      </c>
      <c r="E198">
        <v>153</v>
      </c>
      <c r="F198" s="11">
        <f>الهدي0[[#This Row],[الكمية_المباعة]]*الهدي0[[#This Row],[نسبة_المرتجعات_٪]]</f>
        <v>32.570999999999998</v>
      </c>
      <c r="G198" s="12">
        <v>7.6999999999999999E-2</v>
      </c>
      <c r="H198" s="1">
        <v>6912.21</v>
      </c>
      <c r="I198" s="12" t="str">
        <f>_xlfn.IFS(الهدي0[[#This Row],[السعر_بالجنيه]]&lt;=5000,"منخفضة ",الهدي0[[#This Row],[السعر_بالجنيه]]&lt;=15000,"متوسطة ",الهدي0[[#This Row],[السعر_بالجنيه]]&gt;=15000,"مرتفعة ")</f>
        <v xml:space="preserve">متوسطة </v>
      </c>
      <c r="J198"/>
    </row>
    <row r="199" spans="1:10" x14ac:dyDescent="0.25">
      <c r="A199" t="s">
        <v>23</v>
      </c>
      <c r="B199" t="str">
        <f t="shared" si="3"/>
        <v>الأجهزة  الشخصية</v>
      </c>
      <c r="C199">
        <v>231</v>
      </c>
      <c r="D199" s="12">
        <v>0.02</v>
      </c>
      <c r="E199">
        <v>29</v>
      </c>
      <c r="F199" s="11">
        <f>الهدي0[[#This Row],[الكمية_المباعة]]*الهدي0[[#This Row],[نسبة_المرتجعات_٪]]</f>
        <v>18.941999999999997</v>
      </c>
      <c r="G199" s="12">
        <v>8.199999999999999E-2</v>
      </c>
      <c r="H199" s="1">
        <v>1760.64</v>
      </c>
      <c r="I199" s="12" t="str">
        <f>_xlfn.IFS(الهدي0[[#This Row],[السعر_بالجنيه]]&lt;=5000,"منخفضة ",الهدي0[[#This Row],[السعر_بالجنيه]]&lt;=15000,"متوسطة ",الهدي0[[#This Row],[السعر_بالجنيه]]&gt;=15000,"مرتفعة ")</f>
        <v xml:space="preserve">منخفضة </v>
      </c>
      <c r="J199"/>
    </row>
    <row r="200" spans="1:10" x14ac:dyDescent="0.25">
      <c r="A200" t="s">
        <v>10</v>
      </c>
      <c r="B200" t="str">
        <f t="shared" si="3"/>
        <v>الأجهزة  المنزلية</v>
      </c>
      <c r="C200">
        <v>365</v>
      </c>
      <c r="D200" s="12">
        <v>1.6E-2</v>
      </c>
      <c r="E200">
        <v>88</v>
      </c>
      <c r="F200" s="11">
        <f>الهدي0[[#This Row],[الكمية_المباعة]]*الهدي0[[#This Row],[نسبة_المرتجعات_٪]]</f>
        <v>34.31</v>
      </c>
      <c r="G200" s="12">
        <v>9.4E-2</v>
      </c>
      <c r="H200" s="1">
        <v>2235.4499999999998</v>
      </c>
      <c r="I200" s="12" t="str">
        <f>_xlfn.IFS(الهدي0[[#This Row],[السعر_بالجنيه]]&lt;=5000,"منخفضة ",الهدي0[[#This Row],[السعر_بالجنيه]]&lt;=15000,"متوسطة ",الهدي0[[#This Row],[السعر_بالجنيه]]&gt;=15000,"مرتفعة ")</f>
        <v xml:space="preserve">منخفضة </v>
      </c>
      <c r="J200"/>
    </row>
    <row r="201" spans="1:10" x14ac:dyDescent="0.25">
      <c r="A201" t="s">
        <v>13</v>
      </c>
      <c r="B201" t="str">
        <f t="shared" si="3"/>
        <v>الأجهزة  المنزلية</v>
      </c>
      <c r="C201">
        <v>354</v>
      </c>
      <c r="D201" s="12">
        <v>2.2000000000000002E-2</v>
      </c>
      <c r="E201">
        <v>150</v>
      </c>
      <c r="F201" s="11">
        <f>الهدي0[[#This Row],[الكمية_المباعة]]*الهدي0[[#This Row],[نسبة_المرتجعات_٪]]</f>
        <v>33.276000000000003</v>
      </c>
      <c r="G201" s="12">
        <v>9.4E-2</v>
      </c>
      <c r="H201" s="1">
        <v>3160.67</v>
      </c>
      <c r="I201" s="12" t="str">
        <f>_xlfn.IFS(الهدي0[[#This Row],[السعر_بالجنيه]]&lt;=5000,"منخفضة ",الهدي0[[#This Row],[السعر_بالجنيه]]&lt;=15000,"متوسطة ",الهدي0[[#This Row],[السعر_بالجنيه]]&gt;=15000,"مرتفعة ")</f>
        <v xml:space="preserve">منخفضة </v>
      </c>
      <c r="J201"/>
    </row>
    <row r="202" spans="1:10" x14ac:dyDescent="0.25">
      <c r="A202" t="s">
        <v>25</v>
      </c>
      <c r="B202" t="str">
        <f t="shared" si="3"/>
        <v>الأجهزة  المنزلية</v>
      </c>
      <c r="C202">
        <v>405</v>
      </c>
      <c r="D202" s="12">
        <v>3.7999999999999999E-2</v>
      </c>
      <c r="E202">
        <v>155</v>
      </c>
      <c r="F202" s="11">
        <f>الهدي0[[#This Row],[الكمية_المباعة]]*الهدي0[[#This Row],[نسبة_المرتجعات_٪]]</f>
        <v>10.125</v>
      </c>
      <c r="G202" s="12">
        <v>2.5000000000000001E-2</v>
      </c>
      <c r="H202" s="1">
        <v>33972.28</v>
      </c>
      <c r="I202" s="12" t="str">
        <f>_xlfn.IFS(الهدي0[[#This Row],[السعر_بالجنيه]]&lt;=5000,"منخفضة ",الهدي0[[#This Row],[السعر_بالجنيه]]&lt;=15000,"متوسطة ",الهدي0[[#This Row],[السعر_بالجنيه]]&gt;=15000,"مرتفعة ")</f>
        <v xml:space="preserve">مرتفعة </v>
      </c>
      <c r="J202"/>
    </row>
    <row r="203" spans="1:10" x14ac:dyDescent="0.25">
      <c r="A203" t="s">
        <v>16</v>
      </c>
      <c r="B203" t="str">
        <f t="shared" si="3"/>
        <v xml:space="preserve"> الحاسوب ومستلزماته</v>
      </c>
      <c r="C203">
        <v>288</v>
      </c>
      <c r="D203" s="12">
        <v>1.4999999999999999E-2</v>
      </c>
      <c r="E203">
        <v>79</v>
      </c>
      <c r="F203" s="11">
        <f>الهدي0[[#This Row],[الكمية_المباعة]]*الهدي0[[#This Row],[نسبة_المرتجعات_٪]]</f>
        <v>21.023999999999997</v>
      </c>
      <c r="G203" s="12">
        <v>7.2999999999999995E-2</v>
      </c>
      <c r="H203" s="1">
        <v>672.68</v>
      </c>
      <c r="I203" s="12" t="str">
        <f>_xlfn.IFS(الهدي0[[#This Row],[السعر_بالجنيه]]&lt;=5000,"منخفضة ",الهدي0[[#This Row],[السعر_بالجنيه]]&lt;=15000,"متوسطة ",الهدي0[[#This Row],[السعر_بالجنيه]]&gt;=15000,"مرتفعة ")</f>
        <v xml:space="preserve">منخفضة </v>
      </c>
      <c r="J203"/>
    </row>
    <row r="204" spans="1:10" x14ac:dyDescent="0.25">
      <c r="A204" t="s">
        <v>25</v>
      </c>
      <c r="B204" t="str">
        <f t="shared" si="3"/>
        <v>الأجهزة  المنزلية</v>
      </c>
      <c r="C204">
        <v>283</v>
      </c>
      <c r="D204" s="12">
        <v>1.7000000000000001E-2</v>
      </c>
      <c r="E204">
        <v>101</v>
      </c>
      <c r="F204" s="11">
        <f>الهدي0[[#This Row],[الكمية_المباعة]]*الهدي0[[#This Row],[نسبة_المرتجعات_٪]]</f>
        <v>17.262999999999998</v>
      </c>
      <c r="G204" s="12">
        <v>6.0999999999999999E-2</v>
      </c>
      <c r="H204" s="1">
        <v>35400.33</v>
      </c>
      <c r="I204" s="12" t="str">
        <f>_xlfn.IFS(الهدي0[[#This Row],[السعر_بالجنيه]]&lt;=5000,"منخفضة ",الهدي0[[#This Row],[السعر_بالجنيه]]&lt;=15000,"متوسطة ",الهدي0[[#This Row],[السعر_بالجنيه]]&gt;=15000,"مرتفعة ")</f>
        <v xml:space="preserve">مرتفعة </v>
      </c>
      <c r="J204"/>
    </row>
    <row r="205" spans="1:10" x14ac:dyDescent="0.25">
      <c r="A205" t="s">
        <v>25</v>
      </c>
      <c r="B205" t="str">
        <f t="shared" si="3"/>
        <v>الأجهزة  المنزلية</v>
      </c>
      <c r="C205">
        <v>482</v>
      </c>
      <c r="D205" s="12">
        <v>4.4999999999999998E-2</v>
      </c>
      <c r="E205">
        <v>66</v>
      </c>
      <c r="F205" s="11">
        <f>الهدي0[[#This Row],[الكمية_المباعة]]*الهدي0[[#This Row],[نسبة_المرتجعات_٪]]</f>
        <v>33.74</v>
      </c>
      <c r="G205" s="12">
        <v>7.0000000000000007E-2</v>
      </c>
      <c r="H205" s="1">
        <v>33423.599999999999</v>
      </c>
      <c r="I205" s="12" t="str">
        <f>_xlfn.IFS(الهدي0[[#This Row],[السعر_بالجنيه]]&lt;=5000,"منخفضة ",الهدي0[[#This Row],[السعر_بالجنيه]]&lt;=15000,"متوسطة ",الهدي0[[#This Row],[السعر_بالجنيه]]&gt;=15000,"مرتفعة ")</f>
        <v xml:space="preserve">مرتفعة </v>
      </c>
      <c r="J205"/>
    </row>
    <row r="206" spans="1:10" x14ac:dyDescent="0.25">
      <c r="A206" t="s">
        <v>13</v>
      </c>
      <c r="B206" t="str">
        <f t="shared" si="3"/>
        <v>الأجهزة  المنزلية</v>
      </c>
      <c r="C206">
        <v>423</v>
      </c>
      <c r="D206" s="12">
        <v>1.3999999999999999E-2</v>
      </c>
      <c r="E206">
        <v>112</v>
      </c>
      <c r="F206" s="11">
        <f>الهدي0[[#This Row],[الكمية_المباعة]]*الهدي0[[#This Row],[نسبة_المرتجعات_٪]]</f>
        <v>37.224000000000004</v>
      </c>
      <c r="G206" s="12">
        <v>8.8000000000000009E-2</v>
      </c>
      <c r="H206" s="1">
        <v>12752.21</v>
      </c>
      <c r="I206" s="12" t="str">
        <f>_xlfn.IFS(الهدي0[[#This Row],[السعر_بالجنيه]]&lt;=5000,"منخفضة ",الهدي0[[#This Row],[السعر_بالجنيه]]&lt;=15000,"متوسطة ",الهدي0[[#This Row],[السعر_بالجنيه]]&gt;=15000,"مرتفعة ")</f>
        <v xml:space="preserve">متوسطة </v>
      </c>
      <c r="J206"/>
    </row>
    <row r="207" spans="1:10" x14ac:dyDescent="0.25">
      <c r="A207" t="s">
        <v>8</v>
      </c>
      <c r="B207" t="str">
        <f t="shared" si="3"/>
        <v>الأجهزة  الشخصية</v>
      </c>
      <c r="C207">
        <v>430</v>
      </c>
      <c r="D207" s="12">
        <v>2.4E-2</v>
      </c>
      <c r="E207">
        <v>0</v>
      </c>
      <c r="F207" s="11">
        <f>الهدي0[[#This Row],[الكمية_المباعة]]*الهدي0[[#This Row],[نسبة_المرتجعات_٪]]</f>
        <v>33.54</v>
      </c>
      <c r="G207" s="12">
        <v>7.8E-2</v>
      </c>
      <c r="H207" s="1">
        <v>4911.21</v>
      </c>
      <c r="I207" s="12" t="str">
        <f>_xlfn.IFS(الهدي0[[#This Row],[السعر_بالجنيه]]&lt;=5000,"منخفضة ",الهدي0[[#This Row],[السعر_بالجنيه]]&lt;=15000,"متوسطة ",الهدي0[[#This Row],[السعر_بالجنيه]]&gt;=15000,"مرتفعة ")</f>
        <v xml:space="preserve">منخفضة </v>
      </c>
      <c r="J207"/>
    </row>
    <row r="208" spans="1:10" x14ac:dyDescent="0.25">
      <c r="A208" t="s">
        <v>23</v>
      </c>
      <c r="B208" t="str">
        <f t="shared" si="3"/>
        <v>الأجهزة  الشخصية</v>
      </c>
      <c r="C208">
        <v>431</v>
      </c>
      <c r="D208" s="12">
        <v>4.8000000000000001E-2</v>
      </c>
      <c r="E208">
        <v>166</v>
      </c>
      <c r="F208" s="11">
        <f>الهدي0[[#This Row],[الكمية_المباعة]]*الهدي0[[#This Row],[نسبة_المرتجعات_٪]]</f>
        <v>30.17</v>
      </c>
      <c r="G208" s="12">
        <v>7.0000000000000007E-2</v>
      </c>
      <c r="H208" s="1">
        <v>1874.71</v>
      </c>
      <c r="I208" s="12" t="str">
        <f>_xlfn.IFS(الهدي0[[#This Row],[السعر_بالجنيه]]&lt;=5000,"منخفضة ",الهدي0[[#This Row],[السعر_بالجنيه]]&lt;=15000,"متوسطة ",الهدي0[[#This Row],[السعر_بالجنيه]]&gt;=15000,"مرتفعة ")</f>
        <v xml:space="preserve">منخفضة </v>
      </c>
      <c r="J208"/>
    </row>
    <row r="209" spans="1:10" x14ac:dyDescent="0.25">
      <c r="A209" t="s">
        <v>18</v>
      </c>
      <c r="B209" t="str">
        <f t="shared" si="3"/>
        <v>الأجهزة  المنزلية</v>
      </c>
      <c r="C209">
        <v>378</v>
      </c>
      <c r="D209" s="12">
        <v>3.6000000000000004E-2</v>
      </c>
      <c r="E209">
        <v>118</v>
      </c>
      <c r="F209" s="11">
        <f>الهدي0[[#This Row],[الكمية_المباعة]]*الهدي0[[#This Row],[نسبة_المرتجعات_٪]]</f>
        <v>20.79</v>
      </c>
      <c r="G209" s="12">
        <v>5.5E-2</v>
      </c>
      <c r="H209" s="1">
        <v>13929.91</v>
      </c>
      <c r="I209" s="12" t="str">
        <f>_xlfn.IFS(الهدي0[[#This Row],[السعر_بالجنيه]]&lt;=5000,"منخفضة ",الهدي0[[#This Row],[السعر_بالجنيه]]&lt;=15000,"متوسطة ",الهدي0[[#This Row],[السعر_بالجنيه]]&gt;=15000,"مرتفعة ")</f>
        <v xml:space="preserve">متوسطة </v>
      </c>
      <c r="J209"/>
    </row>
    <row r="210" spans="1:10" x14ac:dyDescent="0.25">
      <c r="A210" t="s">
        <v>8</v>
      </c>
      <c r="B210" t="str">
        <f t="shared" si="3"/>
        <v>الأجهزة  الشخصية</v>
      </c>
      <c r="C210">
        <v>108</v>
      </c>
      <c r="D210" s="12">
        <v>3.3000000000000002E-2</v>
      </c>
      <c r="E210">
        <v>168</v>
      </c>
      <c r="F210" s="11">
        <f>الهدي0[[#This Row],[الكمية_المباعة]]*الهدي0[[#This Row],[نسبة_المرتجعات_٪]]</f>
        <v>6.6960000000000006</v>
      </c>
      <c r="G210" s="12">
        <v>6.2000000000000006E-2</v>
      </c>
      <c r="H210" s="1">
        <v>3686.25</v>
      </c>
      <c r="I210" s="12" t="str">
        <f>_xlfn.IFS(الهدي0[[#This Row],[السعر_بالجنيه]]&lt;=5000,"منخفضة ",الهدي0[[#This Row],[السعر_بالجنيه]]&lt;=15000,"متوسطة ",الهدي0[[#This Row],[السعر_بالجنيه]]&gt;=15000,"مرتفعة ")</f>
        <v xml:space="preserve">منخفضة </v>
      </c>
      <c r="J210"/>
    </row>
    <row r="211" spans="1:10" x14ac:dyDescent="0.25">
      <c r="A211" t="s">
        <v>8</v>
      </c>
      <c r="B211" t="str">
        <f t="shared" si="3"/>
        <v>الأجهزة  الشخصية</v>
      </c>
      <c r="C211">
        <v>82</v>
      </c>
      <c r="D211" s="12">
        <v>4.4000000000000004E-2</v>
      </c>
      <c r="E211">
        <v>138</v>
      </c>
      <c r="F211" s="11">
        <f>الهدي0[[#This Row],[الكمية_المباعة]]*الهدي0[[#This Row],[نسبة_المرتجعات_٪]]</f>
        <v>1.5580000000000001</v>
      </c>
      <c r="G211" s="12">
        <v>1.9E-2</v>
      </c>
      <c r="H211" s="1">
        <v>4953.7</v>
      </c>
      <c r="I211" s="12" t="str">
        <f>_xlfn.IFS(الهدي0[[#This Row],[السعر_بالجنيه]]&lt;=5000,"منخفضة ",الهدي0[[#This Row],[السعر_بالجنيه]]&lt;=15000,"متوسطة ",الهدي0[[#This Row],[السعر_بالجنيه]]&gt;=15000,"مرتفعة ")</f>
        <v xml:space="preserve">منخفضة </v>
      </c>
      <c r="J211"/>
    </row>
    <row r="212" spans="1:10" x14ac:dyDescent="0.25">
      <c r="A212" t="s">
        <v>58</v>
      </c>
      <c r="B212" t="str">
        <f t="shared" si="3"/>
        <v>الأجهزة  المنزلية</v>
      </c>
      <c r="C212">
        <v>216</v>
      </c>
      <c r="D212" s="12">
        <v>4.5999999999999999E-2</v>
      </c>
      <c r="E212">
        <v>181</v>
      </c>
      <c r="F212" s="11">
        <f>الهدي0[[#This Row],[الكمية_المباعة]]*الهدي0[[#This Row],[نسبة_المرتجعات_٪]]</f>
        <v>18.575999999999997</v>
      </c>
      <c r="G212" s="12">
        <v>8.5999999999999993E-2</v>
      </c>
      <c r="H212" s="1">
        <v>17114.32</v>
      </c>
      <c r="I212" s="12" t="str">
        <f>_xlfn.IFS(الهدي0[[#This Row],[السعر_بالجنيه]]&lt;=5000,"منخفضة ",الهدي0[[#This Row],[السعر_بالجنيه]]&lt;=15000,"متوسطة ",الهدي0[[#This Row],[السعر_بالجنيه]]&gt;=15000,"مرتفعة ")</f>
        <v xml:space="preserve">مرتفعة </v>
      </c>
      <c r="J212"/>
    </row>
    <row r="213" spans="1:10" x14ac:dyDescent="0.25">
      <c r="A213" t="s">
        <v>21</v>
      </c>
      <c r="B213" t="str">
        <f t="shared" si="3"/>
        <v xml:space="preserve"> الحاسوب ومستلزماته</v>
      </c>
      <c r="C213">
        <v>424</v>
      </c>
      <c r="D213" s="12">
        <v>2.4E-2</v>
      </c>
      <c r="E213">
        <v>47</v>
      </c>
      <c r="F213" s="11">
        <f>الهدي0[[#This Row],[الكمية_المباعة]]*الهدي0[[#This Row],[نسبة_المرتجعات_٪]]</f>
        <v>11.871999999999998</v>
      </c>
      <c r="G213" s="12">
        <v>2.7999999999999997E-2</v>
      </c>
      <c r="H213" s="1">
        <v>4695.7700000000004</v>
      </c>
      <c r="I213" s="12" t="str">
        <f>_xlfn.IFS(الهدي0[[#This Row],[السعر_بالجنيه]]&lt;=5000,"منخفضة ",الهدي0[[#This Row],[السعر_بالجنيه]]&lt;=15000,"متوسطة ",الهدي0[[#This Row],[السعر_بالجنيه]]&gt;=15000,"مرتفعة ")</f>
        <v xml:space="preserve">منخفضة </v>
      </c>
      <c r="J213"/>
    </row>
    <row r="214" spans="1:10" x14ac:dyDescent="0.25">
      <c r="A214" t="s">
        <v>88</v>
      </c>
      <c r="B214" t="str">
        <f t="shared" si="3"/>
        <v>أجهزة التصوير</v>
      </c>
      <c r="C214">
        <v>212</v>
      </c>
      <c r="D214" s="12">
        <v>2.2000000000000002E-2</v>
      </c>
      <c r="E214">
        <v>55</v>
      </c>
      <c r="F214" s="11">
        <f>الهدي0[[#This Row],[الكمية_المباعة]]*الهدي0[[#This Row],[نسبة_المرتجعات_٪]]</f>
        <v>21.200000000000003</v>
      </c>
      <c r="G214" s="12">
        <v>0.1</v>
      </c>
      <c r="H214" s="1">
        <v>11001.72</v>
      </c>
      <c r="I214" s="12" t="str">
        <f>_xlfn.IFS(الهدي0[[#This Row],[السعر_بالجنيه]]&lt;=5000,"منخفضة ",الهدي0[[#This Row],[السعر_بالجنيه]]&lt;=15000,"متوسطة ",الهدي0[[#This Row],[السعر_بالجنيه]]&gt;=15000,"مرتفعة ")</f>
        <v xml:space="preserve">متوسطة </v>
      </c>
      <c r="J214"/>
    </row>
    <row r="215" spans="1:10" x14ac:dyDescent="0.25">
      <c r="A215" t="s">
        <v>88</v>
      </c>
      <c r="B215" t="str">
        <f t="shared" si="3"/>
        <v>أجهزة التصوير</v>
      </c>
      <c r="C215">
        <v>146</v>
      </c>
      <c r="D215" s="12">
        <v>3.4000000000000002E-2</v>
      </c>
      <c r="E215">
        <v>0</v>
      </c>
      <c r="F215" s="11">
        <f>الهدي0[[#This Row],[الكمية_المباعة]]*الهدي0[[#This Row],[نسبة_المرتجعات_٪]]</f>
        <v>5.9859999999999989</v>
      </c>
      <c r="G215" s="12">
        <v>4.0999999999999995E-2</v>
      </c>
      <c r="H215" s="1">
        <v>1188.52</v>
      </c>
      <c r="I215" s="12" t="str">
        <f>_xlfn.IFS(الهدي0[[#This Row],[السعر_بالجنيه]]&lt;=5000,"منخفضة ",الهدي0[[#This Row],[السعر_بالجنيه]]&lt;=15000,"متوسطة ",الهدي0[[#This Row],[السعر_بالجنيه]]&gt;=15000,"مرتفعة ")</f>
        <v xml:space="preserve">منخفضة </v>
      </c>
      <c r="J215"/>
    </row>
    <row r="216" spans="1:10" x14ac:dyDescent="0.25">
      <c r="A216" t="s">
        <v>23</v>
      </c>
      <c r="B216" t="str">
        <f t="shared" ref="B216:B262" si="4">_xlfn.IFS(
    OR(A216="تلفاز ذكي", A216="ثلاجة", A216="غسالة", A216="مكيف هواء", A216="ميكروويف"), "الأجهزة  المنزلية",
    OR(A216="هاتف ذكي", A216="ساعة ذكية", A216="سماعات بلوتوث"), "الأجهزة  الشخصية",
    OR(A216="حاسوب محمول", A216="طابعة ليزر", A216="لوحة مفاتيح"), " الحاسوب ومستلزماته",
    OR(A216="كاميرا رقمية"), "أجهزة التصوير"
)</f>
        <v>الأجهزة  الشخصية</v>
      </c>
      <c r="C216">
        <v>165</v>
      </c>
      <c r="D216" s="12">
        <v>4.9000000000000002E-2</v>
      </c>
      <c r="E216">
        <v>151</v>
      </c>
      <c r="F216" s="11">
        <f>الهدي0[[#This Row],[الكمية_المباعة]]*الهدي0[[#This Row],[نسبة_المرتجعات_٪]]</f>
        <v>15.18</v>
      </c>
      <c r="G216" s="12">
        <v>9.1999999999999998E-2</v>
      </c>
      <c r="H216" s="1">
        <v>4287.1499999999996</v>
      </c>
      <c r="I216" s="12" t="str">
        <f>_xlfn.IFS(الهدي0[[#This Row],[السعر_بالجنيه]]&lt;=5000,"منخفضة ",الهدي0[[#This Row],[السعر_بالجنيه]]&lt;=15000,"متوسطة ",الهدي0[[#This Row],[السعر_بالجنيه]]&gt;=15000,"مرتفعة ")</f>
        <v xml:space="preserve">منخفضة </v>
      </c>
      <c r="J216"/>
    </row>
    <row r="217" spans="1:10" x14ac:dyDescent="0.25">
      <c r="A217" t="s">
        <v>31</v>
      </c>
      <c r="B217" t="str">
        <f t="shared" si="4"/>
        <v>الأجهزة  الشخصية</v>
      </c>
      <c r="C217">
        <v>108</v>
      </c>
      <c r="D217" s="12">
        <v>1.1000000000000001E-2</v>
      </c>
      <c r="E217">
        <v>189</v>
      </c>
      <c r="F217" s="11">
        <f>الهدي0[[#This Row],[الكمية_المباعة]]*الهدي0[[#This Row],[نسبة_المرتجعات_٪]]</f>
        <v>8.8559999999999981</v>
      </c>
      <c r="G217" s="12">
        <v>8.199999999999999E-2</v>
      </c>
      <c r="H217" s="1">
        <v>812.28</v>
      </c>
      <c r="I217" s="12" t="str">
        <f>_xlfn.IFS(الهدي0[[#This Row],[السعر_بالجنيه]]&lt;=5000,"منخفضة ",الهدي0[[#This Row],[السعر_بالجنيه]]&lt;=15000,"متوسطة ",الهدي0[[#This Row],[السعر_بالجنيه]]&gt;=15000,"مرتفعة ")</f>
        <v xml:space="preserve">منخفضة </v>
      </c>
      <c r="J217"/>
    </row>
    <row r="218" spans="1:10" x14ac:dyDescent="0.25">
      <c r="A218" t="s">
        <v>10</v>
      </c>
      <c r="B218" t="str">
        <f t="shared" si="4"/>
        <v>الأجهزة  المنزلية</v>
      </c>
      <c r="C218">
        <v>294</v>
      </c>
      <c r="D218" s="12">
        <v>2.7000000000000003E-2</v>
      </c>
      <c r="E218">
        <v>185</v>
      </c>
      <c r="F218" s="11">
        <f>الهدي0[[#This Row],[الكمية_المباعة]]*الهدي0[[#This Row],[نسبة_المرتجعات_٪]]</f>
        <v>19.698</v>
      </c>
      <c r="G218" s="12">
        <v>6.7000000000000004E-2</v>
      </c>
      <c r="H218" s="1">
        <v>3577.68</v>
      </c>
      <c r="I218" s="12" t="str">
        <f>_xlfn.IFS(الهدي0[[#This Row],[السعر_بالجنيه]]&lt;=5000,"منخفضة ",الهدي0[[#This Row],[السعر_بالجنيه]]&lt;=15000,"متوسطة ",الهدي0[[#This Row],[السعر_بالجنيه]]&gt;=15000,"مرتفعة ")</f>
        <v xml:space="preserve">منخفضة </v>
      </c>
      <c r="J218"/>
    </row>
    <row r="219" spans="1:10" x14ac:dyDescent="0.25">
      <c r="A219" t="s">
        <v>16</v>
      </c>
      <c r="B219" t="str">
        <f t="shared" si="4"/>
        <v xml:space="preserve"> الحاسوب ومستلزماته</v>
      </c>
      <c r="C219">
        <v>189</v>
      </c>
      <c r="D219" s="12">
        <v>4.9000000000000002E-2</v>
      </c>
      <c r="E219">
        <v>51</v>
      </c>
      <c r="F219" s="11">
        <f>الهدي0[[#This Row],[الكمية_المباعة]]*الهدي0[[#This Row],[نسبة_المرتجعات_٪]]</f>
        <v>3.024</v>
      </c>
      <c r="G219" s="12">
        <v>1.6E-2</v>
      </c>
      <c r="H219" s="1">
        <v>768.37</v>
      </c>
      <c r="I219" s="12" t="str">
        <f>_xlfn.IFS(الهدي0[[#This Row],[السعر_بالجنيه]]&lt;=5000,"منخفضة ",الهدي0[[#This Row],[السعر_بالجنيه]]&lt;=15000,"متوسطة ",الهدي0[[#This Row],[السعر_بالجنيه]]&gt;=15000,"مرتفعة ")</f>
        <v xml:space="preserve">منخفضة </v>
      </c>
      <c r="J219"/>
    </row>
    <row r="220" spans="1:10" x14ac:dyDescent="0.25">
      <c r="A220" t="s">
        <v>88</v>
      </c>
      <c r="B220" t="str">
        <f t="shared" si="4"/>
        <v>أجهزة التصوير</v>
      </c>
      <c r="C220">
        <v>78</v>
      </c>
      <c r="D220" s="12">
        <v>3.5000000000000003E-2</v>
      </c>
      <c r="E220">
        <v>64</v>
      </c>
      <c r="F220" s="11">
        <f>الهدي0[[#This Row],[الكمية_المباعة]]*الهدي0[[#This Row],[نسبة_المرتجعات_٪]]</f>
        <v>6.9420000000000011</v>
      </c>
      <c r="G220" s="12">
        <v>8.900000000000001E-2</v>
      </c>
      <c r="H220" s="1">
        <v>8251.5039682539682</v>
      </c>
      <c r="I220" s="12" t="str">
        <f>_xlfn.IFS(الهدي0[[#This Row],[السعر_بالجنيه]]&lt;=5000,"منخفضة ",الهدي0[[#This Row],[السعر_بالجنيه]]&lt;=15000,"متوسطة ",الهدي0[[#This Row],[السعر_بالجنيه]]&gt;=15000,"مرتفعة ")</f>
        <v xml:space="preserve">متوسطة </v>
      </c>
      <c r="J220"/>
    </row>
    <row r="221" spans="1:10" x14ac:dyDescent="0.25">
      <c r="A221" t="s">
        <v>13</v>
      </c>
      <c r="B221" t="str">
        <f t="shared" si="4"/>
        <v>الأجهزة  المنزلية</v>
      </c>
      <c r="C221">
        <v>258</v>
      </c>
      <c r="D221" s="12">
        <v>1.6E-2</v>
      </c>
      <c r="E221">
        <v>115</v>
      </c>
      <c r="F221" s="11">
        <f>الهدي0[[#This Row],[الكمية_المباعة]]*الهدي0[[#This Row],[نسبة_المرتجعات_٪]]</f>
        <v>10.061999999999999</v>
      </c>
      <c r="G221" s="12">
        <v>3.9E-2</v>
      </c>
      <c r="H221" s="1">
        <v>8023.2484285714272</v>
      </c>
      <c r="I221" s="12" t="str">
        <f>_xlfn.IFS(الهدي0[[#This Row],[السعر_بالجنيه]]&lt;=5000,"منخفضة ",الهدي0[[#This Row],[السعر_بالجنيه]]&lt;=15000,"متوسطة ",الهدي0[[#This Row],[السعر_بالجنيه]]&gt;=15000,"مرتفعة ")</f>
        <v xml:space="preserve">متوسطة </v>
      </c>
      <c r="J221"/>
    </row>
    <row r="222" spans="1:10" x14ac:dyDescent="0.25">
      <c r="A222" t="s">
        <v>21</v>
      </c>
      <c r="B222" t="str">
        <f t="shared" si="4"/>
        <v xml:space="preserve"> الحاسوب ومستلزماته</v>
      </c>
      <c r="C222">
        <v>366</v>
      </c>
      <c r="D222" s="12">
        <v>4.7E-2</v>
      </c>
      <c r="E222">
        <v>119</v>
      </c>
      <c r="F222" s="11">
        <f>الهدي0[[#This Row],[الكمية_المباعة]]*الهدي0[[#This Row],[نسبة_المرتجعات_٪]]</f>
        <v>34.038000000000004</v>
      </c>
      <c r="G222" s="12">
        <v>9.3000000000000013E-2</v>
      </c>
      <c r="H222" s="1">
        <v>4219.91</v>
      </c>
      <c r="I222" s="12" t="str">
        <f>_xlfn.IFS(الهدي0[[#This Row],[السعر_بالجنيه]]&lt;=5000,"منخفضة ",الهدي0[[#This Row],[السعر_بالجنيه]]&lt;=15000,"متوسطة ",الهدي0[[#This Row],[السعر_بالجنيه]]&gt;=15000,"مرتفعة ")</f>
        <v xml:space="preserve">منخفضة </v>
      </c>
      <c r="J222"/>
    </row>
    <row r="223" spans="1:10" x14ac:dyDescent="0.25">
      <c r="A223" t="s">
        <v>23</v>
      </c>
      <c r="B223" t="str">
        <f t="shared" si="4"/>
        <v>الأجهزة  الشخصية</v>
      </c>
      <c r="C223">
        <v>427</v>
      </c>
      <c r="D223" s="12">
        <v>2.8999999999999998E-2</v>
      </c>
      <c r="E223">
        <v>198</v>
      </c>
      <c r="F223" s="11">
        <f>الهدي0[[#This Row],[الكمية_المباعة]]*الهدي0[[#This Row],[نسبة_المرتجعات_٪]]</f>
        <v>20.068999999999999</v>
      </c>
      <c r="G223" s="12">
        <v>4.7E-2</v>
      </c>
      <c r="H223" s="1">
        <v>1537.95</v>
      </c>
      <c r="I223" s="12" t="str">
        <f>_xlfn.IFS(الهدي0[[#This Row],[السعر_بالجنيه]]&lt;=5000,"منخفضة ",الهدي0[[#This Row],[السعر_بالجنيه]]&lt;=15000,"متوسطة ",الهدي0[[#This Row],[السعر_بالجنيه]]&gt;=15000,"مرتفعة ")</f>
        <v xml:space="preserve">منخفضة </v>
      </c>
      <c r="J223"/>
    </row>
    <row r="224" spans="1:10" x14ac:dyDescent="0.25">
      <c r="A224" t="s">
        <v>31</v>
      </c>
      <c r="B224" t="str">
        <f t="shared" si="4"/>
        <v>الأجهزة  الشخصية</v>
      </c>
      <c r="C224">
        <v>363</v>
      </c>
      <c r="D224" s="12">
        <v>2.5000000000000001E-2</v>
      </c>
      <c r="E224">
        <v>0</v>
      </c>
      <c r="F224" s="11">
        <f>الهدي0[[#This Row],[الكمية_المباعة]]*الهدي0[[#This Row],[نسبة_المرتجعات_٪]]</f>
        <v>26.862000000000005</v>
      </c>
      <c r="G224" s="12">
        <v>7.400000000000001E-2</v>
      </c>
      <c r="H224" s="1">
        <v>1320.2</v>
      </c>
      <c r="I224" s="12" t="str">
        <f>_xlfn.IFS(الهدي0[[#This Row],[السعر_بالجنيه]]&lt;=5000,"منخفضة ",الهدي0[[#This Row],[السعر_بالجنيه]]&lt;=15000,"متوسطة ",الهدي0[[#This Row],[السعر_بالجنيه]]&gt;=15000,"مرتفعة ")</f>
        <v xml:space="preserve">منخفضة </v>
      </c>
      <c r="J224"/>
    </row>
    <row r="225" spans="1:10" x14ac:dyDescent="0.25">
      <c r="A225" t="s">
        <v>31</v>
      </c>
      <c r="B225" t="str">
        <f t="shared" si="4"/>
        <v>الأجهزة  الشخصية</v>
      </c>
      <c r="C225">
        <v>99</v>
      </c>
      <c r="D225" s="12">
        <v>4.4999999999999998E-2</v>
      </c>
      <c r="E225">
        <v>54</v>
      </c>
      <c r="F225" s="11">
        <f>الهدي0[[#This Row],[الكمية_المباعة]]*الهدي0[[#This Row],[نسبة_المرتجعات_٪]]</f>
        <v>1.3859999999999999</v>
      </c>
      <c r="G225" s="12">
        <v>1.3999999999999999E-2</v>
      </c>
      <c r="H225" s="1">
        <v>1920.12</v>
      </c>
      <c r="I225" s="12" t="str">
        <f>_xlfn.IFS(الهدي0[[#This Row],[السعر_بالجنيه]]&lt;=5000,"منخفضة ",الهدي0[[#This Row],[السعر_بالجنيه]]&lt;=15000,"متوسطة ",الهدي0[[#This Row],[السعر_بالجنيه]]&gt;=15000,"مرتفعة ")</f>
        <v xml:space="preserve">منخفضة </v>
      </c>
      <c r="J225"/>
    </row>
    <row r="226" spans="1:10" x14ac:dyDescent="0.25">
      <c r="A226" t="s">
        <v>18</v>
      </c>
      <c r="B226" t="str">
        <f t="shared" si="4"/>
        <v>الأجهزة  المنزلية</v>
      </c>
      <c r="C226">
        <v>454</v>
      </c>
      <c r="D226" s="12">
        <v>4.0999999999999995E-2</v>
      </c>
      <c r="E226">
        <v>148</v>
      </c>
      <c r="F226" s="11">
        <f>الهدي0[[#This Row],[الكمية_المباعة]]*الهدي0[[#This Row],[نسبة_المرتجعات_٪]]</f>
        <v>43.13</v>
      </c>
      <c r="G226" s="12">
        <v>9.5000000000000001E-2</v>
      </c>
      <c r="H226" s="1">
        <v>11725.77</v>
      </c>
      <c r="I226" s="12" t="str">
        <f>_xlfn.IFS(الهدي0[[#This Row],[السعر_بالجنيه]]&lt;=5000,"منخفضة ",الهدي0[[#This Row],[السعر_بالجنيه]]&lt;=15000,"متوسطة ",الهدي0[[#This Row],[السعر_بالجنيه]]&gt;=15000,"مرتفعة ")</f>
        <v xml:space="preserve">متوسطة </v>
      </c>
      <c r="J226"/>
    </row>
    <row r="227" spans="1:10" x14ac:dyDescent="0.25">
      <c r="A227" t="s">
        <v>58</v>
      </c>
      <c r="B227" t="str">
        <f t="shared" si="4"/>
        <v>الأجهزة  المنزلية</v>
      </c>
      <c r="C227">
        <v>431</v>
      </c>
      <c r="D227" s="12">
        <v>2.5000000000000001E-2</v>
      </c>
      <c r="E227">
        <v>52</v>
      </c>
      <c r="F227" s="11">
        <f>الهدي0[[#This Row],[الكمية_المباعة]]*الهدي0[[#This Row],[نسبة_المرتجعات_٪]]</f>
        <v>35.341999999999999</v>
      </c>
      <c r="G227" s="12">
        <v>8.199999999999999E-2</v>
      </c>
      <c r="H227" s="1">
        <v>17562.18</v>
      </c>
      <c r="I227" s="12" t="str">
        <f>_xlfn.IFS(الهدي0[[#This Row],[السعر_بالجنيه]]&lt;=5000,"منخفضة ",الهدي0[[#This Row],[السعر_بالجنيه]]&lt;=15000,"متوسطة ",الهدي0[[#This Row],[السعر_بالجنيه]]&gt;=15000,"مرتفعة ")</f>
        <v xml:space="preserve">مرتفعة </v>
      </c>
      <c r="J227"/>
    </row>
    <row r="228" spans="1:10" x14ac:dyDescent="0.25">
      <c r="A228" t="s">
        <v>37</v>
      </c>
      <c r="B228" t="str">
        <f t="shared" si="4"/>
        <v xml:space="preserve"> الحاسوب ومستلزماته</v>
      </c>
      <c r="C228">
        <v>261</v>
      </c>
      <c r="D228" s="12">
        <v>1.3000000000000001E-2</v>
      </c>
      <c r="E228">
        <v>48</v>
      </c>
      <c r="F228" s="11">
        <f>الهدي0[[#This Row],[الكمية_المباعة]]*الهدي0[[#This Row],[نسبة_المرتجعات_٪]]</f>
        <v>14.094000000000001</v>
      </c>
      <c r="G228" s="12">
        <v>5.4000000000000006E-2</v>
      </c>
      <c r="H228" s="1">
        <v>26717.200000000001</v>
      </c>
      <c r="I228" s="12" t="str">
        <f>_xlfn.IFS(الهدي0[[#This Row],[السعر_بالجنيه]]&lt;=5000,"منخفضة ",الهدي0[[#This Row],[السعر_بالجنيه]]&lt;=15000,"متوسطة ",الهدي0[[#This Row],[السعر_بالجنيه]]&gt;=15000,"مرتفعة ")</f>
        <v xml:space="preserve">مرتفعة </v>
      </c>
      <c r="J228"/>
    </row>
    <row r="229" spans="1:10" x14ac:dyDescent="0.25">
      <c r="A229" t="s">
        <v>31</v>
      </c>
      <c r="B229" t="str">
        <f t="shared" si="4"/>
        <v>الأجهزة  الشخصية</v>
      </c>
      <c r="C229">
        <v>208</v>
      </c>
      <c r="D229" s="12">
        <v>3.5000000000000003E-2</v>
      </c>
      <c r="E229">
        <v>113</v>
      </c>
      <c r="F229" s="11">
        <f>الهدي0[[#This Row],[الكمية_المباعة]]*الهدي0[[#This Row],[نسبة_المرتجعات_٪]]</f>
        <v>2.08</v>
      </c>
      <c r="G229" s="12">
        <v>0.01</v>
      </c>
      <c r="H229" s="1">
        <v>1408.6</v>
      </c>
      <c r="I229" s="12" t="str">
        <f>_xlfn.IFS(الهدي0[[#This Row],[السعر_بالجنيه]]&lt;=5000,"منخفضة ",الهدي0[[#This Row],[السعر_بالجنيه]]&lt;=15000,"متوسطة ",الهدي0[[#This Row],[السعر_بالجنيه]]&gt;=15000,"مرتفعة ")</f>
        <v xml:space="preserve">منخفضة </v>
      </c>
      <c r="J229"/>
    </row>
    <row r="230" spans="1:10" x14ac:dyDescent="0.25">
      <c r="A230" t="s">
        <v>21</v>
      </c>
      <c r="B230" t="str">
        <f t="shared" si="4"/>
        <v xml:space="preserve"> الحاسوب ومستلزماته</v>
      </c>
      <c r="C230">
        <v>258</v>
      </c>
      <c r="D230" s="12">
        <v>1.6E-2</v>
      </c>
      <c r="E230">
        <v>172</v>
      </c>
      <c r="F230" s="11">
        <f>الهدي0[[#This Row],[الكمية_المباعة]]*الهدي0[[#This Row],[نسبة_المرتجعات_٪]]</f>
        <v>17.802000000000003</v>
      </c>
      <c r="G230" s="12">
        <v>6.9000000000000006E-2</v>
      </c>
      <c r="H230" s="1">
        <v>1167.27</v>
      </c>
      <c r="I230" s="12" t="str">
        <f>_xlfn.IFS(الهدي0[[#This Row],[السعر_بالجنيه]]&lt;=5000,"منخفضة ",الهدي0[[#This Row],[السعر_بالجنيه]]&lt;=15000,"متوسطة ",الهدي0[[#This Row],[السعر_بالجنيه]]&gt;=15000,"مرتفعة ")</f>
        <v xml:space="preserve">منخفضة </v>
      </c>
      <c r="J230"/>
    </row>
    <row r="231" spans="1:10" x14ac:dyDescent="0.25">
      <c r="A231" t="s">
        <v>18</v>
      </c>
      <c r="B231" t="str">
        <f t="shared" si="4"/>
        <v>الأجهزة  المنزلية</v>
      </c>
      <c r="C231">
        <v>467</v>
      </c>
      <c r="D231" s="12">
        <v>3.4000000000000002E-2</v>
      </c>
      <c r="E231">
        <v>50</v>
      </c>
      <c r="F231" s="11">
        <f>الهدي0[[#This Row],[الكمية_المباعة]]*الهدي0[[#This Row],[نسبة_المرتجعات_٪]]</f>
        <v>9.8070000000000004</v>
      </c>
      <c r="G231" s="12">
        <v>2.1000000000000001E-2</v>
      </c>
      <c r="H231" s="1">
        <v>11006.46</v>
      </c>
      <c r="I231" s="12" t="str">
        <f>_xlfn.IFS(الهدي0[[#This Row],[السعر_بالجنيه]]&lt;=5000,"منخفضة ",الهدي0[[#This Row],[السعر_بالجنيه]]&lt;=15000,"متوسطة ",الهدي0[[#This Row],[السعر_بالجنيه]]&gt;=15000,"مرتفعة ")</f>
        <v xml:space="preserve">متوسطة </v>
      </c>
      <c r="J231"/>
    </row>
    <row r="232" spans="1:10" x14ac:dyDescent="0.25">
      <c r="A232" t="s">
        <v>16</v>
      </c>
      <c r="B232" t="str">
        <f t="shared" si="4"/>
        <v xml:space="preserve"> الحاسوب ومستلزماته</v>
      </c>
      <c r="C232">
        <v>299</v>
      </c>
      <c r="D232" s="12">
        <v>0.04</v>
      </c>
      <c r="E232">
        <v>0</v>
      </c>
      <c r="F232" s="11">
        <f>الهدي0[[#This Row],[الكمية_المباعة]]*الهدي0[[#This Row],[نسبة_المرتجعات_٪]]</f>
        <v>6.5780000000000003</v>
      </c>
      <c r="G232" s="12">
        <v>2.2000000000000002E-2</v>
      </c>
      <c r="H232" s="1">
        <v>126.92</v>
      </c>
      <c r="I232" s="12" t="str">
        <f>_xlfn.IFS(الهدي0[[#This Row],[السعر_بالجنيه]]&lt;=5000,"منخفضة ",الهدي0[[#This Row],[السعر_بالجنيه]]&lt;=15000,"متوسطة ",الهدي0[[#This Row],[السعر_بالجنيه]]&gt;=15000,"مرتفعة ")</f>
        <v xml:space="preserve">منخفضة </v>
      </c>
      <c r="J232"/>
    </row>
    <row r="233" spans="1:10" x14ac:dyDescent="0.25">
      <c r="A233" t="s">
        <v>10</v>
      </c>
      <c r="B233" t="str">
        <f t="shared" si="4"/>
        <v>الأجهزة  المنزلية</v>
      </c>
      <c r="C233">
        <v>278</v>
      </c>
      <c r="D233" s="12">
        <v>2.7999999999999997E-2</v>
      </c>
      <c r="E233">
        <v>50</v>
      </c>
      <c r="F233" s="11">
        <f>الهدي0[[#This Row],[الكمية_المباعة]]*الهدي0[[#This Row],[نسبة_المرتجعات_٪]]</f>
        <v>3.0580000000000003</v>
      </c>
      <c r="G233" s="12">
        <v>1.1000000000000001E-2</v>
      </c>
      <c r="H233" s="1">
        <v>959.28</v>
      </c>
      <c r="I233" s="12" t="str">
        <f>_xlfn.IFS(الهدي0[[#This Row],[السعر_بالجنيه]]&lt;=5000,"منخفضة ",الهدي0[[#This Row],[السعر_بالجنيه]]&lt;=15000,"متوسطة ",الهدي0[[#This Row],[السعر_بالجنيه]]&gt;=15000,"مرتفعة ")</f>
        <v xml:space="preserve">منخفضة </v>
      </c>
      <c r="J233"/>
    </row>
    <row r="234" spans="1:10" x14ac:dyDescent="0.25">
      <c r="A234" t="s">
        <v>31</v>
      </c>
      <c r="B234" t="str">
        <f t="shared" si="4"/>
        <v>الأجهزة  الشخصية</v>
      </c>
      <c r="C234">
        <v>150</v>
      </c>
      <c r="D234" s="12">
        <v>0.04</v>
      </c>
      <c r="E234">
        <v>71</v>
      </c>
      <c r="F234" s="11">
        <f>الهدي0[[#This Row],[الكمية_المباعة]]*الهدي0[[#This Row],[نسبة_المرتجعات_٪]]</f>
        <v>2.4</v>
      </c>
      <c r="G234" s="12">
        <v>1.6E-2</v>
      </c>
      <c r="H234" s="1">
        <v>645.87</v>
      </c>
      <c r="I234" s="12" t="str">
        <f>_xlfn.IFS(الهدي0[[#This Row],[السعر_بالجنيه]]&lt;=5000,"منخفضة ",الهدي0[[#This Row],[السعر_بالجنيه]]&lt;=15000,"متوسطة ",الهدي0[[#This Row],[السعر_بالجنيه]]&gt;=15000,"مرتفعة ")</f>
        <v xml:space="preserve">منخفضة </v>
      </c>
      <c r="J234"/>
    </row>
    <row r="235" spans="1:10" x14ac:dyDescent="0.25">
      <c r="A235" t="s">
        <v>16</v>
      </c>
      <c r="B235" t="str">
        <f t="shared" si="4"/>
        <v xml:space="preserve"> الحاسوب ومستلزماته</v>
      </c>
      <c r="C235">
        <v>222</v>
      </c>
      <c r="D235" s="12">
        <v>2.2000000000000002E-2</v>
      </c>
      <c r="E235">
        <v>99</v>
      </c>
      <c r="F235" s="11">
        <f>الهدي0[[#This Row],[الكمية_المباعة]]*الهدي0[[#This Row],[نسبة_المرتجعات_٪]]</f>
        <v>14.874000000000001</v>
      </c>
      <c r="G235" s="12">
        <v>6.7000000000000004E-2</v>
      </c>
      <c r="H235" s="1">
        <v>684.01</v>
      </c>
      <c r="I235" s="12" t="str">
        <f>_xlfn.IFS(الهدي0[[#This Row],[السعر_بالجنيه]]&lt;=5000,"منخفضة ",الهدي0[[#This Row],[السعر_بالجنيه]]&lt;=15000,"متوسطة ",الهدي0[[#This Row],[السعر_بالجنيه]]&gt;=15000,"مرتفعة ")</f>
        <v xml:space="preserve">منخفضة </v>
      </c>
      <c r="J235"/>
    </row>
    <row r="236" spans="1:10" x14ac:dyDescent="0.25">
      <c r="A236" t="s">
        <v>25</v>
      </c>
      <c r="B236" t="str">
        <f t="shared" si="4"/>
        <v>الأجهزة  المنزلية</v>
      </c>
      <c r="C236">
        <v>121</v>
      </c>
      <c r="D236" s="12">
        <v>1.6E-2</v>
      </c>
      <c r="E236">
        <v>73</v>
      </c>
      <c r="F236" s="11">
        <f>الهدي0[[#This Row],[الكمية_المباعة]]*الهدي0[[#This Row],[نسبة_المرتجعات_٪]]</f>
        <v>6.5340000000000007</v>
      </c>
      <c r="G236" s="12">
        <v>5.4000000000000006E-2</v>
      </c>
      <c r="H236" s="1">
        <v>12032.31</v>
      </c>
      <c r="I236" s="12" t="str">
        <f>_xlfn.IFS(الهدي0[[#This Row],[السعر_بالجنيه]]&lt;=5000,"منخفضة ",الهدي0[[#This Row],[السعر_بالجنيه]]&lt;=15000,"متوسطة ",الهدي0[[#This Row],[السعر_بالجنيه]]&gt;=15000,"مرتفعة ")</f>
        <v xml:space="preserve">متوسطة </v>
      </c>
      <c r="J236"/>
    </row>
    <row r="237" spans="1:10" x14ac:dyDescent="0.25">
      <c r="A237" t="s">
        <v>23</v>
      </c>
      <c r="B237" t="str">
        <f t="shared" si="4"/>
        <v>الأجهزة  الشخصية</v>
      </c>
      <c r="C237">
        <v>290</v>
      </c>
      <c r="D237" s="12">
        <v>1.1000000000000001E-2</v>
      </c>
      <c r="E237">
        <v>96</v>
      </c>
      <c r="F237" s="11">
        <f>الهدي0[[#This Row],[الكمية_المباعة]]*الهدي0[[#This Row],[نسبة_المرتجعات_٪]]</f>
        <v>8.6999999999999993</v>
      </c>
      <c r="G237" s="12">
        <v>0.03</v>
      </c>
      <c r="H237" s="1">
        <v>2573.2918181818186</v>
      </c>
      <c r="I237" s="12" t="str">
        <f>_xlfn.IFS(الهدي0[[#This Row],[السعر_بالجنيه]]&lt;=5000,"منخفضة ",الهدي0[[#This Row],[السعر_بالجنيه]]&lt;=15000,"متوسطة ",الهدي0[[#This Row],[السعر_بالجنيه]]&gt;=15000,"مرتفعة ")</f>
        <v xml:space="preserve">منخفضة </v>
      </c>
      <c r="J237"/>
    </row>
    <row r="238" spans="1:10" x14ac:dyDescent="0.25">
      <c r="A238" t="s">
        <v>23</v>
      </c>
      <c r="B238" t="str">
        <f t="shared" si="4"/>
        <v>الأجهزة  الشخصية</v>
      </c>
      <c r="C238">
        <v>235</v>
      </c>
      <c r="D238" s="12">
        <v>1.3000000000000001E-2</v>
      </c>
      <c r="E238">
        <v>173</v>
      </c>
      <c r="F238" s="11">
        <f>الهدي0[[#This Row],[الكمية_المباعة]]*الهدي0[[#This Row],[نسبة_المرتجعات_٪]]</f>
        <v>7.05</v>
      </c>
      <c r="G238" s="12">
        <v>0.03</v>
      </c>
      <c r="H238" s="1">
        <v>1730.25</v>
      </c>
      <c r="I238" s="12" t="str">
        <f>_xlfn.IFS(الهدي0[[#This Row],[السعر_بالجنيه]]&lt;=5000,"منخفضة ",الهدي0[[#This Row],[السعر_بالجنيه]]&lt;=15000,"متوسطة ",الهدي0[[#This Row],[السعر_بالجنيه]]&gt;=15000,"مرتفعة ")</f>
        <v xml:space="preserve">منخفضة </v>
      </c>
      <c r="J238"/>
    </row>
    <row r="239" spans="1:10" x14ac:dyDescent="0.25">
      <c r="A239" t="s">
        <v>25</v>
      </c>
      <c r="B239" t="str">
        <f t="shared" si="4"/>
        <v>الأجهزة  المنزلية</v>
      </c>
      <c r="C239">
        <v>197</v>
      </c>
      <c r="D239" s="12">
        <v>1.3999999999999999E-2</v>
      </c>
      <c r="E239">
        <v>130</v>
      </c>
      <c r="F239" s="11">
        <f>الهدي0[[#This Row],[الكمية_المباعة]]*الهدي0[[#This Row],[نسبة_المرتجعات_٪]]</f>
        <v>8.8650000000000002</v>
      </c>
      <c r="G239" s="12">
        <v>4.4999999999999998E-2</v>
      </c>
      <c r="H239" s="1">
        <v>21356.89</v>
      </c>
      <c r="I239" s="12" t="str">
        <f>_xlfn.IFS(الهدي0[[#This Row],[السعر_بالجنيه]]&lt;=5000,"منخفضة ",الهدي0[[#This Row],[السعر_بالجنيه]]&lt;=15000,"متوسطة ",الهدي0[[#This Row],[السعر_بالجنيه]]&gt;=15000,"مرتفعة ")</f>
        <v xml:space="preserve">مرتفعة </v>
      </c>
      <c r="J239"/>
    </row>
    <row r="240" spans="1:10" x14ac:dyDescent="0.25">
      <c r="A240" t="s">
        <v>8</v>
      </c>
      <c r="B240" t="str">
        <f t="shared" si="4"/>
        <v>الأجهزة  الشخصية</v>
      </c>
      <c r="C240">
        <v>80</v>
      </c>
      <c r="D240" s="12">
        <v>1.3000000000000001E-2</v>
      </c>
      <c r="E240">
        <v>0</v>
      </c>
      <c r="F240" s="11">
        <f>الهدي0[[#This Row],[الكمية_المباعة]]*الهدي0[[#This Row],[نسبة_المرتجعات_٪]]</f>
        <v>6.16</v>
      </c>
      <c r="G240" s="12">
        <v>7.6999999999999999E-2</v>
      </c>
      <c r="H240" s="1">
        <v>6514.99</v>
      </c>
      <c r="I240" s="12" t="str">
        <f>_xlfn.IFS(الهدي0[[#This Row],[السعر_بالجنيه]]&lt;=5000,"منخفضة ",الهدي0[[#This Row],[السعر_بالجنيه]]&lt;=15000,"متوسطة ",الهدي0[[#This Row],[السعر_بالجنيه]]&gt;=15000,"مرتفعة ")</f>
        <v xml:space="preserve">متوسطة </v>
      </c>
      <c r="J240"/>
    </row>
    <row r="241" spans="1:10" x14ac:dyDescent="0.25">
      <c r="A241" t="s">
        <v>8</v>
      </c>
      <c r="B241" t="str">
        <f t="shared" si="4"/>
        <v>الأجهزة  الشخصية</v>
      </c>
      <c r="C241">
        <v>275</v>
      </c>
      <c r="D241" s="12">
        <v>4.2000000000000003E-2</v>
      </c>
      <c r="E241">
        <v>150</v>
      </c>
      <c r="F241" s="11">
        <f>الهدي0[[#This Row],[الكمية_المباعة]]*الهدي0[[#This Row],[نسبة_المرتجعات_٪]]</f>
        <v>19.250000000000004</v>
      </c>
      <c r="G241" s="12">
        <v>7.0000000000000007E-2</v>
      </c>
      <c r="H241" s="1">
        <v>11403.923906249995</v>
      </c>
      <c r="I241" s="12" t="str">
        <f>_xlfn.IFS(الهدي0[[#This Row],[السعر_بالجنيه]]&lt;=5000,"منخفضة ",الهدي0[[#This Row],[السعر_بالجنيه]]&lt;=15000,"متوسطة ",الهدي0[[#This Row],[السعر_بالجنيه]]&gt;=15000,"مرتفعة ")</f>
        <v xml:space="preserve">متوسطة </v>
      </c>
      <c r="J241"/>
    </row>
    <row r="242" spans="1:10" x14ac:dyDescent="0.25">
      <c r="A242" t="s">
        <v>10</v>
      </c>
      <c r="B242" t="str">
        <f t="shared" si="4"/>
        <v>الأجهزة  المنزلية</v>
      </c>
      <c r="C242">
        <v>194</v>
      </c>
      <c r="D242" s="12">
        <v>4.7E-2</v>
      </c>
      <c r="E242">
        <v>76</v>
      </c>
      <c r="F242" s="11">
        <f>الهدي0[[#This Row],[الكمية_المباعة]]*الهدي0[[#This Row],[نسبة_المرتجعات_٪]]</f>
        <v>9.3119999999999994</v>
      </c>
      <c r="G242" s="12">
        <v>4.8000000000000001E-2</v>
      </c>
      <c r="H242" s="1">
        <v>1144.19</v>
      </c>
      <c r="I242" s="12" t="str">
        <f>_xlfn.IFS(الهدي0[[#This Row],[السعر_بالجنيه]]&lt;=5000,"منخفضة ",الهدي0[[#This Row],[السعر_بالجنيه]]&lt;=15000,"متوسطة ",الهدي0[[#This Row],[السعر_بالجنيه]]&gt;=15000,"مرتفعة ")</f>
        <v xml:space="preserve">منخفضة </v>
      </c>
      <c r="J242"/>
    </row>
    <row r="243" spans="1:10" x14ac:dyDescent="0.25">
      <c r="A243" t="s">
        <v>10</v>
      </c>
      <c r="B243" t="str">
        <f t="shared" si="4"/>
        <v>الأجهزة  المنزلية</v>
      </c>
      <c r="C243">
        <v>83</v>
      </c>
      <c r="D243" s="12">
        <v>2.8999999999999998E-2</v>
      </c>
      <c r="E243">
        <v>168</v>
      </c>
      <c r="F243" s="11">
        <f>الهدي0[[#This Row],[الكمية_المباعة]]*الهدي0[[#This Row],[نسبة_المرتجعات_٪]]</f>
        <v>5.8929999999999998</v>
      </c>
      <c r="G243" s="12">
        <v>7.0999999999999994E-2</v>
      </c>
      <c r="H243" s="1">
        <v>2790.1</v>
      </c>
      <c r="I243" s="12" t="str">
        <f>_xlfn.IFS(الهدي0[[#This Row],[السعر_بالجنيه]]&lt;=5000,"منخفضة ",الهدي0[[#This Row],[السعر_بالجنيه]]&lt;=15000,"متوسطة ",الهدي0[[#This Row],[السعر_بالجنيه]]&gt;=15000,"مرتفعة ")</f>
        <v xml:space="preserve">منخفضة </v>
      </c>
      <c r="J243"/>
    </row>
    <row r="244" spans="1:10" x14ac:dyDescent="0.25">
      <c r="A244" t="s">
        <v>88</v>
      </c>
      <c r="B244" t="str">
        <f t="shared" si="4"/>
        <v>أجهزة التصوير</v>
      </c>
      <c r="C244">
        <v>68</v>
      </c>
      <c r="D244" s="12">
        <v>4.0999999999999995E-2</v>
      </c>
      <c r="E244">
        <v>118</v>
      </c>
      <c r="F244" s="11">
        <f>الهدي0[[#This Row],[الكمية_المباعة]]*الهدي0[[#This Row],[نسبة_المرتجعات_٪]]</f>
        <v>1.4280000000000002</v>
      </c>
      <c r="G244" s="12">
        <v>2.1000000000000001E-2</v>
      </c>
      <c r="H244" s="1">
        <v>6575.97</v>
      </c>
      <c r="I244" s="12" t="str">
        <f>_xlfn.IFS(الهدي0[[#This Row],[السعر_بالجنيه]]&lt;=5000,"منخفضة ",الهدي0[[#This Row],[السعر_بالجنيه]]&lt;=15000,"متوسطة ",الهدي0[[#This Row],[السعر_بالجنيه]]&gt;=15000,"مرتفعة ")</f>
        <v xml:space="preserve">متوسطة </v>
      </c>
      <c r="J244"/>
    </row>
    <row r="245" spans="1:10" x14ac:dyDescent="0.25">
      <c r="A245" t="s">
        <v>10</v>
      </c>
      <c r="B245" t="str">
        <f t="shared" si="4"/>
        <v>الأجهزة  المنزلية</v>
      </c>
      <c r="C245">
        <v>143</v>
      </c>
      <c r="D245" s="12">
        <v>3.4000000000000002E-2</v>
      </c>
      <c r="E245">
        <v>127</v>
      </c>
      <c r="F245" s="11">
        <f>الهدي0[[#This Row],[الكمية_المباعة]]*الهدي0[[#This Row],[نسبة_المرتجعات_٪]]</f>
        <v>6.1489999999999991</v>
      </c>
      <c r="G245" s="12">
        <v>4.2999999999999997E-2</v>
      </c>
      <c r="H245" s="1">
        <v>2393.7531168831169</v>
      </c>
      <c r="I245" s="12" t="str">
        <f>_xlfn.IFS(الهدي0[[#This Row],[السعر_بالجنيه]]&lt;=5000,"منخفضة ",الهدي0[[#This Row],[السعر_بالجنيه]]&lt;=15000,"متوسطة ",الهدي0[[#This Row],[السعر_بالجنيه]]&gt;=15000,"مرتفعة ")</f>
        <v xml:space="preserve">منخفضة </v>
      </c>
      <c r="J245"/>
    </row>
    <row r="246" spans="1:10" x14ac:dyDescent="0.25">
      <c r="A246" t="s">
        <v>88</v>
      </c>
      <c r="B246" t="str">
        <f t="shared" si="4"/>
        <v>أجهزة التصوير</v>
      </c>
      <c r="C246">
        <v>118</v>
      </c>
      <c r="D246" s="12">
        <v>4.8000000000000001E-2</v>
      </c>
      <c r="E246">
        <v>0</v>
      </c>
      <c r="F246" s="11">
        <f>الهدي0[[#This Row],[الكمية_المباعة]]*الهدي0[[#This Row],[نسبة_المرتجعات_٪]]</f>
        <v>9.44</v>
      </c>
      <c r="G246" s="12">
        <v>0.08</v>
      </c>
      <c r="H246" s="1">
        <v>13227.7</v>
      </c>
      <c r="I246" s="12" t="str">
        <f>_xlfn.IFS(الهدي0[[#This Row],[السعر_بالجنيه]]&lt;=5000,"منخفضة ",الهدي0[[#This Row],[السعر_بالجنيه]]&lt;=15000,"متوسطة ",الهدي0[[#This Row],[السعر_بالجنيه]]&gt;=15000,"مرتفعة ")</f>
        <v xml:space="preserve">متوسطة </v>
      </c>
      <c r="J246"/>
    </row>
    <row r="247" spans="1:10" x14ac:dyDescent="0.25">
      <c r="A247" t="s">
        <v>23</v>
      </c>
      <c r="B247" t="str">
        <f t="shared" si="4"/>
        <v>الأجهزة  الشخصية</v>
      </c>
      <c r="C247">
        <v>58</v>
      </c>
      <c r="D247" s="12">
        <v>1.7000000000000001E-2</v>
      </c>
      <c r="E247">
        <v>55</v>
      </c>
      <c r="F247" s="11">
        <f>الهدي0[[#This Row],[الكمية_المباعة]]*الهدي0[[#This Row],[نسبة_المرتجعات_٪]]</f>
        <v>2.9579999999999997</v>
      </c>
      <c r="G247" s="12">
        <v>5.0999999999999997E-2</v>
      </c>
      <c r="H247" s="1">
        <v>4171.25</v>
      </c>
      <c r="I247" s="12" t="str">
        <f>_xlfn.IFS(الهدي0[[#This Row],[السعر_بالجنيه]]&lt;=5000,"منخفضة ",الهدي0[[#This Row],[السعر_بالجنيه]]&lt;=15000,"متوسطة ",الهدي0[[#This Row],[السعر_بالجنيه]]&gt;=15000,"مرتفعة ")</f>
        <v xml:space="preserve">منخفضة </v>
      </c>
      <c r="J247"/>
    </row>
    <row r="248" spans="1:10" x14ac:dyDescent="0.25">
      <c r="A248" t="s">
        <v>23</v>
      </c>
      <c r="B248" t="str">
        <f t="shared" si="4"/>
        <v>الأجهزة  الشخصية</v>
      </c>
      <c r="C248">
        <v>279</v>
      </c>
      <c r="D248" s="12">
        <v>4.7E-2</v>
      </c>
      <c r="E248">
        <v>122</v>
      </c>
      <c r="F248" s="11">
        <f>الهدي0[[#This Row],[الكمية_المباعة]]*الهدي0[[#This Row],[نسبة_المرتجعات_٪]]</f>
        <v>15.345000000000001</v>
      </c>
      <c r="G248" s="12">
        <v>5.5E-2</v>
      </c>
      <c r="H248" s="1">
        <v>2396.77</v>
      </c>
      <c r="I248" s="12" t="str">
        <f>_xlfn.IFS(الهدي0[[#This Row],[السعر_بالجنيه]]&lt;=5000,"منخفضة ",الهدي0[[#This Row],[السعر_بالجنيه]]&lt;=15000,"متوسطة ",الهدي0[[#This Row],[السعر_بالجنيه]]&gt;=15000,"مرتفعة ")</f>
        <v xml:space="preserve">منخفضة </v>
      </c>
      <c r="J248"/>
    </row>
    <row r="249" spans="1:10" x14ac:dyDescent="0.25">
      <c r="A249" t="s">
        <v>13</v>
      </c>
      <c r="B249" t="str">
        <f t="shared" si="4"/>
        <v>الأجهزة  المنزلية</v>
      </c>
      <c r="C249">
        <v>453</v>
      </c>
      <c r="D249" s="12">
        <v>3.7999999999999999E-2</v>
      </c>
      <c r="E249">
        <v>189</v>
      </c>
      <c r="F249" s="11">
        <f>الهدي0[[#This Row],[الكمية_المباعة]]*الهدي0[[#This Row],[نسبة_المرتجعات_٪]]</f>
        <v>40.769999999999996</v>
      </c>
      <c r="G249" s="12">
        <v>0.09</v>
      </c>
      <c r="H249" s="1">
        <v>3058.17</v>
      </c>
      <c r="I249" s="12" t="str">
        <f>_xlfn.IFS(الهدي0[[#This Row],[السعر_بالجنيه]]&lt;=5000,"منخفضة ",الهدي0[[#This Row],[السعر_بالجنيه]]&lt;=15000,"متوسطة ",الهدي0[[#This Row],[السعر_بالجنيه]]&gt;=15000,"مرتفعة ")</f>
        <v xml:space="preserve">منخفضة </v>
      </c>
      <c r="J249"/>
    </row>
    <row r="250" spans="1:10" x14ac:dyDescent="0.25">
      <c r="A250" t="s">
        <v>13</v>
      </c>
      <c r="B250" t="str">
        <f t="shared" si="4"/>
        <v>الأجهزة  المنزلية</v>
      </c>
      <c r="C250">
        <v>231</v>
      </c>
      <c r="D250" s="12">
        <v>1.1000000000000001E-2</v>
      </c>
      <c r="E250">
        <v>194</v>
      </c>
      <c r="F250" s="11">
        <f>الهدي0[[#This Row],[الكمية_المباعة]]*الهدي0[[#This Row],[نسبة_المرتجعات_٪]]</f>
        <v>5.3129999999999997</v>
      </c>
      <c r="G250" s="12">
        <v>2.3E-2</v>
      </c>
      <c r="H250" s="1">
        <v>13353.74</v>
      </c>
      <c r="I250" s="12" t="str">
        <f>_xlfn.IFS(الهدي0[[#This Row],[السعر_بالجنيه]]&lt;=5000,"منخفضة ",الهدي0[[#This Row],[السعر_بالجنيه]]&lt;=15000,"متوسطة ",الهدي0[[#This Row],[السعر_بالجنيه]]&gt;=15000,"مرتفعة ")</f>
        <v xml:space="preserve">متوسطة </v>
      </c>
      <c r="J250"/>
    </row>
    <row r="251" spans="1:10" x14ac:dyDescent="0.25">
      <c r="A251" t="s">
        <v>58</v>
      </c>
      <c r="B251" t="str">
        <f t="shared" si="4"/>
        <v>الأجهزة  المنزلية</v>
      </c>
      <c r="C251">
        <v>473</v>
      </c>
      <c r="D251" s="12">
        <v>4.0999999999999995E-2</v>
      </c>
      <c r="E251">
        <v>0</v>
      </c>
      <c r="F251" s="11">
        <f>الهدي0[[#This Row],[الكمية_المباعة]]*الهدي0[[#This Row],[نسبة_المرتجعات_٪]]</f>
        <v>25.542000000000002</v>
      </c>
      <c r="G251" s="12">
        <v>5.4000000000000006E-2</v>
      </c>
      <c r="H251" s="1">
        <v>28042.87</v>
      </c>
      <c r="I251" s="12" t="str">
        <f>_xlfn.IFS(الهدي0[[#This Row],[السعر_بالجنيه]]&lt;=5000,"منخفضة ",الهدي0[[#This Row],[السعر_بالجنيه]]&lt;=15000,"متوسطة ",الهدي0[[#This Row],[السعر_بالجنيه]]&gt;=15000,"مرتفعة ")</f>
        <v xml:space="preserve">مرتفعة </v>
      </c>
      <c r="J251"/>
    </row>
    <row r="252" spans="1:10" x14ac:dyDescent="0.25">
      <c r="A252" t="s">
        <v>25</v>
      </c>
      <c r="B252" t="str">
        <f t="shared" si="4"/>
        <v>الأجهزة  المنزلية</v>
      </c>
      <c r="C252">
        <v>461</v>
      </c>
      <c r="D252" s="12">
        <v>1.1000000000000001E-2</v>
      </c>
      <c r="E252">
        <v>144</v>
      </c>
      <c r="F252" s="11">
        <f>الهدي0[[#This Row],[الكمية_المباعة]]*الهدي0[[#This Row],[نسبة_المرتجعات_٪]]</f>
        <v>18.440000000000001</v>
      </c>
      <c r="G252" s="12">
        <v>0.04</v>
      </c>
      <c r="H252" s="1">
        <v>26472.43</v>
      </c>
      <c r="I252" s="12" t="str">
        <f>_xlfn.IFS(الهدي0[[#This Row],[السعر_بالجنيه]]&lt;=5000,"منخفضة ",الهدي0[[#This Row],[السعر_بالجنيه]]&lt;=15000,"متوسطة ",الهدي0[[#This Row],[السعر_بالجنيه]]&gt;=15000,"مرتفعة ")</f>
        <v xml:space="preserve">مرتفعة </v>
      </c>
      <c r="J252"/>
    </row>
    <row r="253" spans="1:10" x14ac:dyDescent="0.25">
      <c r="A253" t="s">
        <v>18</v>
      </c>
      <c r="B253" t="str">
        <f t="shared" si="4"/>
        <v>الأجهزة  المنزلية</v>
      </c>
      <c r="C253">
        <v>439</v>
      </c>
      <c r="D253" s="12">
        <v>1.6E-2</v>
      </c>
      <c r="E253">
        <v>138</v>
      </c>
      <c r="F253" s="11">
        <f>الهدي0[[#This Row],[الكمية_المباعة]]*الهدي0[[#This Row],[نسبة_المرتجعات_٪]]</f>
        <v>25.023</v>
      </c>
      <c r="G253" s="12">
        <v>5.7000000000000002E-2</v>
      </c>
      <c r="H253" s="1">
        <v>9220.4</v>
      </c>
      <c r="I253" s="12" t="str">
        <f>_xlfn.IFS(الهدي0[[#This Row],[السعر_بالجنيه]]&lt;=5000,"منخفضة ",الهدي0[[#This Row],[السعر_بالجنيه]]&lt;=15000,"متوسطة ",الهدي0[[#This Row],[السعر_بالجنيه]]&gt;=15000,"مرتفعة ")</f>
        <v xml:space="preserve">متوسطة </v>
      </c>
      <c r="J253"/>
    </row>
    <row r="254" spans="1:10" x14ac:dyDescent="0.25">
      <c r="A254" t="s">
        <v>25</v>
      </c>
      <c r="B254" t="str">
        <f t="shared" si="4"/>
        <v>الأجهزة  المنزلية</v>
      </c>
      <c r="C254">
        <v>113</v>
      </c>
      <c r="D254" s="12">
        <v>2.7000000000000003E-2</v>
      </c>
      <c r="E254">
        <v>64</v>
      </c>
      <c r="F254" s="11">
        <f>الهدي0[[#This Row],[الكمية_المباعة]]*الهدي0[[#This Row],[نسبة_المرتجعات_٪]]</f>
        <v>10.622</v>
      </c>
      <c r="G254" s="12">
        <v>9.4E-2</v>
      </c>
      <c r="H254" s="1">
        <v>32330.65</v>
      </c>
      <c r="I254" s="12" t="str">
        <f>_xlfn.IFS(الهدي0[[#This Row],[السعر_بالجنيه]]&lt;=5000,"منخفضة ",الهدي0[[#This Row],[السعر_بالجنيه]]&lt;=15000,"متوسطة ",الهدي0[[#This Row],[السعر_بالجنيه]]&gt;=15000,"مرتفعة ")</f>
        <v xml:space="preserve">مرتفعة </v>
      </c>
      <c r="J254"/>
    </row>
    <row r="255" spans="1:10" x14ac:dyDescent="0.25">
      <c r="A255" t="s">
        <v>58</v>
      </c>
      <c r="B255" t="str">
        <f t="shared" si="4"/>
        <v>الأجهزة  المنزلية</v>
      </c>
      <c r="C255">
        <v>113</v>
      </c>
      <c r="D255" s="12">
        <v>4.7E-2</v>
      </c>
      <c r="E255">
        <v>0</v>
      </c>
      <c r="F255" s="11">
        <f>الهدي0[[#This Row],[الكمية_المباعة]]*الهدي0[[#This Row],[نسبة_المرتجعات_٪]]</f>
        <v>2.9380000000000002</v>
      </c>
      <c r="G255" s="12">
        <v>2.6000000000000002E-2</v>
      </c>
      <c r="H255" s="1">
        <v>22468.42</v>
      </c>
      <c r="I255" s="12" t="str">
        <f>_xlfn.IFS(الهدي0[[#This Row],[السعر_بالجنيه]]&lt;=5000,"منخفضة ",الهدي0[[#This Row],[السعر_بالجنيه]]&lt;=15000,"متوسطة ",الهدي0[[#This Row],[السعر_بالجنيه]]&gt;=15000,"مرتفعة ")</f>
        <v xml:space="preserve">مرتفعة </v>
      </c>
      <c r="J255"/>
    </row>
    <row r="256" spans="1:10" x14ac:dyDescent="0.25">
      <c r="A256" t="s">
        <v>18</v>
      </c>
      <c r="B256" t="str">
        <f t="shared" si="4"/>
        <v>الأجهزة  المنزلية</v>
      </c>
      <c r="C256">
        <v>457</v>
      </c>
      <c r="D256" s="12">
        <v>1.7000000000000001E-2</v>
      </c>
      <c r="E256">
        <v>129</v>
      </c>
      <c r="F256" s="11">
        <f>الهدي0[[#This Row],[الكمية_المباعة]]*الهدي0[[#This Row],[نسبة_المرتجعات_٪]]</f>
        <v>28.334000000000003</v>
      </c>
      <c r="G256" s="12">
        <v>6.2000000000000006E-2</v>
      </c>
      <c r="H256" s="1">
        <v>19509.21</v>
      </c>
      <c r="I256" s="12" t="str">
        <f>_xlfn.IFS(الهدي0[[#This Row],[السعر_بالجنيه]]&lt;=5000,"منخفضة ",الهدي0[[#This Row],[السعر_بالجنيه]]&lt;=15000,"متوسطة ",الهدي0[[#This Row],[السعر_بالجنيه]]&gt;=15000,"مرتفعة ")</f>
        <v xml:space="preserve">مرتفعة </v>
      </c>
      <c r="J256"/>
    </row>
    <row r="257" spans="1:10" x14ac:dyDescent="0.25">
      <c r="A257" t="s">
        <v>88</v>
      </c>
      <c r="B257" t="str">
        <f t="shared" si="4"/>
        <v>أجهزة التصوير</v>
      </c>
      <c r="C257">
        <v>374</v>
      </c>
      <c r="D257" s="12">
        <v>4.4000000000000004E-2</v>
      </c>
      <c r="E257">
        <v>168</v>
      </c>
      <c r="F257" s="11">
        <f>الهدي0[[#This Row],[الكمية_المباعة]]*الهدي0[[#This Row],[نسبة_المرتجعات_٪]]</f>
        <v>19.073999999999998</v>
      </c>
      <c r="G257" s="12">
        <v>5.0999999999999997E-2</v>
      </c>
      <c r="H257" s="1">
        <v>8251.5039682539682</v>
      </c>
      <c r="I257" s="12" t="str">
        <f>_xlfn.IFS(الهدي0[[#This Row],[السعر_بالجنيه]]&lt;=5000,"منخفضة ",الهدي0[[#This Row],[السعر_بالجنيه]]&lt;=15000,"متوسطة ",الهدي0[[#This Row],[السعر_بالجنيه]]&gt;=15000,"مرتفعة ")</f>
        <v xml:space="preserve">متوسطة </v>
      </c>
      <c r="J257"/>
    </row>
    <row r="258" spans="1:10" x14ac:dyDescent="0.25">
      <c r="A258" t="s">
        <v>37</v>
      </c>
      <c r="B258" t="str">
        <f t="shared" si="4"/>
        <v xml:space="preserve"> الحاسوب ومستلزماته</v>
      </c>
      <c r="C258">
        <v>237</v>
      </c>
      <c r="D258" s="12">
        <v>3.1000000000000003E-2</v>
      </c>
      <c r="E258">
        <v>189</v>
      </c>
      <c r="F258" s="11">
        <f>الهدي0[[#This Row],[الكمية_المباعة]]*الهدي0[[#This Row],[نسبة_المرتجعات_٪]]</f>
        <v>22.041000000000004</v>
      </c>
      <c r="G258" s="12">
        <v>9.3000000000000013E-2</v>
      </c>
      <c r="H258" s="1">
        <v>12793.77</v>
      </c>
      <c r="I258" s="12" t="str">
        <f>_xlfn.IFS(الهدي0[[#This Row],[السعر_بالجنيه]]&lt;=5000,"منخفضة ",الهدي0[[#This Row],[السعر_بالجنيه]]&lt;=15000,"متوسطة ",الهدي0[[#This Row],[السعر_بالجنيه]]&gt;=15000,"مرتفعة ")</f>
        <v xml:space="preserve">متوسطة </v>
      </c>
      <c r="J258"/>
    </row>
    <row r="259" spans="1:10" x14ac:dyDescent="0.25">
      <c r="A259" t="s">
        <v>25</v>
      </c>
      <c r="B259" t="str">
        <f t="shared" si="4"/>
        <v>الأجهزة  المنزلية</v>
      </c>
      <c r="C259">
        <v>294</v>
      </c>
      <c r="D259" s="12">
        <v>4.7E-2</v>
      </c>
      <c r="E259">
        <v>104</v>
      </c>
      <c r="F259" s="11">
        <f>الهدي0[[#This Row],[الكمية_المباعة]]*الهدي0[[#This Row],[نسبة_المرتجعات_٪]]</f>
        <v>19.404</v>
      </c>
      <c r="G259" s="12">
        <v>6.6000000000000003E-2</v>
      </c>
      <c r="H259" s="1">
        <v>12401.21</v>
      </c>
      <c r="I259" s="12" t="str">
        <f>_xlfn.IFS(الهدي0[[#This Row],[السعر_بالجنيه]]&lt;=5000,"منخفضة ",الهدي0[[#This Row],[السعر_بالجنيه]]&lt;=15000,"متوسطة ",الهدي0[[#This Row],[السعر_بالجنيه]]&gt;=15000,"مرتفعة ")</f>
        <v xml:space="preserve">متوسطة </v>
      </c>
      <c r="J259"/>
    </row>
    <row r="260" spans="1:10" x14ac:dyDescent="0.25">
      <c r="A260" t="s">
        <v>58</v>
      </c>
      <c r="B260" t="str">
        <f t="shared" si="4"/>
        <v>الأجهزة  المنزلية</v>
      </c>
      <c r="C260">
        <v>185</v>
      </c>
      <c r="D260" s="12">
        <v>1.8000000000000002E-2</v>
      </c>
      <c r="E260">
        <v>160</v>
      </c>
      <c r="F260" s="11">
        <f>الهدي0[[#This Row],[الكمية_المباعة]]*الهدي0[[#This Row],[نسبة_المرتجعات_٪]]</f>
        <v>12.025</v>
      </c>
      <c r="G260" s="12">
        <v>6.5000000000000002E-2</v>
      </c>
      <c r="H260" s="1">
        <v>28310.18</v>
      </c>
      <c r="I260" s="12" t="str">
        <f>_xlfn.IFS(الهدي0[[#This Row],[السعر_بالجنيه]]&lt;=5000,"منخفضة ",الهدي0[[#This Row],[السعر_بالجنيه]]&lt;=15000,"متوسطة ",الهدي0[[#This Row],[السعر_بالجنيه]]&gt;=15000,"مرتفعة ")</f>
        <v xml:space="preserve">مرتفعة </v>
      </c>
      <c r="J260"/>
    </row>
    <row r="261" spans="1:10" x14ac:dyDescent="0.25">
      <c r="A261" t="s">
        <v>88</v>
      </c>
      <c r="B261" t="str">
        <f t="shared" si="4"/>
        <v>أجهزة التصوير</v>
      </c>
      <c r="C261">
        <v>172</v>
      </c>
      <c r="D261" s="12">
        <v>0.02</v>
      </c>
      <c r="E261">
        <v>63</v>
      </c>
      <c r="F261" s="11">
        <f>الهدي0[[#This Row],[الكمية_المباعة]]*الهدي0[[#This Row],[نسبة_المرتجعات_٪]]</f>
        <v>12.040000000000001</v>
      </c>
      <c r="G261" s="12">
        <v>7.0000000000000007E-2</v>
      </c>
      <c r="H261" s="1">
        <v>10415.01</v>
      </c>
      <c r="I261" s="12" t="str">
        <f>_xlfn.IFS(الهدي0[[#This Row],[السعر_بالجنيه]]&lt;=5000,"منخفضة ",الهدي0[[#This Row],[السعر_بالجنيه]]&lt;=15000,"متوسطة ",الهدي0[[#This Row],[السعر_بالجنيه]]&gt;=15000,"مرتفعة ")</f>
        <v xml:space="preserve">متوسطة </v>
      </c>
      <c r="J261"/>
    </row>
    <row r="262" spans="1:10" x14ac:dyDescent="0.25">
      <c r="A262" t="s">
        <v>18</v>
      </c>
      <c r="B262" t="str">
        <f t="shared" si="4"/>
        <v>الأجهزة  المنزلية</v>
      </c>
      <c r="C262">
        <v>88</v>
      </c>
      <c r="D262" s="12">
        <v>3.7000000000000005E-2</v>
      </c>
      <c r="E262">
        <v>26</v>
      </c>
      <c r="F262" s="11">
        <f>الهدي0[[#This Row],[الكمية_المباعة]]*الهدي0[[#This Row],[نسبة_المرتجعات_٪]]</f>
        <v>4.1360000000000001</v>
      </c>
      <c r="G262" s="12">
        <v>4.7E-2</v>
      </c>
      <c r="H262" s="1">
        <v>17706.09</v>
      </c>
      <c r="I262" s="12" t="str">
        <f>_xlfn.IFS(الهدي0[[#This Row],[السعر_بالجنيه]]&lt;=5000,"منخفضة ",الهدي0[[#This Row],[السعر_بالجنيه]]&lt;=15000,"متوسطة ",الهدي0[[#This Row],[السعر_بالجنيه]]&gt;=15000,"مرتفعة ")</f>
        <v xml:space="preserve">مرتفعة </v>
      </c>
      <c r="J262"/>
    </row>
    <row r="263" spans="1:10" x14ac:dyDescent="0.25">
      <c r="A263" t="s">
        <v>16</v>
      </c>
      <c r="B263" t="str">
        <f t="shared" ref="B263:B316" si="5">_xlfn.IFS(
    OR(A263="تلفاز ذكي", A263="ثلاجة", A263="غسالة", A263="مكيف هواء", A263="ميكروويف"), "الأجهزة  المنزلية",
    OR(A263="هاتف ذكي", A263="ساعة ذكية", A263="سماعات بلوتوث"), "الأجهزة  الشخصية",
    OR(A263="حاسوب محمول", A263="طابعة ليزر", A263="لوحة مفاتيح"), " الحاسوب ومستلزماته",
    OR(A263="كاميرا رقمية"), "أجهزة التصوير"
)</f>
        <v xml:space="preserve"> الحاسوب ومستلزماته</v>
      </c>
      <c r="C263">
        <v>299</v>
      </c>
      <c r="D263" s="12">
        <v>4.5999999999999999E-2</v>
      </c>
      <c r="E263">
        <v>62</v>
      </c>
      <c r="F263" s="11">
        <f>الهدي0[[#This Row],[الكمية_المباعة]]*الهدي0[[#This Row],[نسبة_المرتجعات_٪]]</f>
        <v>29.002999999999997</v>
      </c>
      <c r="G263" s="12">
        <v>9.6999999999999989E-2</v>
      </c>
      <c r="H263" s="1">
        <v>167.41</v>
      </c>
      <c r="I263" s="12" t="str">
        <f>_xlfn.IFS(الهدي0[[#This Row],[السعر_بالجنيه]]&lt;=5000,"منخفضة ",الهدي0[[#This Row],[السعر_بالجنيه]]&lt;=15000,"متوسطة ",الهدي0[[#This Row],[السعر_بالجنيه]]&gt;=15000,"مرتفعة ")</f>
        <v xml:space="preserve">منخفضة </v>
      </c>
      <c r="J263"/>
    </row>
    <row r="264" spans="1:10" x14ac:dyDescent="0.25">
      <c r="A264" t="s">
        <v>21</v>
      </c>
      <c r="B264" t="str">
        <f t="shared" si="5"/>
        <v xml:space="preserve"> الحاسوب ومستلزماته</v>
      </c>
      <c r="C264">
        <v>205</v>
      </c>
      <c r="D264" s="12">
        <v>4.0999999999999995E-2</v>
      </c>
      <c r="E264">
        <v>184</v>
      </c>
      <c r="F264" s="11">
        <f>الهدي0[[#This Row],[الكمية_المباعة]]*الهدي0[[#This Row],[نسبة_المرتجعات_٪]]</f>
        <v>7.79</v>
      </c>
      <c r="G264" s="12">
        <v>3.7999999999999999E-2</v>
      </c>
      <c r="H264" s="1">
        <v>2207.62</v>
      </c>
      <c r="I264" s="12" t="str">
        <f>_xlfn.IFS(الهدي0[[#This Row],[السعر_بالجنيه]]&lt;=5000,"منخفضة ",الهدي0[[#This Row],[السعر_بالجنيه]]&lt;=15000,"متوسطة ",الهدي0[[#This Row],[السعر_بالجنيه]]&gt;=15000,"مرتفعة ")</f>
        <v xml:space="preserve">منخفضة </v>
      </c>
      <c r="J264"/>
    </row>
    <row r="265" spans="1:10" x14ac:dyDescent="0.25">
      <c r="A265" t="s">
        <v>10</v>
      </c>
      <c r="B265" t="str">
        <f t="shared" si="5"/>
        <v>الأجهزة  المنزلية</v>
      </c>
      <c r="C265">
        <v>60</v>
      </c>
      <c r="D265" s="12">
        <v>1.7000000000000001E-2</v>
      </c>
      <c r="E265">
        <v>88</v>
      </c>
      <c r="F265" s="11">
        <f>الهدي0[[#This Row],[الكمية_المباعة]]*الهدي0[[#This Row],[نسبة_المرتجعات_٪]]</f>
        <v>5.94</v>
      </c>
      <c r="G265" s="12">
        <v>9.9000000000000005E-2</v>
      </c>
      <c r="H265" s="1">
        <v>1664.01</v>
      </c>
      <c r="I265" s="12" t="str">
        <f>_xlfn.IFS(الهدي0[[#This Row],[السعر_بالجنيه]]&lt;=5000,"منخفضة ",الهدي0[[#This Row],[السعر_بالجنيه]]&lt;=15000,"متوسطة ",الهدي0[[#This Row],[السعر_بالجنيه]]&gt;=15000,"مرتفعة ")</f>
        <v xml:space="preserve">منخفضة </v>
      </c>
      <c r="J265"/>
    </row>
    <row r="266" spans="1:10" x14ac:dyDescent="0.25">
      <c r="A266" t="s">
        <v>16</v>
      </c>
      <c r="B266" t="str">
        <f t="shared" si="5"/>
        <v xml:space="preserve"> الحاسوب ومستلزماته</v>
      </c>
      <c r="C266">
        <v>256</v>
      </c>
      <c r="D266" s="12">
        <v>4.4999999999999998E-2</v>
      </c>
      <c r="E266">
        <v>62</v>
      </c>
      <c r="F266" s="11">
        <f>الهدي0[[#This Row],[الكمية_المباعة]]*الهدي0[[#This Row],[نسبة_المرتجعات_٪]]</f>
        <v>14.335999999999999</v>
      </c>
      <c r="G266" s="12">
        <v>5.5999999999999994E-2</v>
      </c>
      <c r="H266" s="1">
        <v>131.69999999999999</v>
      </c>
      <c r="I266" s="12" t="str">
        <f>_xlfn.IFS(الهدي0[[#This Row],[السعر_بالجنيه]]&lt;=5000,"منخفضة ",الهدي0[[#This Row],[السعر_بالجنيه]]&lt;=15000,"متوسطة ",الهدي0[[#This Row],[السعر_بالجنيه]]&gt;=15000,"مرتفعة ")</f>
        <v xml:space="preserve">منخفضة </v>
      </c>
      <c r="J266"/>
    </row>
    <row r="267" spans="1:10" x14ac:dyDescent="0.25">
      <c r="A267" t="s">
        <v>23</v>
      </c>
      <c r="B267" t="str">
        <f t="shared" si="5"/>
        <v>الأجهزة  الشخصية</v>
      </c>
      <c r="C267">
        <v>499</v>
      </c>
      <c r="D267" s="12">
        <v>3.3000000000000002E-2</v>
      </c>
      <c r="E267">
        <v>74</v>
      </c>
      <c r="F267" s="11">
        <f>الهدي0[[#This Row],[الكمية_المباعة]]*الهدي0[[#This Row],[نسبة_المرتجعات_٪]]</f>
        <v>21.456999999999997</v>
      </c>
      <c r="G267" s="12">
        <v>4.2999999999999997E-2</v>
      </c>
      <c r="H267" s="1">
        <v>1658.82</v>
      </c>
      <c r="I267" s="12" t="str">
        <f>_xlfn.IFS(الهدي0[[#This Row],[السعر_بالجنيه]]&lt;=5000,"منخفضة ",الهدي0[[#This Row],[السعر_بالجنيه]]&lt;=15000,"متوسطة ",الهدي0[[#This Row],[السعر_بالجنيه]]&gt;=15000,"مرتفعة ")</f>
        <v xml:space="preserve">منخفضة </v>
      </c>
      <c r="J267"/>
    </row>
    <row r="268" spans="1:10" x14ac:dyDescent="0.25">
      <c r="A268" t="s">
        <v>21</v>
      </c>
      <c r="B268" t="str">
        <f t="shared" si="5"/>
        <v xml:space="preserve"> الحاسوب ومستلزماته</v>
      </c>
      <c r="C268">
        <v>116</v>
      </c>
      <c r="D268" s="12">
        <v>1.7000000000000001E-2</v>
      </c>
      <c r="E268">
        <v>159</v>
      </c>
      <c r="F268" s="11">
        <f>الهدي0[[#This Row],[الكمية_المباعة]]*الهدي0[[#This Row],[نسبة_المرتجعات_٪]]</f>
        <v>8.5840000000000014</v>
      </c>
      <c r="G268" s="12">
        <v>7.400000000000001E-2</v>
      </c>
      <c r="H268" s="1">
        <v>1513.53</v>
      </c>
      <c r="I268" s="12" t="str">
        <f>_xlfn.IFS(الهدي0[[#This Row],[السعر_بالجنيه]]&lt;=5000,"منخفضة ",الهدي0[[#This Row],[السعر_بالجنيه]]&lt;=15000,"متوسطة ",الهدي0[[#This Row],[السعر_بالجنيه]]&gt;=15000,"مرتفعة ")</f>
        <v xml:space="preserve">منخفضة </v>
      </c>
      <c r="J268"/>
    </row>
    <row r="269" spans="1:10" x14ac:dyDescent="0.25">
      <c r="A269" t="s">
        <v>37</v>
      </c>
      <c r="B269" t="str">
        <f t="shared" si="5"/>
        <v xml:space="preserve"> الحاسوب ومستلزماته</v>
      </c>
      <c r="C269">
        <v>166</v>
      </c>
      <c r="D269" s="12">
        <v>3.1000000000000003E-2</v>
      </c>
      <c r="E269">
        <v>79</v>
      </c>
      <c r="F269" s="11">
        <f>الهدي0[[#This Row],[الكمية_المباعة]]*الهدي0[[#This Row],[نسبة_المرتجعات_٪]]</f>
        <v>2.6560000000000001</v>
      </c>
      <c r="G269" s="12">
        <v>1.6E-2</v>
      </c>
      <c r="H269" s="1">
        <v>21836.6</v>
      </c>
      <c r="I269" s="12" t="str">
        <f>_xlfn.IFS(الهدي0[[#This Row],[السعر_بالجنيه]]&lt;=5000,"منخفضة ",الهدي0[[#This Row],[السعر_بالجنيه]]&lt;=15000,"متوسطة ",الهدي0[[#This Row],[السعر_بالجنيه]]&gt;=15000,"مرتفعة ")</f>
        <v xml:space="preserve">مرتفعة </v>
      </c>
      <c r="J269"/>
    </row>
    <row r="270" spans="1:10" x14ac:dyDescent="0.25">
      <c r="A270" t="s">
        <v>23</v>
      </c>
      <c r="B270" t="str">
        <f t="shared" si="5"/>
        <v>الأجهزة  الشخصية</v>
      </c>
      <c r="C270">
        <v>458</v>
      </c>
      <c r="D270" s="12">
        <v>3.2000000000000001E-2</v>
      </c>
      <c r="E270">
        <v>114</v>
      </c>
      <c r="F270" s="11">
        <f>الهدي0[[#This Row],[الكمية_المباعة]]*الهدي0[[#This Row],[نسبة_المرتجعات_٪]]</f>
        <v>14.198000000000002</v>
      </c>
      <c r="G270" s="12">
        <v>3.1000000000000003E-2</v>
      </c>
      <c r="H270" s="1">
        <v>4337.96</v>
      </c>
      <c r="I270" s="12" t="str">
        <f>_xlfn.IFS(الهدي0[[#This Row],[السعر_بالجنيه]]&lt;=5000,"منخفضة ",الهدي0[[#This Row],[السعر_بالجنيه]]&lt;=15000,"متوسطة ",الهدي0[[#This Row],[السعر_بالجنيه]]&gt;=15000,"مرتفعة ")</f>
        <v xml:space="preserve">منخفضة </v>
      </c>
      <c r="J270"/>
    </row>
    <row r="271" spans="1:10" x14ac:dyDescent="0.25">
      <c r="A271" t="s">
        <v>88</v>
      </c>
      <c r="B271" t="str">
        <f t="shared" si="5"/>
        <v>أجهزة التصوير</v>
      </c>
      <c r="C271">
        <v>324</v>
      </c>
      <c r="D271" s="12">
        <v>2.5000000000000001E-2</v>
      </c>
      <c r="E271">
        <v>75</v>
      </c>
      <c r="F271" s="11">
        <f>الهدي0[[#This Row],[الكمية_المباعة]]*الهدي0[[#This Row],[نسبة_المرتجعات_٪]]</f>
        <v>24.3</v>
      </c>
      <c r="G271" s="12">
        <v>7.4999999999999997E-2</v>
      </c>
      <c r="H271" s="1">
        <v>7993.32</v>
      </c>
      <c r="I271" s="12" t="str">
        <f>_xlfn.IFS(الهدي0[[#This Row],[السعر_بالجنيه]]&lt;=5000,"منخفضة ",الهدي0[[#This Row],[السعر_بالجنيه]]&lt;=15000,"متوسطة ",الهدي0[[#This Row],[السعر_بالجنيه]]&gt;=15000,"مرتفعة ")</f>
        <v xml:space="preserve">متوسطة </v>
      </c>
      <c r="J271"/>
    </row>
    <row r="272" spans="1:10" x14ac:dyDescent="0.25">
      <c r="A272" t="s">
        <v>18</v>
      </c>
      <c r="B272" t="str">
        <f t="shared" si="5"/>
        <v>الأجهزة  المنزلية</v>
      </c>
      <c r="C272">
        <v>126</v>
      </c>
      <c r="D272" s="12">
        <v>1.9E-2</v>
      </c>
      <c r="E272">
        <v>26</v>
      </c>
      <c r="F272" s="11">
        <f>الهدي0[[#This Row],[الكمية_المباعة]]*الهدي0[[#This Row],[نسبة_المرتجعات_٪]]</f>
        <v>10.08</v>
      </c>
      <c r="G272" s="12">
        <v>0.08</v>
      </c>
      <c r="H272" s="1">
        <v>6772.49</v>
      </c>
      <c r="I272" s="12" t="str">
        <f>_xlfn.IFS(الهدي0[[#This Row],[السعر_بالجنيه]]&lt;=5000,"منخفضة ",الهدي0[[#This Row],[السعر_بالجنيه]]&lt;=15000,"متوسطة ",الهدي0[[#This Row],[السعر_بالجنيه]]&gt;=15000,"مرتفعة ")</f>
        <v xml:space="preserve">متوسطة </v>
      </c>
      <c r="J272"/>
    </row>
    <row r="273" spans="1:10" x14ac:dyDescent="0.25">
      <c r="A273" t="s">
        <v>25</v>
      </c>
      <c r="B273" t="str">
        <f t="shared" si="5"/>
        <v>الأجهزة  المنزلية</v>
      </c>
      <c r="C273">
        <v>183</v>
      </c>
      <c r="D273" s="12">
        <v>0.02</v>
      </c>
      <c r="E273">
        <v>133</v>
      </c>
      <c r="F273" s="11">
        <f>الهدي0[[#This Row],[الكمية_المباعة]]*الهدي0[[#This Row],[نسبة_المرتجعات_٪]]</f>
        <v>5.49</v>
      </c>
      <c r="G273" s="12">
        <v>0.03</v>
      </c>
      <c r="H273" s="1">
        <v>32739.33</v>
      </c>
      <c r="I273" s="12" t="str">
        <f>_xlfn.IFS(الهدي0[[#This Row],[السعر_بالجنيه]]&lt;=5000,"منخفضة ",الهدي0[[#This Row],[السعر_بالجنيه]]&lt;=15000,"متوسطة ",الهدي0[[#This Row],[السعر_بالجنيه]]&gt;=15000,"مرتفعة ")</f>
        <v xml:space="preserve">مرتفعة </v>
      </c>
      <c r="J273"/>
    </row>
    <row r="274" spans="1:10" x14ac:dyDescent="0.25">
      <c r="A274" t="s">
        <v>25</v>
      </c>
      <c r="B274" t="str">
        <f t="shared" si="5"/>
        <v>الأجهزة  المنزلية</v>
      </c>
      <c r="C274">
        <v>65</v>
      </c>
      <c r="D274" s="12">
        <v>3.5000000000000003E-2</v>
      </c>
      <c r="E274">
        <v>166</v>
      </c>
      <c r="F274" s="11">
        <f>الهدي0[[#This Row],[الكمية_المباعة]]*الهدي0[[#This Row],[نسبة_المرتجعات_٪]]</f>
        <v>6.37</v>
      </c>
      <c r="G274" s="12">
        <v>9.8000000000000004E-2</v>
      </c>
      <c r="H274" s="1">
        <v>9645.56</v>
      </c>
      <c r="I274" s="12" t="str">
        <f>_xlfn.IFS(الهدي0[[#This Row],[السعر_بالجنيه]]&lt;=5000,"منخفضة ",الهدي0[[#This Row],[السعر_بالجنيه]]&lt;=15000,"متوسطة ",الهدي0[[#This Row],[السعر_بالجنيه]]&gt;=15000,"مرتفعة ")</f>
        <v xml:space="preserve">متوسطة </v>
      </c>
      <c r="J274"/>
    </row>
    <row r="275" spans="1:10" x14ac:dyDescent="0.25">
      <c r="A275" t="s">
        <v>8</v>
      </c>
      <c r="B275" t="str">
        <f t="shared" si="5"/>
        <v>الأجهزة  الشخصية</v>
      </c>
      <c r="C275">
        <v>357</v>
      </c>
      <c r="D275" s="12">
        <v>3.1000000000000003E-2</v>
      </c>
      <c r="E275">
        <v>193</v>
      </c>
      <c r="F275" s="11">
        <f>الهدي0[[#This Row],[الكمية_المباعة]]*الهدي0[[#This Row],[نسبة_المرتجعات_٪]]</f>
        <v>35.343000000000004</v>
      </c>
      <c r="G275" s="12">
        <v>9.9000000000000005E-2</v>
      </c>
      <c r="H275" s="1">
        <v>5142.95</v>
      </c>
      <c r="I275" s="12" t="str">
        <f>_xlfn.IFS(الهدي0[[#This Row],[السعر_بالجنيه]]&lt;=5000,"منخفضة ",الهدي0[[#This Row],[السعر_بالجنيه]]&lt;=15000,"متوسطة ",الهدي0[[#This Row],[السعر_بالجنيه]]&gt;=15000,"مرتفعة ")</f>
        <v xml:space="preserve">متوسطة </v>
      </c>
      <c r="J275"/>
    </row>
    <row r="276" spans="1:10" x14ac:dyDescent="0.25">
      <c r="A276" t="s">
        <v>21</v>
      </c>
      <c r="B276" t="str">
        <f t="shared" si="5"/>
        <v xml:space="preserve"> الحاسوب ومستلزماته</v>
      </c>
      <c r="C276">
        <v>428</v>
      </c>
      <c r="D276" s="12">
        <v>3.7000000000000005E-2</v>
      </c>
      <c r="E276">
        <v>72</v>
      </c>
      <c r="F276" s="11">
        <f>الهدي0[[#This Row],[الكمية_المباعة]]*الهدي0[[#This Row],[نسبة_المرتجعات_٪]]</f>
        <v>21.827999999999999</v>
      </c>
      <c r="G276" s="12">
        <v>5.0999999999999997E-2</v>
      </c>
      <c r="H276" s="1">
        <v>2180.4899999999998</v>
      </c>
      <c r="I276" s="12" t="str">
        <f>_xlfn.IFS(الهدي0[[#This Row],[السعر_بالجنيه]]&lt;=5000,"منخفضة ",الهدي0[[#This Row],[السعر_بالجنيه]]&lt;=15000,"متوسطة ",الهدي0[[#This Row],[السعر_بالجنيه]]&gt;=15000,"مرتفعة ")</f>
        <v xml:space="preserve">منخفضة </v>
      </c>
      <c r="J276"/>
    </row>
    <row r="277" spans="1:10" x14ac:dyDescent="0.25">
      <c r="A277" t="s">
        <v>58</v>
      </c>
      <c r="B277" t="str">
        <f t="shared" si="5"/>
        <v>الأجهزة  المنزلية</v>
      </c>
      <c r="C277">
        <v>451</v>
      </c>
      <c r="D277" s="12">
        <v>1.2E-2</v>
      </c>
      <c r="E277">
        <v>191</v>
      </c>
      <c r="F277" s="11">
        <f>الهدي0[[#This Row],[الكمية_المباعة]]*الهدي0[[#This Row],[نسبة_المرتجعات_٪]]</f>
        <v>34.726999999999997</v>
      </c>
      <c r="G277" s="12">
        <v>7.6999999999999999E-2</v>
      </c>
      <c r="H277" s="1">
        <v>28870.06</v>
      </c>
      <c r="I277" s="12" t="str">
        <f>_xlfn.IFS(الهدي0[[#This Row],[السعر_بالجنيه]]&lt;=5000,"منخفضة ",الهدي0[[#This Row],[السعر_بالجنيه]]&lt;=15000,"متوسطة ",الهدي0[[#This Row],[السعر_بالجنيه]]&gt;=15000,"مرتفعة ")</f>
        <v xml:space="preserve">مرتفعة </v>
      </c>
      <c r="J277"/>
    </row>
    <row r="278" spans="1:10" x14ac:dyDescent="0.25">
      <c r="A278" t="s">
        <v>8</v>
      </c>
      <c r="B278" t="str">
        <f t="shared" si="5"/>
        <v>الأجهزة  الشخصية</v>
      </c>
      <c r="C278">
        <v>426</v>
      </c>
      <c r="D278" s="12">
        <v>3.1000000000000003E-2</v>
      </c>
      <c r="E278">
        <v>0</v>
      </c>
      <c r="F278" s="11">
        <f>الهدي0[[#This Row],[الكمية_المباعة]]*الهدي0[[#This Row],[نسبة_المرتجعات_٪]]</f>
        <v>7.2420000000000009</v>
      </c>
      <c r="G278" s="12">
        <v>1.7000000000000001E-2</v>
      </c>
      <c r="H278" s="1">
        <v>15530.74</v>
      </c>
      <c r="I278" s="12" t="str">
        <f>_xlfn.IFS(الهدي0[[#This Row],[السعر_بالجنيه]]&lt;=5000,"منخفضة ",الهدي0[[#This Row],[السعر_بالجنيه]]&lt;=15000,"متوسطة ",الهدي0[[#This Row],[السعر_بالجنيه]]&gt;=15000,"مرتفعة ")</f>
        <v xml:space="preserve">مرتفعة </v>
      </c>
      <c r="J278"/>
    </row>
    <row r="279" spans="1:10" x14ac:dyDescent="0.25">
      <c r="A279" t="s">
        <v>58</v>
      </c>
      <c r="B279" t="str">
        <f t="shared" si="5"/>
        <v>الأجهزة  المنزلية</v>
      </c>
      <c r="C279">
        <v>446</v>
      </c>
      <c r="D279" s="12">
        <v>2.7000000000000003E-2</v>
      </c>
      <c r="E279">
        <v>164</v>
      </c>
      <c r="F279" s="11">
        <f>الهدي0[[#This Row],[الكمية_المباعة]]*الهدي0[[#This Row],[نسبة_المرتجعات_٪]]</f>
        <v>17.393999999999998</v>
      </c>
      <c r="G279" s="12">
        <v>3.9E-2</v>
      </c>
      <c r="H279" s="1">
        <v>19224.669999999998</v>
      </c>
      <c r="I279" s="12" t="str">
        <f>_xlfn.IFS(الهدي0[[#This Row],[السعر_بالجنيه]]&lt;=5000,"منخفضة ",الهدي0[[#This Row],[السعر_بالجنيه]]&lt;=15000,"متوسطة ",الهدي0[[#This Row],[السعر_بالجنيه]]&gt;=15000,"مرتفعة ")</f>
        <v xml:space="preserve">مرتفعة </v>
      </c>
      <c r="J279"/>
    </row>
    <row r="280" spans="1:10" x14ac:dyDescent="0.25">
      <c r="A280" t="s">
        <v>16</v>
      </c>
      <c r="B280" t="str">
        <f t="shared" si="5"/>
        <v xml:space="preserve"> الحاسوب ومستلزماته</v>
      </c>
      <c r="C280">
        <v>263</v>
      </c>
      <c r="D280" s="12">
        <v>4.5999999999999999E-2</v>
      </c>
      <c r="E280">
        <v>176</v>
      </c>
      <c r="F280" s="11">
        <f>الهدي0[[#This Row],[الكمية_المباعة]]*الهدي0[[#This Row],[نسبة_المرتجعات_٪]]</f>
        <v>19.988</v>
      </c>
      <c r="G280" s="12">
        <v>7.5999999999999998E-2</v>
      </c>
      <c r="H280" s="1">
        <v>356.4</v>
      </c>
      <c r="I280" s="12" t="str">
        <f>_xlfn.IFS(الهدي0[[#This Row],[السعر_بالجنيه]]&lt;=5000,"منخفضة ",الهدي0[[#This Row],[السعر_بالجنيه]]&lt;=15000,"متوسطة ",الهدي0[[#This Row],[السعر_بالجنيه]]&gt;=15000,"مرتفعة ")</f>
        <v xml:space="preserve">منخفضة </v>
      </c>
      <c r="J280"/>
    </row>
    <row r="281" spans="1:10" x14ac:dyDescent="0.25">
      <c r="A281" t="s">
        <v>8</v>
      </c>
      <c r="B281" t="str">
        <f t="shared" si="5"/>
        <v>الأجهزة  الشخصية</v>
      </c>
      <c r="C281">
        <v>210</v>
      </c>
      <c r="D281" s="12">
        <v>3.6000000000000004E-2</v>
      </c>
      <c r="E281">
        <v>25</v>
      </c>
      <c r="F281" s="11">
        <f>الهدي0[[#This Row],[الكمية_المباعة]]*الهدي0[[#This Row],[نسبة_المرتجعات_٪]]</f>
        <v>19.53</v>
      </c>
      <c r="G281" s="12">
        <v>9.3000000000000013E-2</v>
      </c>
      <c r="H281" s="1">
        <v>11403.923906249995</v>
      </c>
      <c r="I281" s="12" t="str">
        <f>_xlfn.IFS(الهدي0[[#This Row],[السعر_بالجنيه]]&lt;=5000,"منخفضة ",الهدي0[[#This Row],[السعر_بالجنيه]]&lt;=15000,"متوسطة ",الهدي0[[#This Row],[السعر_بالجنيه]]&gt;=15000,"مرتفعة ")</f>
        <v xml:space="preserve">متوسطة </v>
      </c>
      <c r="J281"/>
    </row>
    <row r="282" spans="1:10" x14ac:dyDescent="0.25">
      <c r="A282" t="s">
        <v>25</v>
      </c>
      <c r="B282" t="str">
        <f t="shared" si="5"/>
        <v>الأجهزة  المنزلية</v>
      </c>
      <c r="C282">
        <v>305</v>
      </c>
      <c r="D282" s="12">
        <v>2.4E-2</v>
      </c>
      <c r="E282">
        <v>47</v>
      </c>
      <c r="F282" s="11">
        <f>الهدي0[[#This Row],[الكمية_المباعة]]*الهدي0[[#This Row],[نسبة_المرتجعات_٪]]</f>
        <v>25.009999999999998</v>
      </c>
      <c r="G282" s="12">
        <v>8.199999999999999E-2</v>
      </c>
      <c r="H282" s="1">
        <v>30960.9</v>
      </c>
      <c r="I282" s="12" t="str">
        <f>_xlfn.IFS(الهدي0[[#This Row],[السعر_بالجنيه]]&lt;=5000,"منخفضة ",الهدي0[[#This Row],[السعر_بالجنيه]]&lt;=15000,"متوسطة ",الهدي0[[#This Row],[السعر_بالجنيه]]&gt;=15000,"مرتفعة ")</f>
        <v xml:space="preserve">مرتفعة </v>
      </c>
      <c r="J282"/>
    </row>
    <row r="283" spans="1:10" x14ac:dyDescent="0.25">
      <c r="A283" t="s">
        <v>31</v>
      </c>
      <c r="B283" t="str">
        <f t="shared" si="5"/>
        <v>الأجهزة  الشخصية</v>
      </c>
      <c r="C283">
        <v>208</v>
      </c>
      <c r="D283" s="12">
        <v>2.5000000000000001E-2</v>
      </c>
      <c r="E283">
        <v>182</v>
      </c>
      <c r="F283" s="11">
        <f>الهدي0[[#This Row],[الكمية_المباعة]]*الهدي0[[#This Row],[نسبة_المرتجعات_٪]]</f>
        <v>19.552</v>
      </c>
      <c r="G283" s="12">
        <v>9.4E-2</v>
      </c>
      <c r="H283" s="1">
        <v>661.13</v>
      </c>
      <c r="I283" s="12" t="str">
        <f>_xlfn.IFS(الهدي0[[#This Row],[السعر_بالجنيه]]&lt;=5000,"منخفضة ",الهدي0[[#This Row],[السعر_بالجنيه]]&lt;=15000,"متوسطة ",الهدي0[[#This Row],[السعر_بالجنيه]]&gt;=15000,"مرتفعة ")</f>
        <v xml:space="preserve">منخفضة </v>
      </c>
      <c r="J283"/>
    </row>
    <row r="284" spans="1:10" x14ac:dyDescent="0.25">
      <c r="A284" t="s">
        <v>31</v>
      </c>
      <c r="B284" t="str">
        <f t="shared" si="5"/>
        <v>الأجهزة  الشخصية</v>
      </c>
      <c r="C284">
        <v>157</v>
      </c>
      <c r="D284" s="12">
        <v>0.03</v>
      </c>
      <c r="E284">
        <v>148</v>
      </c>
      <c r="F284" s="11">
        <f>الهدي0[[#This Row],[الكمية_المباعة]]*الهدي0[[#This Row],[نسبة_المرتجعات_٪]]</f>
        <v>11.460999999999999</v>
      </c>
      <c r="G284" s="12">
        <v>7.2999999999999995E-2</v>
      </c>
      <c r="H284" s="1">
        <v>1908.61</v>
      </c>
      <c r="I284" s="12" t="str">
        <f>_xlfn.IFS(الهدي0[[#This Row],[السعر_بالجنيه]]&lt;=5000,"منخفضة ",الهدي0[[#This Row],[السعر_بالجنيه]]&lt;=15000,"متوسطة ",الهدي0[[#This Row],[السعر_بالجنيه]]&gt;=15000,"مرتفعة ")</f>
        <v xml:space="preserve">منخفضة </v>
      </c>
      <c r="J284"/>
    </row>
    <row r="285" spans="1:10" x14ac:dyDescent="0.25">
      <c r="A285" t="s">
        <v>16</v>
      </c>
      <c r="B285" t="str">
        <f t="shared" si="5"/>
        <v xml:space="preserve"> الحاسوب ومستلزماته</v>
      </c>
      <c r="C285">
        <v>260</v>
      </c>
      <c r="D285" s="12">
        <v>4.8000000000000001E-2</v>
      </c>
      <c r="E285">
        <v>145</v>
      </c>
      <c r="F285" s="11">
        <f>الهدي0[[#This Row],[الكمية_المباعة]]*الهدي0[[#This Row],[نسبة_المرتجعات_٪]]</f>
        <v>21.580000000000002</v>
      </c>
      <c r="G285" s="12">
        <v>8.3000000000000004E-2</v>
      </c>
      <c r="H285" s="1">
        <v>707.36</v>
      </c>
      <c r="I285" s="12" t="str">
        <f>_xlfn.IFS(الهدي0[[#This Row],[السعر_بالجنيه]]&lt;=5000,"منخفضة ",الهدي0[[#This Row],[السعر_بالجنيه]]&lt;=15000,"متوسطة ",الهدي0[[#This Row],[السعر_بالجنيه]]&gt;=15000,"مرتفعة ")</f>
        <v xml:space="preserve">منخفضة </v>
      </c>
      <c r="J285"/>
    </row>
    <row r="286" spans="1:10" x14ac:dyDescent="0.25">
      <c r="A286" t="s">
        <v>16</v>
      </c>
      <c r="B286" t="str">
        <f t="shared" si="5"/>
        <v xml:space="preserve"> الحاسوب ومستلزماته</v>
      </c>
      <c r="C286">
        <v>60</v>
      </c>
      <c r="D286" s="12">
        <v>1.4999999999999999E-2</v>
      </c>
      <c r="E286">
        <v>62</v>
      </c>
      <c r="F286" s="11">
        <f>الهدي0[[#This Row],[الكمية_المباعة]]*الهدي0[[#This Row],[نسبة_المرتجعات_٪]]</f>
        <v>0.41999999999999993</v>
      </c>
      <c r="G286" s="12">
        <v>6.9999999999999993E-3</v>
      </c>
      <c r="H286" s="1">
        <v>535.77</v>
      </c>
      <c r="I286" s="12" t="str">
        <f>_xlfn.IFS(الهدي0[[#This Row],[السعر_بالجنيه]]&lt;=5000,"منخفضة ",الهدي0[[#This Row],[السعر_بالجنيه]]&lt;=15000,"متوسطة ",الهدي0[[#This Row],[السعر_بالجنيه]]&gt;=15000,"مرتفعة ")</f>
        <v xml:space="preserve">منخفضة </v>
      </c>
      <c r="J286"/>
    </row>
    <row r="287" spans="1:10" x14ac:dyDescent="0.25">
      <c r="A287" t="s">
        <v>88</v>
      </c>
      <c r="B287" t="str">
        <f t="shared" si="5"/>
        <v>أجهزة التصوير</v>
      </c>
      <c r="C287">
        <v>438</v>
      </c>
      <c r="D287" s="12">
        <v>2.7000000000000003E-2</v>
      </c>
      <c r="E287">
        <v>41</v>
      </c>
      <c r="F287" s="11">
        <f>الهدي0[[#This Row],[الكمية_المباعة]]*الهدي0[[#This Row],[نسبة_المرتجعات_٪]]</f>
        <v>9.1980000000000004</v>
      </c>
      <c r="G287" s="12">
        <v>2.1000000000000001E-2</v>
      </c>
      <c r="H287" s="1">
        <v>11206.87</v>
      </c>
      <c r="I287" s="12" t="str">
        <f>_xlfn.IFS(الهدي0[[#This Row],[السعر_بالجنيه]]&lt;=5000,"منخفضة ",الهدي0[[#This Row],[السعر_بالجنيه]]&lt;=15000,"متوسطة ",الهدي0[[#This Row],[السعر_بالجنيه]]&gt;=15000,"مرتفعة ")</f>
        <v xml:space="preserve">متوسطة </v>
      </c>
      <c r="J287"/>
    </row>
    <row r="288" spans="1:10" x14ac:dyDescent="0.25">
      <c r="A288" t="s">
        <v>21</v>
      </c>
      <c r="B288" t="str">
        <f t="shared" si="5"/>
        <v xml:space="preserve"> الحاسوب ومستلزماته</v>
      </c>
      <c r="C288">
        <v>81</v>
      </c>
      <c r="D288" s="12">
        <v>1.9E-2</v>
      </c>
      <c r="E288">
        <v>193</v>
      </c>
      <c r="F288" s="11">
        <f>الهدي0[[#This Row],[الكمية_المباعة]]*الهدي0[[#This Row],[نسبة_المرتجعات_٪]]</f>
        <v>6.2370000000000001</v>
      </c>
      <c r="G288" s="12">
        <v>7.6999999999999999E-2</v>
      </c>
      <c r="H288" s="1">
        <v>3595.78</v>
      </c>
      <c r="I288" s="12" t="str">
        <f>_xlfn.IFS(الهدي0[[#This Row],[السعر_بالجنيه]]&lt;=5000,"منخفضة ",الهدي0[[#This Row],[السعر_بالجنيه]]&lt;=15000,"متوسطة ",الهدي0[[#This Row],[السعر_بالجنيه]]&gt;=15000,"مرتفعة ")</f>
        <v xml:space="preserve">منخفضة </v>
      </c>
      <c r="J288"/>
    </row>
    <row r="289" spans="1:10" x14ac:dyDescent="0.25">
      <c r="A289" t="s">
        <v>16</v>
      </c>
      <c r="B289" t="str">
        <f t="shared" si="5"/>
        <v xml:space="preserve"> الحاسوب ومستلزماته</v>
      </c>
      <c r="C289">
        <v>52</v>
      </c>
      <c r="D289" s="12">
        <v>4.2999999999999997E-2</v>
      </c>
      <c r="E289">
        <v>49</v>
      </c>
      <c r="F289" s="11">
        <f>الهدي0[[#This Row],[الكمية_المباعة]]*الهدي0[[#This Row],[نسبة_المرتجعات_٪]]</f>
        <v>2.028</v>
      </c>
      <c r="G289" s="12">
        <v>3.9E-2</v>
      </c>
      <c r="H289" s="1">
        <v>156.08000000000001</v>
      </c>
      <c r="I289" s="12" t="str">
        <f>_xlfn.IFS(الهدي0[[#This Row],[السعر_بالجنيه]]&lt;=5000,"منخفضة ",الهدي0[[#This Row],[السعر_بالجنيه]]&lt;=15000,"متوسطة ",الهدي0[[#This Row],[السعر_بالجنيه]]&gt;=15000,"مرتفعة ")</f>
        <v xml:space="preserve">منخفضة </v>
      </c>
      <c r="J289"/>
    </row>
    <row r="290" spans="1:10" x14ac:dyDescent="0.25">
      <c r="A290" t="s">
        <v>37</v>
      </c>
      <c r="B290" t="str">
        <f t="shared" si="5"/>
        <v xml:space="preserve"> الحاسوب ومستلزماته</v>
      </c>
      <c r="C290">
        <v>140</v>
      </c>
      <c r="D290" s="12">
        <v>1.4999999999999999E-2</v>
      </c>
      <c r="E290">
        <v>47</v>
      </c>
      <c r="F290" s="11">
        <f>الهدي0[[#This Row],[الكمية_المباعة]]*الهدي0[[#This Row],[نسبة_المرتجعات_٪]]</f>
        <v>3.9199999999999995</v>
      </c>
      <c r="G290" s="12">
        <v>2.7999999999999997E-2</v>
      </c>
      <c r="H290" s="1">
        <v>25306.31</v>
      </c>
      <c r="I290" s="12" t="str">
        <f>_xlfn.IFS(الهدي0[[#This Row],[السعر_بالجنيه]]&lt;=5000,"منخفضة ",الهدي0[[#This Row],[السعر_بالجنيه]]&lt;=15000,"متوسطة ",الهدي0[[#This Row],[السعر_بالجنيه]]&gt;=15000,"مرتفعة ")</f>
        <v xml:space="preserve">مرتفعة </v>
      </c>
      <c r="J290"/>
    </row>
    <row r="291" spans="1:10" x14ac:dyDescent="0.25">
      <c r="A291" t="s">
        <v>13</v>
      </c>
      <c r="B291" t="str">
        <f t="shared" si="5"/>
        <v>الأجهزة  المنزلية</v>
      </c>
      <c r="C291">
        <v>365</v>
      </c>
      <c r="D291" s="12">
        <v>1.7000000000000001E-2</v>
      </c>
      <c r="E291">
        <v>49</v>
      </c>
      <c r="F291" s="11">
        <f>الهدي0[[#This Row],[الكمية_المباعة]]*الهدي0[[#This Row],[نسبة_المرتجعات_٪]]</f>
        <v>23.36</v>
      </c>
      <c r="G291" s="12">
        <v>6.4000000000000001E-2</v>
      </c>
      <c r="H291" s="1">
        <v>10435.51</v>
      </c>
      <c r="I291" s="12" t="str">
        <f>_xlfn.IFS(الهدي0[[#This Row],[السعر_بالجنيه]]&lt;=5000,"منخفضة ",الهدي0[[#This Row],[السعر_بالجنيه]]&lt;=15000,"متوسطة ",الهدي0[[#This Row],[السعر_بالجنيه]]&gt;=15000,"مرتفعة ")</f>
        <v xml:space="preserve">متوسطة </v>
      </c>
      <c r="J291"/>
    </row>
    <row r="292" spans="1:10" x14ac:dyDescent="0.25">
      <c r="A292" t="s">
        <v>88</v>
      </c>
      <c r="B292" t="str">
        <f t="shared" si="5"/>
        <v>أجهزة التصوير</v>
      </c>
      <c r="C292">
        <v>201</v>
      </c>
      <c r="D292" s="12">
        <v>1.3999999999999999E-2</v>
      </c>
      <c r="E292">
        <v>84</v>
      </c>
      <c r="F292" s="11">
        <f>الهدي0[[#This Row],[الكمية_المباعة]]*الهدي0[[#This Row],[نسبة_المرتجعات_٪]]</f>
        <v>2.4119999999999999</v>
      </c>
      <c r="G292" s="12">
        <v>1.2E-2</v>
      </c>
      <c r="H292" s="1">
        <v>8251.5039682539682</v>
      </c>
      <c r="I292" s="12" t="str">
        <f>_xlfn.IFS(الهدي0[[#This Row],[السعر_بالجنيه]]&lt;=5000,"منخفضة ",الهدي0[[#This Row],[السعر_بالجنيه]]&lt;=15000,"متوسطة ",الهدي0[[#This Row],[السعر_بالجنيه]]&gt;=15000,"مرتفعة ")</f>
        <v xml:space="preserve">متوسطة </v>
      </c>
      <c r="J292"/>
    </row>
    <row r="293" spans="1:10" x14ac:dyDescent="0.25">
      <c r="A293" t="s">
        <v>13</v>
      </c>
      <c r="B293" t="str">
        <f t="shared" si="5"/>
        <v>الأجهزة  المنزلية</v>
      </c>
      <c r="C293">
        <v>273</v>
      </c>
      <c r="D293" s="12">
        <v>2.1000000000000001E-2</v>
      </c>
      <c r="E293">
        <v>34</v>
      </c>
      <c r="F293" s="11">
        <f>الهدي0[[#This Row],[الكمية_المباعة]]*الهدي0[[#This Row],[نسبة_المرتجعات_٪]]</f>
        <v>22.385999999999996</v>
      </c>
      <c r="G293" s="12">
        <v>8.199999999999999E-2</v>
      </c>
      <c r="H293" s="1">
        <v>3668.14</v>
      </c>
      <c r="I293" s="12" t="str">
        <f>_xlfn.IFS(الهدي0[[#This Row],[السعر_بالجنيه]]&lt;=5000,"منخفضة ",الهدي0[[#This Row],[السعر_بالجنيه]]&lt;=15000,"متوسطة ",الهدي0[[#This Row],[السعر_بالجنيه]]&gt;=15000,"مرتفعة ")</f>
        <v xml:space="preserve">منخفضة </v>
      </c>
      <c r="J293"/>
    </row>
    <row r="294" spans="1:10" x14ac:dyDescent="0.25">
      <c r="A294" t="s">
        <v>16</v>
      </c>
      <c r="B294" t="str">
        <f t="shared" si="5"/>
        <v xml:space="preserve"> الحاسوب ومستلزماته</v>
      </c>
      <c r="C294">
        <v>355</v>
      </c>
      <c r="D294" s="12">
        <v>4.2999999999999997E-2</v>
      </c>
      <c r="E294">
        <v>72</v>
      </c>
      <c r="F294" s="11">
        <f>الهدي0[[#This Row],[الكمية_المباعة]]*الهدي0[[#This Row],[نسبة_المرتجعات_٪]]</f>
        <v>31.95</v>
      </c>
      <c r="G294" s="12">
        <v>0.09</v>
      </c>
      <c r="H294" s="1">
        <v>672.33</v>
      </c>
      <c r="I294" s="12" t="str">
        <f>_xlfn.IFS(الهدي0[[#This Row],[السعر_بالجنيه]]&lt;=5000,"منخفضة ",الهدي0[[#This Row],[السعر_بالجنيه]]&lt;=15000,"متوسطة ",الهدي0[[#This Row],[السعر_بالجنيه]]&gt;=15000,"مرتفعة ")</f>
        <v xml:space="preserve">منخفضة </v>
      </c>
      <c r="J294"/>
    </row>
    <row r="295" spans="1:10" x14ac:dyDescent="0.25">
      <c r="A295" t="s">
        <v>58</v>
      </c>
      <c r="B295" t="str">
        <f t="shared" si="5"/>
        <v>الأجهزة  المنزلية</v>
      </c>
      <c r="C295">
        <v>281</v>
      </c>
      <c r="D295" s="12">
        <v>2.7000000000000003E-2</v>
      </c>
      <c r="E295">
        <v>175</v>
      </c>
      <c r="F295" s="11">
        <f>الهدي0[[#This Row],[الكمية_المباعة]]*الهدي0[[#This Row],[نسبة_المرتجعات_٪]]</f>
        <v>16.579000000000001</v>
      </c>
      <c r="G295" s="12">
        <v>5.9000000000000004E-2</v>
      </c>
      <c r="H295" s="1">
        <v>8224.14</v>
      </c>
      <c r="I295" s="12" t="str">
        <f>_xlfn.IFS(الهدي0[[#This Row],[السعر_بالجنيه]]&lt;=5000,"منخفضة ",الهدي0[[#This Row],[السعر_بالجنيه]]&lt;=15000,"متوسطة ",الهدي0[[#This Row],[السعر_بالجنيه]]&gt;=15000,"مرتفعة ")</f>
        <v xml:space="preserve">متوسطة </v>
      </c>
      <c r="J295"/>
    </row>
    <row r="296" spans="1:10" x14ac:dyDescent="0.25">
      <c r="A296" t="s">
        <v>58</v>
      </c>
      <c r="B296" t="str">
        <f t="shared" si="5"/>
        <v>الأجهزة  المنزلية</v>
      </c>
      <c r="C296">
        <v>436</v>
      </c>
      <c r="D296" s="12">
        <v>3.6000000000000004E-2</v>
      </c>
      <c r="E296">
        <v>179</v>
      </c>
      <c r="F296" s="11">
        <f>الهدي0[[#This Row],[الكمية_المباعة]]*الهدي0[[#This Row],[نسبة_المرتجعات_٪]]</f>
        <v>40.548000000000009</v>
      </c>
      <c r="G296" s="12">
        <v>9.3000000000000013E-2</v>
      </c>
      <c r="H296" s="1">
        <v>16849.59</v>
      </c>
      <c r="I296" s="12" t="str">
        <f>_xlfn.IFS(الهدي0[[#This Row],[السعر_بالجنيه]]&lt;=5000,"منخفضة ",الهدي0[[#This Row],[السعر_بالجنيه]]&lt;=15000,"متوسطة ",الهدي0[[#This Row],[السعر_بالجنيه]]&gt;=15000,"مرتفعة ")</f>
        <v xml:space="preserve">مرتفعة </v>
      </c>
      <c r="J296"/>
    </row>
    <row r="297" spans="1:10" x14ac:dyDescent="0.25">
      <c r="A297" t="s">
        <v>16</v>
      </c>
      <c r="B297" t="str">
        <f t="shared" si="5"/>
        <v xml:space="preserve"> الحاسوب ومستلزماته</v>
      </c>
      <c r="C297">
        <v>299</v>
      </c>
      <c r="D297" s="12">
        <v>3.4000000000000002E-2</v>
      </c>
      <c r="E297">
        <v>0</v>
      </c>
      <c r="F297" s="11">
        <f>الهدي0[[#This Row],[الكمية_المباعة]]*الهدي0[[#This Row],[نسبة_المرتجعات_٪]]</f>
        <v>9.5679999999999996</v>
      </c>
      <c r="G297" s="12">
        <v>3.2000000000000001E-2</v>
      </c>
      <c r="H297" s="1">
        <v>454.07</v>
      </c>
      <c r="I297" s="12" t="str">
        <f>_xlfn.IFS(الهدي0[[#This Row],[السعر_بالجنيه]]&lt;=5000,"منخفضة ",الهدي0[[#This Row],[السعر_بالجنيه]]&lt;=15000,"متوسطة ",الهدي0[[#This Row],[السعر_بالجنيه]]&gt;=15000,"مرتفعة ")</f>
        <v xml:space="preserve">منخفضة </v>
      </c>
      <c r="J297"/>
    </row>
    <row r="298" spans="1:10" x14ac:dyDescent="0.25">
      <c r="A298" t="s">
        <v>8</v>
      </c>
      <c r="B298" t="str">
        <f t="shared" si="5"/>
        <v>الأجهزة  الشخصية</v>
      </c>
      <c r="C298">
        <v>255</v>
      </c>
      <c r="D298" s="12">
        <v>2.7000000000000003E-2</v>
      </c>
      <c r="E298">
        <v>59</v>
      </c>
      <c r="F298" s="11">
        <f>الهدي0[[#This Row],[الكمية_المباعة]]*الهدي0[[#This Row],[نسبة_المرتجعات_٪]]</f>
        <v>10.454999999999998</v>
      </c>
      <c r="G298" s="12">
        <v>4.0999999999999995E-2</v>
      </c>
      <c r="H298" s="1">
        <v>14079.36</v>
      </c>
      <c r="I298" s="12" t="str">
        <f>_xlfn.IFS(الهدي0[[#This Row],[السعر_بالجنيه]]&lt;=5000,"منخفضة ",الهدي0[[#This Row],[السعر_بالجنيه]]&lt;=15000,"متوسطة ",الهدي0[[#This Row],[السعر_بالجنيه]]&gt;=15000,"مرتفعة ")</f>
        <v xml:space="preserve">متوسطة </v>
      </c>
      <c r="J298"/>
    </row>
    <row r="299" spans="1:10" x14ac:dyDescent="0.25">
      <c r="A299" t="s">
        <v>8</v>
      </c>
      <c r="B299" t="str">
        <f t="shared" si="5"/>
        <v>الأجهزة  الشخصية</v>
      </c>
      <c r="C299">
        <v>304</v>
      </c>
      <c r="D299" s="12">
        <v>3.9E-2</v>
      </c>
      <c r="E299">
        <v>156</v>
      </c>
      <c r="F299" s="11">
        <f>الهدي0[[#This Row],[الكمية_المباعة]]*الهدي0[[#This Row],[نسبة_المرتجعات_٪]]</f>
        <v>13.68</v>
      </c>
      <c r="G299" s="12">
        <v>4.4999999999999998E-2</v>
      </c>
      <c r="H299" s="1">
        <v>4104.1899999999996</v>
      </c>
      <c r="I299" s="12" t="str">
        <f>_xlfn.IFS(الهدي0[[#This Row],[السعر_بالجنيه]]&lt;=5000,"منخفضة ",الهدي0[[#This Row],[السعر_بالجنيه]]&lt;=15000,"متوسطة ",الهدي0[[#This Row],[السعر_بالجنيه]]&gt;=15000,"مرتفعة ")</f>
        <v xml:space="preserve">منخفضة </v>
      </c>
      <c r="J299"/>
    </row>
    <row r="300" spans="1:10" x14ac:dyDescent="0.25">
      <c r="A300" t="s">
        <v>10</v>
      </c>
      <c r="B300" t="str">
        <f t="shared" si="5"/>
        <v>الأجهزة  المنزلية</v>
      </c>
      <c r="C300">
        <v>271</v>
      </c>
      <c r="D300" s="12">
        <v>3.7000000000000005E-2</v>
      </c>
      <c r="E300">
        <v>97</v>
      </c>
      <c r="F300" s="11">
        <f>الهدي0[[#This Row],[الكمية_المباعة]]*الهدي0[[#This Row],[نسبة_المرتجعات_٪]]</f>
        <v>19.782999999999998</v>
      </c>
      <c r="G300" s="12">
        <v>7.2999999999999995E-2</v>
      </c>
      <c r="H300" s="1">
        <v>3365.04</v>
      </c>
      <c r="I300" s="12" t="str">
        <f>_xlfn.IFS(الهدي0[[#This Row],[السعر_بالجنيه]]&lt;=5000,"منخفضة ",الهدي0[[#This Row],[السعر_بالجنيه]]&lt;=15000,"متوسطة ",الهدي0[[#This Row],[السعر_بالجنيه]]&gt;=15000,"مرتفعة ")</f>
        <v xml:space="preserve">منخفضة </v>
      </c>
      <c r="J300"/>
    </row>
    <row r="301" spans="1:10" x14ac:dyDescent="0.25">
      <c r="A301" t="s">
        <v>8</v>
      </c>
      <c r="B301" t="str">
        <f t="shared" si="5"/>
        <v>الأجهزة  الشخصية</v>
      </c>
      <c r="C301">
        <v>329</v>
      </c>
      <c r="D301" s="12">
        <v>4.5999999999999999E-2</v>
      </c>
      <c r="E301">
        <v>96</v>
      </c>
      <c r="F301" s="11">
        <f>الهدي0[[#This Row],[الكمية_المباعة]]*الهدي0[[#This Row],[نسبة_المرتجعات_٪]]</f>
        <v>13.818000000000001</v>
      </c>
      <c r="G301" s="12">
        <v>4.2000000000000003E-2</v>
      </c>
      <c r="H301" s="1">
        <v>9757.44</v>
      </c>
      <c r="I301" s="12" t="str">
        <f>_xlfn.IFS(الهدي0[[#This Row],[السعر_بالجنيه]]&lt;=5000,"منخفضة ",الهدي0[[#This Row],[السعر_بالجنيه]]&lt;=15000,"متوسطة ",الهدي0[[#This Row],[السعر_بالجنيه]]&gt;=15000,"مرتفعة ")</f>
        <v xml:space="preserve">متوسطة </v>
      </c>
      <c r="J301"/>
    </row>
    <row r="302" spans="1:10" x14ac:dyDescent="0.25">
      <c r="A302" t="s">
        <v>23</v>
      </c>
      <c r="B302" t="str">
        <f t="shared" si="5"/>
        <v>الأجهزة  الشخصية</v>
      </c>
      <c r="C302">
        <v>224</v>
      </c>
      <c r="D302" s="12">
        <v>1.1000000000000001E-2</v>
      </c>
      <c r="E302">
        <v>0</v>
      </c>
      <c r="F302" s="11">
        <f>الهدي0[[#This Row],[الكمية_المباعة]]*الهدي0[[#This Row],[نسبة_المرتجعات_٪]]</f>
        <v>5.6000000000000005</v>
      </c>
      <c r="G302" s="12">
        <v>2.5000000000000001E-2</v>
      </c>
      <c r="H302" s="1">
        <v>1169.75</v>
      </c>
      <c r="I302" s="12" t="str">
        <f>_xlfn.IFS(الهدي0[[#This Row],[السعر_بالجنيه]]&lt;=5000,"منخفضة ",الهدي0[[#This Row],[السعر_بالجنيه]]&lt;=15000,"متوسطة ",الهدي0[[#This Row],[السعر_بالجنيه]]&gt;=15000,"مرتفعة ")</f>
        <v xml:space="preserve">منخفضة </v>
      </c>
      <c r="J302"/>
    </row>
    <row r="303" spans="1:10" x14ac:dyDescent="0.25">
      <c r="A303" t="s">
        <v>13</v>
      </c>
      <c r="B303" t="str">
        <f t="shared" si="5"/>
        <v>الأجهزة  المنزلية</v>
      </c>
      <c r="C303">
        <v>66</v>
      </c>
      <c r="D303" s="12">
        <v>1.3000000000000001E-2</v>
      </c>
      <c r="E303">
        <v>143</v>
      </c>
      <c r="F303" s="11">
        <f>الهدي0[[#This Row],[الكمية_المباعة]]*الهدي0[[#This Row],[نسبة_المرتجعات_٪]]</f>
        <v>6.468</v>
      </c>
      <c r="G303" s="12">
        <v>9.8000000000000004E-2</v>
      </c>
      <c r="H303" s="1">
        <v>10410.969999999999</v>
      </c>
      <c r="I303" s="12" t="str">
        <f>_xlfn.IFS(الهدي0[[#This Row],[السعر_بالجنيه]]&lt;=5000,"منخفضة ",الهدي0[[#This Row],[السعر_بالجنيه]]&lt;=15000,"متوسطة ",الهدي0[[#This Row],[السعر_بالجنيه]]&gt;=15000,"مرتفعة ")</f>
        <v xml:space="preserve">متوسطة </v>
      </c>
      <c r="J303"/>
    </row>
    <row r="304" spans="1:10" x14ac:dyDescent="0.25">
      <c r="A304" t="s">
        <v>58</v>
      </c>
      <c r="B304" t="str">
        <f t="shared" si="5"/>
        <v>الأجهزة  المنزلية</v>
      </c>
      <c r="C304">
        <v>408</v>
      </c>
      <c r="D304" s="12">
        <v>1.4999999999999999E-2</v>
      </c>
      <c r="E304">
        <v>54</v>
      </c>
      <c r="F304" s="11">
        <f>الهدي0[[#This Row],[الكمية_المباعة]]*الهدي0[[#This Row],[نسبة_المرتجعات_٪]]</f>
        <v>21.623999999999999</v>
      </c>
      <c r="G304" s="12">
        <v>5.2999999999999999E-2</v>
      </c>
      <c r="H304" s="1">
        <v>20732.25</v>
      </c>
      <c r="I304" s="12" t="str">
        <f>_xlfn.IFS(الهدي0[[#This Row],[السعر_بالجنيه]]&lt;=5000,"منخفضة ",الهدي0[[#This Row],[السعر_بالجنيه]]&lt;=15000,"متوسطة ",الهدي0[[#This Row],[السعر_بالجنيه]]&gt;=15000,"مرتفعة ")</f>
        <v xml:space="preserve">مرتفعة </v>
      </c>
      <c r="J304"/>
    </row>
    <row r="305" spans="1:10" x14ac:dyDescent="0.25">
      <c r="A305" t="s">
        <v>37</v>
      </c>
      <c r="B305" t="str">
        <f t="shared" si="5"/>
        <v xml:space="preserve"> الحاسوب ومستلزماته</v>
      </c>
      <c r="C305">
        <v>446</v>
      </c>
      <c r="D305" s="12">
        <v>2.1000000000000001E-2</v>
      </c>
      <c r="E305">
        <v>103</v>
      </c>
      <c r="F305" s="11">
        <f>الهدي0[[#This Row],[الكمية_المباعة]]*الهدي0[[#This Row],[نسبة_المرتجعات_٪]]</f>
        <v>8.0280000000000005</v>
      </c>
      <c r="G305" s="12">
        <v>1.8000000000000002E-2</v>
      </c>
      <c r="H305" s="1">
        <v>24339.93</v>
      </c>
      <c r="I305" s="12" t="str">
        <f>_xlfn.IFS(الهدي0[[#This Row],[السعر_بالجنيه]]&lt;=5000,"منخفضة ",الهدي0[[#This Row],[السعر_بالجنيه]]&lt;=15000,"متوسطة ",الهدي0[[#This Row],[السعر_بالجنيه]]&gt;=15000,"مرتفعة ")</f>
        <v xml:space="preserve">مرتفعة </v>
      </c>
      <c r="J305"/>
    </row>
    <row r="306" spans="1:10" x14ac:dyDescent="0.25">
      <c r="A306" t="s">
        <v>37</v>
      </c>
      <c r="B306" t="str">
        <f t="shared" si="5"/>
        <v xml:space="preserve"> الحاسوب ومستلزماته</v>
      </c>
      <c r="C306">
        <v>285</v>
      </c>
      <c r="D306" s="12">
        <v>0.01</v>
      </c>
      <c r="E306">
        <v>73</v>
      </c>
      <c r="F306" s="11">
        <f>الهدي0[[#This Row],[الكمية_المباعة]]*الهدي0[[#This Row],[نسبة_المرتجعات_٪]]</f>
        <v>6.5549999999999997</v>
      </c>
      <c r="G306" s="12">
        <v>2.3E-2</v>
      </c>
      <c r="H306" s="1">
        <v>24117.39</v>
      </c>
      <c r="I306" s="12" t="str">
        <f>_xlfn.IFS(الهدي0[[#This Row],[السعر_بالجنيه]]&lt;=5000,"منخفضة ",الهدي0[[#This Row],[السعر_بالجنيه]]&lt;=15000,"متوسطة ",الهدي0[[#This Row],[السعر_بالجنيه]]&gt;=15000,"مرتفعة ")</f>
        <v xml:space="preserve">مرتفعة </v>
      </c>
      <c r="J306"/>
    </row>
    <row r="307" spans="1:10" x14ac:dyDescent="0.25">
      <c r="A307" t="s">
        <v>37</v>
      </c>
      <c r="B307" t="str">
        <f t="shared" si="5"/>
        <v xml:space="preserve"> الحاسوب ومستلزماته</v>
      </c>
      <c r="C307">
        <v>484</v>
      </c>
      <c r="D307" s="12">
        <v>2.7000000000000003E-2</v>
      </c>
      <c r="E307">
        <v>122</v>
      </c>
      <c r="F307" s="11">
        <f>الهدي0[[#This Row],[الكمية_المباعة]]*الهدي0[[#This Row],[نسبة_المرتجعات_٪]]</f>
        <v>28.556000000000001</v>
      </c>
      <c r="G307" s="12">
        <v>5.9000000000000004E-2</v>
      </c>
      <c r="H307" s="1">
        <v>19655.02</v>
      </c>
      <c r="I307" s="12" t="str">
        <f>_xlfn.IFS(الهدي0[[#This Row],[السعر_بالجنيه]]&lt;=5000,"منخفضة ",الهدي0[[#This Row],[السعر_بالجنيه]]&lt;=15000,"متوسطة ",الهدي0[[#This Row],[السعر_بالجنيه]]&gt;=15000,"مرتفعة ")</f>
        <v xml:space="preserve">مرتفعة </v>
      </c>
      <c r="J307"/>
    </row>
    <row r="308" spans="1:10" x14ac:dyDescent="0.25">
      <c r="A308" t="s">
        <v>10</v>
      </c>
      <c r="B308" t="str">
        <f t="shared" si="5"/>
        <v>الأجهزة  المنزلية</v>
      </c>
      <c r="C308">
        <v>53</v>
      </c>
      <c r="D308" s="12">
        <v>4.8000000000000001E-2</v>
      </c>
      <c r="E308">
        <v>161</v>
      </c>
      <c r="F308" s="11">
        <f>الهدي0[[#This Row],[الكمية_المباعة]]*الهدي0[[#This Row],[نسبة_المرتجعات_٪]]</f>
        <v>4.24</v>
      </c>
      <c r="G308" s="12">
        <v>0.08</v>
      </c>
      <c r="H308" s="1">
        <v>2694.54</v>
      </c>
      <c r="I308" s="12" t="str">
        <f>_xlfn.IFS(الهدي0[[#This Row],[السعر_بالجنيه]]&lt;=5000,"منخفضة ",الهدي0[[#This Row],[السعر_بالجنيه]]&lt;=15000,"متوسطة ",الهدي0[[#This Row],[السعر_بالجنيه]]&gt;=15000,"مرتفعة ")</f>
        <v xml:space="preserve">منخفضة </v>
      </c>
      <c r="J308"/>
    </row>
    <row r="309" spans="1:10" x14ac:dyDescent="0.25">
      <c r="A309" t="s">
        <v>21</v>
      </c>
      <c r="B309" t="str">
        <f t="shared" si="5"/>
        <v xml:space="preserve"> الحاسوب ومستلزماته</v>
      </c>
      <c r="C309">
        <v>485</v>
      </c>
      <c r="D309" s="12">
        <v>2.7000000000000003E-2</v>
      </c>
      <c r="E309">
        <v>0</v>
      </c>
      <c r="F309" s="11">
        <f>الهدي0[[#This Row],[الكمية_المباعة]]*الهدي0[[#This Row],[نسبة_المرتجعات_٪]]</f>
        <v>45.59</v>
      </c>
      <c r="G309" s="12">
        <v>9.4E-2</v>
      </c>
      <c r="H309" s="1">
        <v>3098</v>
      </c>
      <c r="I309" s="12" t="str">
        <f>_xlfn.IFS(الهدي0[[#This Row],[السعر_بالجنيه]]&lt;=5000,"منخفضة ",الهدي0[[#This Row],[السعر_بالجنيه]]&lt;=15000,"متوسطة ",الهدي0[[#This Row],[السعر_بالجنيه]]&gt;=15000,"مرتفعة ")</f>
        <v xml:space="preserve">منخفضة </v>
      </c>
      <c r="J309"/>
    </row>
    <row r="310" spans="1:10" x14ac:dyDescent="0.25">
      <c r="A310" t="s">
        <v>23</v>
      </c>
      <c r="B310" t="str">
        <f t="shared" si="5"/>
        <v>الأجهزة  الشخصية</v>
      </c>
      <c r="C310">
        <v>310</v>
      </c>
      <c r="D310" s="12">
        <v>3.7999999999999999E-2</v>
      </c>
      <c r="E310">
        <v>0</v>
      </c>
      <c r="F310" s="11">
        <f>الهدي0[[#This Row],[الكمية_المباعة]]*الهدي0[[#This Row],[نسبة_المرتجعات_٪]]</f>
        <v>18.599999999999998</v>
      </c>
      <c r="G310" s="12">
        <v>0.06</v>
      </c>
      <c r="H310" s="1">
        <v>2573.2918181818186</v>
      </c>
      <c r="I310" s="12" t="str">
        <f>_xlfn.IFS(الهدي0[[#This Row],[السعر_بالجنيه]]&lt;=5000,"منخفضة ",الهدي0[[#This Row],[السعر_بالجنيه]]&lt;=15000,"متوسطة ",الهدي0[[#This Row],[السعر_بالجنيه]]&gt;=15000,"مرتفعة ")</f>
        <v xml:space="preserve">منخفضة </v>
      </c>
      <c r="J310"/>
    </row>
    <row r="311" spans="1:10" x14ac:dyDescent="0.25">
      <c r="A311" t="s">
        <v>23</v>
      </c>
      <c r="B311" t="str">
        <f t="shared" si="5"/>
        <v>الأجهزة  الشخصية</v>
      </c>
      <c r="C311">
        <v>187</v>
      </c>
      <c r="D311" s="12">
        <v>0.03</v>
      </c>
      <c r="E311">
        <v>60</v>
      </c>
      <c r="F311" s="11">
        <f>الهدي0[[#This Row],[الكمية_المباعة]]*الهدي0[[#This Row],[نسبة_المرتجعات_٪]]</f>
        <v>18.513000000000002</v>
      </c>
      <c r="G311" s="12">
        <v>9.9000000000000005E-2</v>
      </c>
      <c r="H311" s="1">
        <v>1737.07</v>
      </c>
      <c r="I311" s="12" t="str">
        <f>_xlfn.IFS(الهدي0[[#This Row],[السعر_بالجنيه]]&lt;=5000,"منخفضة ",الهدي0[[#This Row],[السعر_بالجنيه]]&lt;=15000,"متوسطة ",الهدي0[[#This Row],[السعر_بالجنيه]]&gt;=15000,"مرتفعة ")</f>
        <v xml:space="preserve">منخفضة </v>
      </c>
      <c r="J311"/>
    </row>
    <row r="312" spans="1:10" x14ac:dyDescent="0.25">
      <c r="A312" t="s">
        <v>13</v>
      </c>
      <c r="B312" t="str">
        <f t="shared" si="5"/>
        <v>الأجهزة  المنزلية</v>
      </c>
      <c r="C312">
        <v>436</v>
      </c>
      <c r="D312" s="12">
        <v>3.7000000000000005E-2</v>
      </c>
      <c r="E312">
        <v>126</v>
      </c>
      <c r="F312" s="11">
        <f>الهدي0[[#This Row],[الكمية_المباعة]]*الهدي0[[#This Row],[نسبة_المرتجعات_٪]]</f>
        <v>15.260000000000002</v>
      </c>
      <c r="G312" s="12">
        <v>3.5000000000000003E-2</v>
      </c>
      <c r="H312" s="1">
        <v>6877</v>
      </c>
      <c r="I312" s="12" t="str">
        <f>_xlfn.IFS(الهدي0[[#This Row],[السعر_بالجنيه]]&lt;=5000,"منخفضة ",الهدي0[[#This Row],[السعر_بالجنيه]]&lt;=15000,"متوسطة ",الهدي0[[#This Row],[السعر_بالجنيه]]&gt;=15000,"مرتفعة ")</f>
        <v xml:space="preserve">متوسطة </v>
      </c>
      <c r="J312"/>
    </row>
    <row r="313" spans="1:10" x14ac:dyDescent="0.25">
      <c r="A313" t="s">
        <v>13</v>
      </c>
      <c r="B313" t="str">
        <f t="shared" si="5"/>
        <v>الأجهزة  المنزلية</v>
      </c>
      <c r="C313">
        <v>405</v>
      </c>
      <c r="D313" s="12">
        <v>2.6000000000000002E-2</v>
      </c>
      <c r="E313">
        <v>69</v>
      </c>
      <c r="F313" s="11">
        <f>الهدي0[[#This Row],[الكمية_المباعة]]*الهدي0[[#This Row],[نسبة_المرتجعات_٪]]</f>
        <v>8.1</v>
      </c>
      <c r="G313" s="12">
        <v>0.02</v>
      </c>
      <c r="H313" s="1">
        <v>3444.15</v>
      </c>
      <c r="I313" s="12" t="str">
        <f>_xlfn.IFS(الهدي0[[#This Row],[السعر_بالجنيه]]&lt;=5000,"منخفضة ",الهدي0[[#This Row],[السعر_بالجنيه]]&lt;=15000,"متوسطة ",الهدي0[[#This Row],[السعر_بالجنيه]]&gt;=15000,"مرتفعة ")</f>
        <v xml:space="preserve">منخفضة </v>
      </c>
      <c r="J313"/>
    </row>
    <row r="314" spans="1:10" x14ac:dyDescent="0.25">
      <c r="A314" t="s">
        <v>58</v>
      </c>
      <c r="B314" t="str">
        <f t="shared" si="5"/>
        <v>الأجهزة  المنزلية</v>
      </c>
      <c r="C314">
        <v>113</v>
      </c>
      <c r="D314" s="12">
        <v>4.2000000000000003E-2</v>
      </c>
      <c r="E314">
        <v>22</v>
      </c>
      <c r="F314" s="11">
        <f>الهدي0[[#This Row],[الكمية_المباعة]]*الهدي0[[#This Row],[نسبة_المرتجعات_٪]]</f>
        <v>2.0340000000000003</v>
      </c>
      <c r="G314" s="12">
        <v>1.8000000000000002E-2</v>
      </c>
      <c r="H314" s="1">
        <v>24792.12</v>
      </c>
      <c r="I314" s="12" t="str">
        <f>_xlfn.IFS(الهدي0[[#This Row],[السعر_بالجنيه]]&lt;=5000,"منخفضة ",الهدي0[[#This Row],[السعر_بالجنيه]]&lt;=15000,"متوسطة ",الهدي0[[#This Row],[السعر_بالجنيه]]&gt;=15000,"مرتفعة ")</f>
        <v xml:space="preserve">مرتفعة </v>
      </c>
      <c r="J314"/>
    </row>
    <row r="315" spans="1:10" x14ac:dyDescent="0.25">
      <c r="A315" t="s">
        <v>31</v>
      </c>
      <c r="B315" t="str">
        <f t="shared" si="5"/>
        <v>الأجهزة  الشخصية</v>
      </c>
      <c r="C315">
        <v>142</v>
      </c>
      <c r="D315" s="12">
        <v>0.05</v>
      </c>
      <c r="E315">
        <v>75</v>
      </c>
      <c r="F315" s="11">
        <f>الهدي0[[#This Row],[الكمية_المباعة]]*الهدي0[[#This Row],[نسبة_المرتجعات_٪]]</f>
        <v>4.9700000000000006</v>
      </c>
      <c r="G315" s="12">
        <v>3.5000000000000003E-2</v>
      </c>
      <c r="H315" s="1">
        <v>696.49</v>
      </c>
      <c r="I315" s="12" t="str">
        <f>_xlfn.IFS(الهدي0[[#This Row],[السعر_بالجنيه]]&lt;=5000,"منخفضة ",الهدي0[[#This Row],[السعر_بالجنيه]]&lt;=15000,"متوسطة ",الهدي0[[#This Row],[السعر_بالجنيه]]&gt;=15000,"مرتفعة ")</f>
        <v xml:space="preserve">منخفضة </v>
      </c>
      <c r="J315"/>
    </row>
    <row r="316" spans="1:10" x14ac:dyDescent="0.25">
      <c r="A316" t="s">
        <v>16</v>
      </c>
      <c r="B316" t="str">
        <f t="shared" si="5"/>
        <v xml:space="preserve"> الحاسوب ومستلزماته</v>
      </c>
      <c r="C316">
        <v>357</v>
      </c>
      <c r="D316" s="12">
        <v>3.4000000000000002E-2</v>
      </c>
      <c r="E316">
        <v>189</v>
      </c>
      <c r="F316" s="11">
        <f>الهدي0[[#This Row],[الكمية_المباعة]]*الهدي0[[#This Row],[نسبة_المرتجعات_٪]]</f>
        <v>27.131999999999998</v>
      </c>
      <c r="G316" s="12">
        <v>7.5999999999999998E-2</v>
      </c>
      <c r="H316" s="1">
        <v>481.26</v>
      </c>
      <c r="I316" s="12" t="str">
        <f>_xlfn.IFS(الهدي0[[#This Row],[السعر_بالجنيه]]&lt;=5000,"منخفضة ",الهدي0[[#This Row],[السعر_بالجنيه]]&lt;=15000,"متوسطة ",الهدي0[[#This Row],[السعر_بالجنيه]]&gt;=15000,"مرتفعة ")</f>
        <v xml:space="preserve">منخفضة </v>
      </c>
      <c r="J316"/>
    </row>
    <row r="317" spans="1:10" x14ac:dyDescent="0.25">
      <c r="A317" t="s">
        <v>88</v>
      </c>
      <c r="B317" t="str">
        <f t="shared" ref="B317:B369" si="6">_xlfn.IFS(
    OR(A317="تلفاز ذكي", A317="ثلاجة", A317="غسالة", A317="مكيف هواء", A317="ميكروويف"), "الأجهزة  المنزلية",
    OR(A317="هاتف ذكي", A317="ساعة ذكية", A317="سماعات بلوتوث"), "الأجهزة  الشخصية",
    OR(A317="حاسوب محمول", A317="طابعة ليزر", A317="لوحة مفاتيح"), " الحاسوب ومستلزماته",
    OR(A317="كاميرا رقمية"), "أجهزة التصوير"
)</f>
        <v>أجهزة التصوير</v>
      </c>
      <c r="C317">
        <v>201</v>
      </c>
      <c r="D317" s="12">
        <v>0.02</v>
      </c>
      <c r="E317">
        <v>183</v>
      </c>
      <c r="F317" s="11">
        <f>الهدي0[[#This Row],[الكمية_المباعة]]*الهدي0[[#This Row],[نسبة_المرتجعات_٪]]</f>
        <v>17.285999999999998</v>
      </c>
      <c r="G317" s="12">
        <v>8.5999999999999993E-2</v>
      </c>
      <c r="H317" s="1">
        <v>9270.89</v>
      </c>
      <c r="I317" s="12" t="str">
        <f>_xlfn.IFS(الهدي0[[#This Row],[السعر_بالجنيه]]&lt;=5000,"منخفضة ",الهدي0[[#This Row],[السعر_بالجنيه]]&lt;=15000,"متوسطة ",الهدي0[[#This Row],[السعر_بالجنيه]]&gt;=15000,"مرتفعة ")</f>
        <v xml:space="preserve">متوسطة </v>
      </c>
      <c r="J317"/>
    </row>
    <row r="318" spans="1:10" x14ac:dyDescent="0.25">
      <c r="A318" t="s">
        <v>25</v>
      </c>
      <c r="B318" t="str">
        <f t="shared" si="6"/>
        <v>الأجهزة  المنزلية</v>
      </c>
      <c r="C318">
        <v>121</v>
      </c>
      <c r="D318" s="12">
        <v>3.5000000000000003E-2</v>
      </c>
      <c r="E318">
        <v>200</v>
      </c>
      <c r="F318" s="11">
        <f>الهدي0[[#This Row],[الكمية_المباعة]]*الهدي0[[#This Row],[نسبة_المرتجعات_٪]]</f>
        <v>1.3310000000000002</v>
      </c>
      <c r="G318" s="12">
        <v>1.1000000000000001E-2</v>
      </c>
      <c r="H318" s="1">
        <v>18554.28</v>
      </c>
      <c r="I318" s="12" t="str">
        <f>_xlfn.IFS(الهدي0[[#This Row],[السعر_بالجنيه]]&lt;=5000,"منخفضة ",الهدي0[[#This Row],[السعر_بالجنيه]]&lt;=15000,"متوسطة ",الهدي0[[#This Row],[السعر_بالجنيه]]&gt;=15000,"مرتفعة ")</f>
        <v xml:space="preserve">مرتفعة </v>
      </c>
      <c r="J318"/>
    </row>
    <row r="319" spans="1:10" x14ac:dyDescent="0.25">
      <c r="A319" t="s">
        <v>88</v>
      </c>
      <c r="B319" t="str">
        <f t="shared" si="6"/>
        <v>أجهزة التصوير</v>
      </c>
      <c r="C319">
        <v>391</v>
      </c>
      <c r="D319" s="12">
        <v>4.2999999999999997E-2</v>
      </c>
      <c r="E319">
        <v>144</v>
      </c>
      <c r="F319" s="11">
        <f>الهدي0[[#This Row],[الكمية_المباعة]]*الهدي0[[#This Row],[نسبة_المرتجعات_٪]]</f>
        <v>18.376999999999999</v>
      </c>
      <c r="G319" s="12">
        <v>4.7E-2</v>
      </c>
      <c r="H319" s="1">
        <v>8573.8700000000008</v>
      </c>
      <c r="I319" s="12" t="str">
        <f>_xlfn.IFS(الهدي0[[#This Row],[السعر_بالجنيه]]&lt;=5000,"منخفضة ",الهدي0[[#This Row],[السعر_بالجنيه]]&lt;=15000,"متوسطة ",الهدي0[[#This Row],[السعر_بالجنيه]]&gt;=15000,"مرتفعة ")</f>
        <v xml:space="preserve">متوسطة </v>
      </c>
      <c r="J319"/>
    </row>
    <row r="320" spans="1:10" x14ac:dyDescent="0.25">
      <c r="A320" t="s">
        <v>21</v>
      </c>
      <c r="B320" t="str">
        <f t="shared" si="6"/>
        <v xml:space="preserve"> الحاسوب ومستلزماته</v>
      </c>
      <c r="C320">
        <v>465</v>
      </c>
      <c r="D320" s="12">
        <v>1.1000000000000001E-2</v>
      </c>
      <c r="E320">
        <v>133</v>
      </c>
      <c r="F320" s="11">
        <f>الهدي0[[#This Row],[الكمية_المباعة]]*الهدي0[[#This Row],[نسبة_المرتجعات_٪]]</f>
        <v>3.72</v>
      </c>
      <c r="G320" s="12">
        <v>8.0000000000000002E-3</v>
      </c>
      <c r="H320" s="1">
        <v>2834.166823529411</v>
      </c>
      <c r="I320" s="12" t="str">
        <f>_xlfn.IFS(الهدي0[[#This Row],[السعر_بالجنيه]]&lt;=5000,"منخفضة ",الهدي0[[#This Row],[السعر_بالجنيه]]&lt;=15000,"متوسطة ",الهدي0[[#This Row],[السعر_بالجنيه]]&gt;=15000,"مرتفعة ")</f>
        <v xml:space="preserve">منخفضة </v>
      </c>
      <c r="J320"/>
    </row>
    <row r="321" spans="1:10" x14ac:dyDescent="0.25">
      <c r="A321" t="s">
        <v>88</v>
      </c>
      <c r="B321" t="str">
        <f t="shared" si="6"/>
        <v>أجهزة التصوير</v>
      </c>
      <c r="C321">
        <v>213</v>
      </c>
      <c r="D321" s="12">
        <v>3.9E-2</v>
      </c>
      <c r="E321">
        <v>115</v>
      </c>
      <c r="F321" s="11">
        <f>الهدي0[[#This Row],[الكمية_المباعة]]*الهدي0[[#This Row],[نسبة_المرتجعات_٪]]</f>
        <v>3.1949999999999998</v>
      </c>
      <c r="G321" s="12">
        <v>1.4999999999999999E-2</v>
      </c>
      <c r="H321" s="1">
        <v>10276.16</v>
      </c>
      <c r="I321" s="12" t="str">
        <f>_xlfn.IFS(الهدي0[[#This Row],[السعر_بالجنيه]]&lt;=5000,"منخفضة ",الهدي0[[#This Row],[السعر_بالجنيه]]&lt;=15000,"متوسطة ",الهدي0[[#This Row],[السعر_بالجنيه]]&gt;=15000,"مرتفعة ")</f>
        <v xml:space="preserve">متوسطة </v>
      </c>
      <c r="J321"/>
    </row>
    <row r="322" spans="1:10" x14ac:dyDescent="0.25">
      <c r="A322" t="s">
        <v>21</v>
      </c>
      <c r="B322" t="str">
        <f t="shared" si="6"/>
        <v xml:space="preserve"> الحاسوب ومستلزماته</v>
      </c>
      <c r="C322">
        <v>314</v>
      </c>
      <c r="D322" s="12">
        <v>3.6000000000000004E-2</v>
      </c>
      <c r="E322">
        <v>80</v>
      </c>
      <c r="F322" s="11">
        <f>الهدي0[[#This Row],[الكمية_المباعة]]*الهدي0[[#This Row],[نسبة_المرتجعات_٪]]</f>
        <v>1.57</v>
      </c>
      <c r="G322" s="12">
        <v>5.0000000000000001E-3</v>
      </c>
      <c r="H322" s="1">
        <v>2106.0500000000002</v>
      </c>
      <c r="I322" s="12" t="str">
        <f>_xlfn.IFS(الهدي0[[#This Row],[السعر_بالجنيه]]&lt;=5000,"منخفضة ",الهدي0[[#This Row],[السعر_بالجنيه]]&lt;=15000,"متوسطة ",الهدي0[[#This Row],[السعر_بالجنيه]]&gt;=15000,"مرتفعة ")</f>
        <v xml:space="preserve">منخفضة </v>
      </c>
      <c r="J322"/>
    </row>
    <row r="323" spans="1:10" x14ac:dyDescent="0.25">
      <c r="A323" t="s">
        <v>21</v>
      </c>
      <c r="B323" t="str">
        <f t="shared" si="6"/>
        <v xml:space="preserve"> الحاسوب ومستلزماته</v>
      </c>
      <c r="C323">
        <v>52</v>
      </c>
      <c r="D323" s="12">
        <v>3.7999999999999999E-2</v>
      </c>
      <c r="E323">
        <v>127</v>
      </c>
      <c r="F323" s="11">
        <f>الهدي0[[#This Row],[الكمية_المباعة]]*الهدي0[[#This Row],[نسبة_المرتجعات_٪]]</f>
        <v>0.52</v>
      </c>
      <c r="G323" s="12">
        <v>0.01</v>
      </c>
      <c r="H323" s="1">
        <v>3366.73</v>
      </c>
      <c r="I323" s="12" t="str">
        <f>_xlfn.IFS(الهدي0[[#This Row],[السعر_بالجنيه]]&lt;=5000,"منخفضة ",الهدي0[[#This Row],[السعر_بالجنيه]]&lt;=15000,"متوسطة ",الهدي0[[#This Row],[السعر_بالجنيه]]&gt;=15000,"مرتفعة ")</f>
        <v xml:space="preserve">منخفضة </v>
      </c>
      <c r="J323"/>
    </row>
    <row r="324" spans="1:10" x14ac:dyDescent="0.25">
      <c r="A324" t="s">
        <v>58</v>
      </c>
      <c r="B324" t="str">
        <f t="shared" si="6"/>
        <v>الأجهزة  المنزلية</v>
      </c>
      <c r="C324">
        <v>408</v>
      </c>
      <c r="D324" s="12">
        <v>4.2000000000000003E-2</v>
      </c>
      <c r="E324">
        <v>44</v>
      </c>
      <c r="F324" s="11">
        <f>الهدي0[[#This Row],[الكمية_المباعة]]*الهدي0[[#This Row],[نسبة_المرتجعات_٪]]</f>
        <v>9.7919999999999998</v>
      </c>
      <c r="G324" s="12">
        <v>2.4E-2</v>
      </c>
      <c r="H324" s="1">
        <v>29254.67</v>
      </c>
      <c r="I324" s="12" t="str">
        <f>_xlfn.IFS(الهدي0[[#This Row],[السعر_بالجنيه]]&lt;=5000,"منخفضة ",الهدي0[[#This Row],[السعر_بالجنيه]]&lt;=15000,"متوسطة ",الهدي0[[#This Row],[السعر_بالجنيه]]&gt;=15000,"مرتفعة ")</f>
        <v xml:space="preserve">مرتفعة </v>
      </c>
      <c r="J324"/>
    </row>
    <row r="325" spans="1:10" x14ac:dyDescent="0.25">
      <c r="A325" t="s">
        <v>37</v>
      </c>
      <c r="B325" t="str">
        <f t="shared" si="6"/>
        <v xml:space="preserve"> الحاسوب ومستلزماته</v>
      </c>
      <c r="C325">
        <v>305</v>
      </c>
      <c r="D325" s="12">
        <v>3.6000000000000004E-2</v>
      </c>
      <c r="E325">
        <v>0</v>
      </c>
      <c r="F325" s="11">
        <f>الهدي0[[#This Row],[الكمية_المباعة]]*الهدي0[[#This Row],[نسبة_المرتجعات_٪]]</f>
        <v>22.264999999999997</v>
      </c>
      <c r="G325" s="12">
        <v>7.2999999999999995E-2</v>
      </c>
      <c r="H325" s="1">
        <v>8761.89</v>
      </c>
      <c r="I325" s="12" t="str">
        <f>_xlfn.IFS(الهدي0[[#This Row],[السعر_بالجنيه]]&lt;=5000,"منخفضة ",الهدي0[[#This Row],[السعر_بالجنيه]]&lt;=15000,"متوسطة ",الهدي0[[#This Row],[السعر_بالجنيه]]&gt;=15000,"مرتفعة ")</f>
        <v xml:space="preserve">متوسطة </v>
      </c>
      <c r="J325"/>
    </row>
    <row r="326" spans="1:10" x14ac:dyDescent="0.25">
      <c r="A326" t="s">
        <v>58</v>
      </c>
      <c r="B326" t="str">
        <f t="shared" si="6"/>
        <v>الأجهزة  المنزلية</v>
      </c>
      <c r="C326">
        <v>292</v>
      </c>
      <c r="D326" s="12">
        <v>1.8000000000000002E-2</v>
      </c>
      <c r="E326">
        <v>143</v>
      </c>
      <c r="F326" s="11">
        <f>الهدي0[[#This Row],[الكمية_المباعة]]*الهدي0[[#This Row],[نسبة_المرتجعات_٪]]</f>
        <v>8.76</v>
      </c>
      <c r="G326" s="12">
        <v>0.03</v>
      </c>
      <c r="H326" s="1">
        <v>16270.59</v>
      </c>
      <c r="I326" s="12" t="str">
        <f>_xlfn.IFS(الهدي0[[#This Row],[السعر_بالجنيه]]&lt;=5000,"منخفضة ",الهدي0[[#This Row],[السعر_بالجنيه]]&lt;=15000,"متوسطة ",الهدي0[[#This Row],[السعر_بالجنيه]]&gt;=15000,"مرتفعة ")</f>
        <v xml:space="preserve">مرتفعة </v>
      </c>
      <c r="J326"/>
    </row>
    <row r="327" spans="1:10" x14ac:dyDescent="0.25">
      <c r="A327" t="s">
        <v>18</v>
      </c>
      <c r="B327" t="str">
        <f t="shared" si="6"/>
        <v>الأجهزة  المنزلية</v>
      </c>
      <c r="C327">
        <v>192</v>
      </c>
      <c r="D327" s="12">
        <v>1.2E-2</v>
      </c>
      <c r="E327">
        <v>150</v>
      </c>
      <c r="F327" s="11">
        <f>الهدي0[[#This Row],[الكمية_المباعة]]*الهدي0[[#This Row],[نسبة_المرتجعات_٪]]</f>
        <v>7.4879999999999995</v>
      </c>
      <c r="G327" s="12">
        <v>3.9E-2</v>
      </c>
      <c r="H327" s="1">
        <v>12864.99</v>
      </c>
      <c r="I327" s="12" t="str">
        <f>_xlfn.IFS(الهدي0[[#This Row],[السعر_بالجنيه]]&lt;=5000,"منخفضة ",الهدي0[[#This Row],[السعر_بالجنيه]]&lt;=15000,"متوسطة ",الهدي0[[#This Row],[السعر_بالجنيه]]&gt;=15000,"مرتفعة ")</f>
        <v xml:space="preserve">متوسطة </v>
      </c>
      <c r="J327"/>
    </row>
    <row r="328" spans="1:10" x14ac:dyDescent="0.25">
      <c r="A328" t="s">
        <v>21</v>
      </c>
      <c r="B328" t="str">
        <f t="shared" si="6"/>
        <v xml:space="preserve"> الحاسوب ومستلزماته</v>
      </c>
      <c r="C328">
        <v>205</v>
      </c>
      <c r="D328" s="12">
        <v>4.0999999999999995E-2</v>
      </c>
      <c r="E328">
        <v>33</v>
      </c>
      <c r="F328" s="11">
        <f>الهدي0[[#This Row],[الكمية_المباعة]]*الهدي0[[#This Row],[نسبة_المرتجعات_٪]]</f>
        <v>12.915000000000001</v>
      </c>
      <c r="G328" s="12">
        <v>6.3E-2</v>
      </c>
      <c r="H328" s="1">
        <v>4345.1099999999997</v>
      </c>
      <c r="I328" s="12" t="str">
        <f>_xlfn.IFS(الهدي0[[#This Row],[السعر_بالجنيه]]&lt;=5000,"منخفضة ",الهدي0[[#This Row],[السعر_بالجنيه]]&lt;=15000,"متوسطة ",الهدي0[[#This Row],[السعر_بالجنيه]]&gt;=15000,"مرتفعة ")</f>
        <v xml:space="preserve">منخفضة </v>
      </c>
      <c r="J328"/>
    </row>
    <row r="329" spans="1:10" x14ac:dyDescent="0.25">
      <c r="A329" t="s">
        <v>13</v>
      </c>
      <c r="B329" t="str">
        <f t="shared" si="6"/>
        <v>الأجهزة  المنزلية</v>
      </c>
      <c r="C329">
        <v>255</v>
      </c>
      <c r="D329" s="12">
        <v>1.2E-2</v>
      </c>
      <c r="E329">
        <v>138</v>
      </c>
      <c r="F329" s="11">
        <f>الهدي0[[#This Row],[الكمية_المباعة]]*الهدي0[[#This Row],[نسبة_المرتجعات_٪]]</f>
        <v>19.89</v>
      </c>
      <c r="G329" s="12">
        <v>7.8E-2</v>
      </c>
      <c r="H329" s="1">
        <v>3983.98</v>
      </c>
      <c r="I329" s="12" t="str">
        <f>_xlfn.IFS(الهدي0[[#This Row],[السعر_بالجنيه]]&lt;=5000,"منخفضة ",الهدي0[[#This Row],[السعر_بالجنيه]]&lt;=15000,"متوسطة ",الهدي0[[#This Row],[السعر_بالجنيه]]&gt;=15000,"مرتفعة ")</f>
        <v xml:space="preserve">منخفضة </v>
      </c>
      <c r="J329"/>
    </row>
    <row r="330" spans="1:10" x14ac:dyDescent="0.25">
      <c r="A330" t="s">
        <v>23</v>
      </c>
      <c r="B330" t="str">
        <f t="shared" si="6"/>
        <v>الأجهزة  الشخصية</v>
      </c>
      <c r="C330">
        <v>196</v>
      </c>
      <c r="D330" s="12">
        <v>2.7999999999999997E-2</v>
      </c>
      <c r="E330">
        <v>124</v>
      </c>
      <c r="F330" s="11">
        <f>الهدي0[[#This Row],[الكمية_المباعة]]*الهدي0[[#This Row],[نسبة_المرتجعات_٪]]</f>
        <v>12.936</v>
      </c>
      <c r="G330" s="12">
        <v>6.6000000000000003E-2</v>
      </c>
      <c r="H330" s="1">
        <v>3727.32</v>
      </c>
      <c r="I330" s="12" t="str">
        <f>_xlfn.IFS(الهدي0[[#This Row],[السعر_بالجنيه]]&lt;=5000,"منخفضة ",الهدي0[[#This Row],[السعر_بالجنيه]]&lt;=15000,"متوسطة ",الهدي0[[#This Row],[السعر_بالجنيه]]&gt;=15000,"مرتفعة ")</f>
        <v xml:space="preserve">منخفضة </v>
      </c>
      <c r="J330"/>
    </row>
    <row r="331" spans="1:10" x14ac:dyDescent="0.25">
      <c r="A331" t="s">
        <v>8</v>
      </c>
      <c r="B331" t="str">
        <f t="shared" si="6"/>
        <v>الأجهزة  الشخصية</v>
      </c>
      <c r="C331">
        <v>435</v>
      </c>
      <c r="D331" s="12">
        <v>4.7E-2</v>
      </c>
      <c r="E331">
        <v>192</v>
      </c>
      <c r="F331" s="11">
        <f>الهدي0[[#This Row],[الكمية_المباعة]]*الهدي0[[#This Row],[نسبة_المرتجعات_٪]]</f>
        <v>7.830000000000001</v>
      </c>
      <c r="G331" s="12">
        <v>1.8000000000000002E-2</v>
      </c>
      <c r="H331" s="1">
        <v>14592.13</v>
      </c>
      <c r="I331" s="12" t="str">
        <f>_xlfn.IFS(الهدي0[[#This Row],[السعر_بالجنيه]]&lt;=5000,"منخفضة ",الهدي0[[#This Row],[السعر_بالجنيه]]&lt;=15000,"متوسطة ",الهدي0[[#This Row],[السعر_بالجنيه]]&gt;=15000,"مرتفعة ")</f>
        <v xml:space="preserve">متوسطة </v>
      </c>
      <c r="J331"/>
    </row>
    <row r="332" spans="1:10" x14ac:dyDescent="0.25">
      <c r="A332" t="s">
        <v>8</v>
      </c>
      <c r="B332" t="str">
        <f t="shared" si="6"/>
        <v>الأجهزة  الشخصية</v>
      </c>
      <c r="C332">
        <v>389</v>
      </c>
      <c r="D332" s="12">
        <v>4.0999999999999995E-2</v>
      </c>
      <c r="E332">
        <v>56</v>
      </c>
      <c r="F332" s="11">
        <f>الهدي0[[#This Row],[الكمية_المباعة]]*الهدي0[[#This Row],[نسبة_المرتجعات_٪]]</f>
        <v>16.338000000000001</v>
      </c>
      <c r="G332" s="12">
        <v>4.2000000000000003E-2</v>
      </c>
      <c r="H332" s="1">
        <v>6123.04</v>
      </c>
      <c r="I332" s="12" t="str">
        <f>_xlfn.IFS(الهدي0[[#This Row],[السعر_بالجنيه]]&lt;=5000,"منخفضة ",الهدي0[[#This Row],[السعر_بالجنيه]]&lt;=15000,"متوسطة ",الهدي0[[#This Row],[السعر_بالجنيه]]&gt;=15000,"مرتفعة ")</f>
        <v xml:space="preserve">متوسطة </v>
      </c>
      <c r="J332"/>
    </row>
    <row r="333" spans="1:10" x14ac:dyDescent="0.25">
      <c r="A333" t="s">
        <v>88</v>
      </c>
      <c r="B333" t="str">
        <f t="shared" si="6"/>
        <v>أجهزة التصوير</v>
      </c>
      <c r="C333">
        <v>325</v>
      </c>
      <c r="D333" s="12">
        <v>3.5000000000000003E-2</v>
      </c>
      <c r="E333">
        <v>158</v>
      </c>
      <c r="F333" s="11">
        <f>الهدي0[[#This Row],[الكمية_المباعة]]*الهدي0[[#This Row],[نسبة_المرتجعات_٪]]</f>
        <v>6.5</v>
      </c>
      <c r="G333" s="12">
        <v>0.02</v>
      </c>
      <c r="H333" s="1">
        <v>10742.07</v>
      </c>
      <c r="I333" s="12" t="str">
        <f>_xlfn.IFS(الهدي0[[#This Row],[السعر_بالجنيه]]&lt;=5000,"منخفضة ",الهدي0[[#This Row],[السعر_بالجنيه]]&lt;=15000,"متوسطة ",الهدي0[[#This Row],[السعر_بالجنيه]]&gt;=15000,"مرتفعة ")</f>
        <v xml:space="preserve">متوسطة </v>
      </c>
      <c r="J333"/>
    </row>
    <row r="334" spans="1:10" x14ac:dyDescent="0.25">
      <c r="A334" t="s">
        <v>31</v>
      </c>
      <c r="B334" t="str">
        <f t="shared" si="6"/>
        <v>الأجهزة  الشخصية</v>
      </c>
      <c r="C334">
        <v>338</v>
      </c>
      <c r="D334" s="12">
        <v>3.2000000000000001E-2</v>
      </c>
      <c r="E334">
        <v>153</v>
      </c>
      <c r="F334" s="11">
        <f>الهدي0[[#This Row],[الكمية_المباعة]]*الهدي0[[#This Row],[نسبة_المرتجعات_٪]]</f>
        <v>25.349999999999998</v>
      </c>
      <c r="G334" s="12">
        <v>7.4999999999999997E-2</v>
      </c>
      <c r="H334" s="1">
        <v>1040.8</v>
      </c>
      <c r="I334" s="12" t="str">
        <f>_xlfn.IFS(الهدي0[[#This Row],[السعر_بالجنيه]]&lt;=5000,"منخفضة ",الهدي0[[#This Row],[السعر_بالجنيه]]&lt;=15000,"متوسطة ",الهدي0[[#This Row],[السعر_بالجنيه]]&gt;=15000,"مرتفعة ")</f>
        <v xml:space="preserve">منخفضة </v>
      </c>
      <c r="J334"/>
    </row>
    <row r="335" spans="1:10" x14ac:dyDescent="0.25">
      <c r="A335" t="s">
        <v>16</v>
      </c>
      <c r="B335" t="str">
        <f t="shared" si="6"/>
        <v xml:space="preserve"> الحاسوب ومستلزماته</v>
      </c>
      <c r="C335">
        <v>306</v>
      </c>
      <c r="D335" s="12">
        <v>0.02</v>
      </c>
      <c r="E335">
        <v>0</v>
      </c>
      <c r="F335" s="11">
        <f>الهدي0[[#This Row],[الكمية_المباعة]]*الهدي0[[#This Row],[نسبة_المرتجعات_٪]]</f>
        <v>10.71</v>
      </c>
      <c r="G335" s="12">
        <v>3.5000000000000003E-2</v>
      </c>
      <c r="H335" s="1">
        <v>707.74</v>
      </c>
      <c r="I335" s="12" t="str">
        <f>_xlfn.IFS(الهدي0[[#This Row],[السعر_بالجنيه]]&lt;=5000,"منخفضة ",الهدي0[[#This Row],[السعر_بالجنيه]]&lt;=15000,"متوسطة ",الهدي0[[#This Row],[السعر_بالجنيه]]&gt;=15000,"مرتفعة ")</f>
        <v xml:space="preserve">منخفضة </v>
      </c>
      <c r="J335"/>
    </row>
    <row r="336" spans="1:10" x14ac:dyDescent="0.25">
      <c r="A336" t="s">
        <v>23</v>
      </c>
      <c r="B336" t="str">
        <f t="shared" si="6"/>
        <v>الأجهزة  الشخصية</v>
      </c>
      <c r="C336">
        <v>470</v>
      </c>
      <c r="D336" s="12">
        <v>0.04</v>
      </c>
      <c r="E336">
        <v>49</v>
      </c>
      <c r="F336" s="11">
        <f>الهدي0[[#This Row],[الكمية_المباعة]]*الهدي0[[#This Row],[نسبة_المرتجعات_٪]]</f>
        <v>23.03</v>
      </c>
      <c r="G336" s="12">
        <v>4.9000000000000002E-2</v>
      </c>
      <c r="H336" s="1">
        <v>662.22</v>
      </c>
      <c r="I336" s="12" t="str">
        <f>_xlfn.IFS(الهدي0[[#This Row],[السعر_بالجنيه]]&lt;=5000,"منخفضة ",الهدي0[[#This Row],[السعر_بالجنيه]]&lt;=15000,"متوسطة ",الهدي0[[#This Row],[السعر_بالجنيه]]&gt;=15000,"مرتفعة ")</f>
        <v xml:space="preserve">منخفضة </v>
      </c>
      <c r="J336"/>
    </row>
    <row r="337" spans="1:10" x14ac:dyDescent="0.25">
      <c r="A337" t="s">
        <v>16</v>
      </c>
      <c r="B337" t="str">
        <f t="shared" si="6"/>
        <v xml:space="preserve"> الحاسوب ومستلزماته</v>
      </c>
      <c r="C337">
        <v>127</v>
      </c>
      <c r="D337" s="12">
        <v>3.9E-2</v>
      </c>
      <c r="E337">
        <v>33</v>
      </c>
      <c r="F337" s="11">
        <f>الهدي0[[#This Row],[الكمية_المباعة]]*الهدي0[[#This Row],[نسبة_المرتجعات_٪]]</f>
        <v>6.7309999999999999</v>
      </c>
      <c r="G337" s="12">
        <v>5.2999999999999999E-2</v>
      </c>
      <c r="H337" s="1">
        <v>183.79</v>
      </c>
      <c r="I337" s="12" t="str">
        <f>_xlfn.IFS(الهدي0[[#This Row],[السعر_بالجنيه]]&lt;=5000,"منخفضة ",الهدي0[[#This Row],[السعر_بالجنيه]]&lt;=15000,"متوسطة ",الهدي0[[#This Row],[السعر_بالجنيه]]&gt;=15000,"مرتفعة ")</f>
        <v xml:space="preserve">منخفضة </v>
      </c>
      <c r="J337"/>
    </row>
    <row r="338" spans="1:10" x14ac:dyDescent="0.25">
      <c r="A338" t="s">
        <v>13</v>
      </c>
      <c r="B338" t="str">
        <f t="shared" si="6"/>
        <v>الأجهزة  المنزلية</v>
      </c>
      <c r="C338">
        <v>257</v>
      </c>
      <c r="D338" s="12">
        <v>3.9E-2</v>
      </c>
      <c r="E338">
        <v>65</v>
      </c>
      <c r="F338" s="11">
        <f>الهدي0[[#This Row],[الكمية_المباعة]]*الهدي0[[#This Row],[نسبة_المرتجعات_٪]]</f>
        <v>11.308000000000002</v>
      </c>
      <c r="G338" s="12">
        <v>4.4000000000000004E-2</v>
      </c>
      <c r="H338" s="1">
        <v>4118.5200000000004</v>
      </c>
      <c r="I338" s="12" t="str">
        <f>_xlfn.IFS(الهدي0[[#This Row],[السعر_بالجنيه]]&lt;=5000,"منخفضة ",الهدي0[[#This Row],[السعر_بالجنيه]]&lt;=15000,"متوسطة ",الهدي0[[#This Row],[السعر_بالجنيه]]&gt;=15000,"مرتفعة ")</f>
        <v xml:space="preserve">منخفضة </v>
      </c>
      <c r="J338"/>
    </row>
    <row r="339" spans="1:10" x14ac:dyDescent="0.25">
      <c r="A339" t="s">
        <v>21</v>
      </c>
      <c r="B339" t="str">
        <f t="shared" si="6"/>
        <v xml:space="preserve"> الحاسوب ومستلزماته</v>
      </c>
      <c r="C339">
        <v>212</v>
      </c>
      <c r="D339" s="12">
        <v>2.8999999999999998E-2</v>
      </c>
      <c r="E339">
        <v>188</v>
      </c>
      <c r="F339" s="11">
        <f>الهدي0[[#This Row],[الكمية_المباعة]]*الهدي0[[#This Row],[نسبة_المرتجعات_٪]]</f>
        <v>19.079999999999998</v>
      </c>
      <c r="G339" s="12">
        <v>0.09</v>
      </c>
      <c r="H339" s="1">
        <v>2422.4499999999998</v>
      </c>
      <c r="I339" s="12" t="str">
        <f>_xlfn.IFS(الهدي0[[#This Row],[السعر_بالجنيه]]&lt;=5000,"منخفضة ",الهدي0[[#This Row],[السعر_بالجنيه]]&lt;=15000,"متوسطة ",الهدي0[[#This Row],[السعر_بالجنيه]]&gt;=15000,"مرتفعة ")</f>
        <v xml:space="preserve">منخفضة </v>
      </c>
      <c r="J339"/>
    </row>
    <row r="340" spans="1:10" x14ac:dyDescent="0.25">
      <c r="A340" t="s">
        <v>21</v>
      </c>
      <c r="B340" t="str">
        <f t="shared" si="6"/>
        <v xml:space="preserve"> الحاسوب ومستلزماته</v>
      </c>
      <c r="C340">
        <v>253</v>
      </c>
      <c r="D340" s="12">
        <v>3.6000000000000004E-2</v>
      </c>
      <c r="E340">
        <v>0</v>
      </c>
      <c r="F340" s="11">
        <f>الهدي0[[#This Row],[الكمية_المباعة]]*الهدي0[[#This Row],[نسبة_المرتجعات_٪]]</f>
        <v>7.3369999999999997</v>
      </c>
      <c r="G340" s="12">
        <v>2.8999999999999998E-2</v>
      </c>
      <c r="H340" s="1">
        <v>1036.27</v>
      </c>
      <c r="I340" s="12" t="str">
        <f>_xlfn.IFS(الهدي0[[#This Row],[السعر_بالجنيه]]&lt;=5000,"منخفضة ",الهدي0[[#This Row],[السعر_بالجنيه]]&lt;=15000,"متوسطة ",الهدي0[[#This Row],[السعر_بالجنيه]]&gt;=15000,"مرتفعة ")</f>
        <v xml:space="preserve">منخفضة </v>
      </c>
      <c r="J340"/>
    </row>
    <row r="341" spans="1:10" x14ac:dyDescent="0.25">
      <c r="A341" t="s">
        <v>10</v>
      </c>
      <c r="B341" t="str">
        <f t="shared" si="6"/>
        <v>الأجهزة  المنزلية</v>
      </c>
      <c r="C341">
        <v>287</v>
      </c>
      <c r="D341" s="12">
        <v>4.4000000000000004E-2</v>
      </c>
      <c r="E341">
        <v>67</v>
      </c>
      <c r="F341" s="11">
        <f>الهدي0[[#This Row],[الكمية_المباعة]]*الهدي0[[#This Row],[نسبة_المرتجعات_٪]]</f>
        <v>6.8879999999999999</v>
      </c>
      <c r="G341" s="12">
        <v>2.4E-2</v>
      </c>
      <c r="H341" s="1">
        <v>1622.65</v>
      </c>
      <c r="I341" s="12" t="str">
        <f>_xlfn.IFS(الهدي0[[#This Row],[السعر_بالجنيه]]&lt;=5000,"منخفضة ",الهدي0[[#This Row],[السعر_بالجنيه]]&lt;=15000,"متوسطة ",الهدي0[[#This Row],[السعر_بالجنيه]]&gt;=15000,"مرتفعة ")</f>
        <v xml:space="preserve">منخفضة </v>
      </c>
      <c r="J341"/>
    </row>
    <row r="342" spans="1:10" x14ac:dyDescent="0.25">
      <c r="A342" t="s">
        <v>21</v>
      </c>
      <c r="B342" t="str">
        <f t="shared" si="6"/>
        <v xml:space="preserve"> الحاسوب ومستلزماته</v>
      </c>
      <c r="C342">
        <v>109</v>
      </c>
      <c r="D342" s="12">
        <v>3.4000000000000002E-2</v>
      </c>
      <c r="E342">
        <v>109</v>
      </c>
      <c r="F342" s="11">
        <f>الهدي0[[#This Row],[الكمية_المباعة]]*الهدي0[[#This Row],[نسبة_المرتجعات_٪]]</f>
        <v>4.6869999999999994</v>
      </c>
      <c r="G342" s="12">
        <v>4.2999999999999997E-2</v>
      </c>
      <c r="H342" s="1">
        <v>4562.87</v>
      </c>
      <c r="I342" s="12" t="str">
        <f>_xlfn.IFS(الهدي0[[#This Row],[السعر_بالجنيه]]&lt;=5000,"منخفضة ",الهدي0[[#This Row],[السعر_بالجنيه]]&lt;=15000,"متوسطة ",الهدي0[[#This Row],[السعر_بالجنيه]]&gt;=15000,"مرتفعة ")</f>
        <v xml:space="preserve">منخفضة </v>
      </c>
      <c r="J342"/>
    </row>
    <row r="343" spans="1:10" x14ac:dyDescent="0.25">
      <c r="A343" t="s">
        <v>18</v>
      </c>
      <c r="B343" t="str">
        <f t="shared" si="6"/>
        <v>الأجهزة  المنزلية</v>
      </c>
      <c r="C343">
        <v>123</v>
      </c>
      <c r="D343" s="12">
        <v>3.7000000000000005E-2</v>
      </c>
      <c r="E343">
        <v>75</v>
      </c>
      <c r="F343" s="11">
        <f>الهدي0[[#This Row],[الكمية_المباعة]]*الهدي0[[#This Row],[نسبة_المرتجعات_٪]]</f>
        <v>12.177000000000001</v>
      </c>
      <c r="G343" s="12">
        <v>9.9000000000000005E-2</v>
      </c>
      <c r="H343" s="1">
        <v>12344.88</v>
      </c>
      <c r="I343" s="12" t="str">
        <f>_xlfn.IFS(الهدي0[[#This Row],[السعر_بالجنيه]]&lt;=5000,"منخفضة ",الهدي0[[#This Row],[السعر_بالجنيه]]&lt;=15000,"متوسطة ",الهدي0[[#This Row],[السعر_بالجنيه]]&gt;=15000,"مرتفعة ")</f>
        <v xml:space="preserve">متوسطة </v>
      </c>
      <c r="J343"/>
    </row>
    <row r="344" spans="1:10" x14ac:dyDescent="0.25">
      <c r="A344" t="s">
        <v>23</v>
      </c>
      <c r="B344" t="str">
        <f t="shared" si="6"/>
        <v>الأجهزة  الشخصية</v>
      </c>
      <c r="C344">
        <v>175</v>
      </c>
      <c r="D344" s="12">
        <v>2.7000000000000003E-2</v>
      </c>
      <c r="E344">
        <v>111</v>
      </c>
      <c r="F344" s="11">
        <f>الهدي0[[#This Row],[الكمية_المباعة]]*الهدي0[[#This Row],[نسبة_المرتجعات_٪]]</f>
        <v>14.525</v>
      </c>
      <c r="G344" s="12">
        <v>8.3000000000000004E-2</v>
      </c>
      <c r="H344" s="1">
        <v>4415.04</v>
      </c>
      <c r="I344" s="12" t="str">
        <f>_xlfn.IFS(الهدي0[[#This Row],[السعر_بالجنيه]]&lt;=5000,"منخفضة ",الهدي0[[#This Row],[السعر_بالجنيه]]&lt;=15000,"متوسطة ",الهدي0[[#This Row],[السعر_بالجنيه]]&gt;=15000,"مرتفعة ")</f>
        <v xml:space="preserve">منخفضة </v>
      </c>
      <c r="J344"/>
    </row>
    <row r="345" spans="1:10" x14ac:dyDescent="0.25">
      <c r="A345" t="s">
        <v>58</v>
      </c>
      <c r="B345" t="str">
        <f t="shared" si="6"/>
        <v>الأجهزة  المنزلية</v>
      </c>
      <c r="C345">
        <v>128</v>
      </c>
      <c r="D345" s="12">
        <v>4.2999999999999997E-2</v>
      </c>
      <c r="E345">
        <v>176</v>
      </c>
      <c r="F345" s="11">
        <f>الهدي0[[#This Row],[الكمية_المباعة]]*الهدي0[[#This Row],[نسبة_المرتجعات_٪]]</f>
        <v>8.0640000000000001</v>
      </c>
      <c r="G345" s="12">
        <v>6.3E-2</v>
      </c>
      <c r="H345" s="1">
        <v>13458.82</v>
      </c>
      <c r="I345" s="12" t="str">
        <f>_xlfn.IFS(الهدي0[[#This Row],[السعر_بالجنيه]]&lt;=5000,"منخفضة ",الهدي0[[#This Row],[السعر_بالجنيه]]&lt;=15000,"متوسطة ",الهدي0[[#This Row],[السعر_بالجنيه]]&gt;=15000,"مرتفعة ")</f>
        <v xml:space="preserve">متوسطة </v>
      </c>
      <c r="J345"/>
    </row>
    <row r="346" spans="1:10" x14ac:dyDescent="0.25">
      <c r="A346" t="s">
        <v>25</v>
      </c>
      <c r="B346" t="str">
        <f t="shared" si="6"/>
        <v>الأجهزة  المنزلية</v>
      </c>
      <c r="C346">
        <v>384</v>
      </c>
      <c r="D346" s="12">
        <v>0.04</v>
      </c>
      <c r="E346">
        <v>143</v>
      </c>
      <c r="F346" s="11">
        <f>الهدي0[[#This Row],[الكمية_المباعة]]*الهدي0[[#This Row],[نسبة_المرتجعات_٪]]</f>
        <v>32.64</v>
      </c>
      <c r="G346" s="12">
        <v>8.5000000000000006E-2</v>
      </c>
      <c r="H346" s="1">
        <v>39396.14</v>
      </c>
      <c r="I346" s="12" t="str">
        <f>_xlfn.IFS(الهدي0[[#This Row],[السعر_بالجنيه]]&lt;=5000,"منخفضة ",الهدي0[[#This Row],[السعر_بالجنيه]]&lt;=15000,"متوسطة ",الهدي0[[#This Row],[السعر_بالجنيه]]&gt;=15000,"مرتفعة ")</f>
        <v xml:space="preserve">مرتفعة </v>
      </c>
      <c r="J346"/>
    </row>
    <row r="347" spans="1:10" x14ac:dyDescent="0.25">
      <c r="A347" t="s">
        <v>18</v>
      </c>
      <c r="B347" t="str">
        <f t="shared" si="6"/>
        <v>الأجهزة  المنزلية</v>
      </c>
      <c r="C347">
        <v>325</v>
      </c>
      <c r="D347" s="12">
        <v>0.04</v>
      </c>
      <c r="E347">
        <v>141</v>
      </c>
      <c r="F347" s="11">
        <f>الهدي0[[#This Row],[الكمية_المباعة]]*الهدي0[[#This Row],[نسبة_المرتجعات_٪]]</f>
        <v>31.2</v>
      </c>
      <c r="G347" s="12">
        <v>9.6000000000000002E-2</v>
      </c>
      <c r="H347" s="1">
        <v>14704.82</v>
      </c>
      <c r="I347" s="12" t="str">
        <f>_xlfn.IFS(الهدي0[[#This Row],[السعر_بالجنيه]]&lt;=5000,"منخفضة ",الهدي0[[#This Row],[السعر_بالجنيه]]&lt;=15000,"متوسطة ",الهدي0[[#This Row],[السعر_بالجنيه]]&gt;=15000,"مرتفعة ")</f>
        <v xml:space="preserve">متوسطة </v>
      </c>
      <c r="J347"/>
    </row>
    <row r="348" spans="1:10" x14ac:dyDescent="0.25">
      <c r="A348" t="s">
        <v>23</v>
      </c>
      <c r="B348" t="str">
        <f t="shared" si="6"/>
        <v>الأجهزة  الشخصية</v>
      </c>
      <c r="C348">
        <v>446</v>
      </c>
      <c r="D348" s="12">
        <v>2.1000000000000001E-2</v>
      </c>
      <c r="E348">
        <v>72</v>
      </c>
      <c r="F348" s="11">
        <f>الهدي0[[#This Row],[الكمية_المباعة]]*الهدي0[[#This Row],[نسبة_المرتجعات_٪]]</f>
        <v>32.558</v>
      </c>
      <c r="G348" s="12">
        <v>7.2999999999999995E-2</v>
      </c>
      <c r="H348" s="1">
        <v>2561.08</v>
      </c>
      <c r="I348" s="12" t="str">
        <f>_xlfn.IFS(الهدي0[[#This Row],[السعر_بالجنيه]]&lt;=5000,"منخفضة ",الهدي0[[#This Row],[السعر_بالجنيه]]&lt;=15000,"متوسطة ",الهدي0[[#This Row],[السعر_بالجنيه]]&gt;=15000,"مرتفعة ")</f>
        <v xml:space="preserve">منخفضة </v>
      </c>
      <c r="J348"/>
    </row>
    <row r="349" spans="1:10" x14ac:dyDescent="0.25">
      <c r="A349" t="s">
        <v>37</v>
      </c>
      <c r="B349" t="str">
        <f t="shared" si="6"/>
        <v xml:space="preserve"> الحاسوب ومستلزماته</v>
      </c>
      <c r="C349">
        <v>284</v>
      </c>
      <c r="D349" s="12">
        <v>2.2000000000000002E-2</v>
      </c>
      <c r="E349">
        <v>140</v>
      </c>
      <c r="F349" s="11">
        <f>الهدي0[[#This Row],[الكمية_المباعة]]*الهدي0[[#This Row],[نسبة_المرتجعات_٪]]</f>
        <v>13.916</v>
      </c>
      <c r="G349" s="12">
        <v>4.9000000000000002E-2</v>
      </c>
      <c r="H349" s="1">
        <v>17199.919999999998</v>
      </c>
      <c r="I349" s="12" t="str">
        <f>_xlfn.IFS(الهدي0[[#This Row],[السعر_بالجنيه]]&lt;=5000,"منخفضة ",الهدي0[[#This Row],[السعر_بالجنيه]]&lt;=15000,"متوسطة ",الهدي0[[#This Row],[السعر_بالجنيه]]&gt;=15000,"مرتفعة ")</f>
        <v xml:space="preserve">مرتفعة </v>
      </c>
      <c r="J349"/>
    </row>
    <row r="350" spans="1:10" x14ac:dyDescent="0.25">
      <c r="A350" t="s">
        <v>58</v>
      </c>
      <c r="B350" t="str">
        <f t="shared" si="6"/>
        <v>الأجهزة  المنزلية</v>
      </c>
      <c r="C350">
        <v>113</v>
      </c>
      <c r="D350" s="12">
        <v>3.6000000000000004E-2</v>
      </c>
      <c r="E350">
        <v>176</v>
      </c>
      <c r="F350" s="11">
        <f>الهدي0[[#This Row],[الكمية_المباعة]]*الهدي0[[#This Row],[نسبة_المرتجعات_٪]]</f>
        <v>10.17</v>
      </c>
      <c r="G350" s="12">
        <v>0.09</v>
      </c>
      <c r="H350" s="1">
        <v>23259.37</v>
      </c>
      <c r="I350" s="12" t="str">
        <f>_xlfn.IFS(الهدي0[[#This Row],[السعر_بالجنيه]]&lt;=5000,"منخفضة ",الهدي0[[#This Row],[السعر_بالجنيه]]&lt;=15000,"متوسطة ",الهدي0[[#This Row],[السعر_بالجنيه]]&gt;=15000,"مرتفعة ")</f>
        <v xml:space="preserve">مرتفعة </v>
      </c>
      <c r="J350"/>
    </row>
    <row r="351" spans="1:10" x14ac:dyDescent="0.25">
      <c r="A351" t="s">
        <v>37</v>
      </c>
      <c r="B351" t="str">
        <f t="shared" si="6"/>
        <v xml:space="preserve"> الحاسوب ومستلزماته</v>
      </c>
      <c r="C351">
        <v>113</v>
      </c>
      <c r="D351" s="12">
        <v>2.3E-2</v>
      </c>
      <c r="E351">
        <v>183</v>
      </c>
      <c r="F351" s="11">
        <f>الهدي0[[#This Row],[الكمية_المباعة]]*الهدي0[[#This Row],[نسبة_المرتجعات_٪]]</f>
        <v>9.2659999999999982</v>
      </c>
      <c r="G351" s="12">
        <v>8.199999999999999E-2</v>
      </c>
      <c r="H351" s="1">
        <f>AVERAGE(C$1:C$787)</f>
        <v>268.09541984732823</v>
      </c>
      <c r="I351" s="12" t="str">
        <f>_xlfn.IFS(الهدي0[[#This Row],[السعر_بالجنيه]]&lt;=5000,"منخفضة ",الهدي0[[#This Row],[السعر_بالجنيه]]&lt;=15000,"متوسطة ",الهدي0[[#This Row],[السعر_بالجنيه]]&gt;=15000,"مرتفعة ")</f>
        <v xml:space="preserve">منخفضة </v>
      </c>
      <c r="J351"/>
    </row>
    <row r="352" spans="1:10" x14ac:dyDescent="0.25">
      <c r="A352" t="s">
        <v>18</v>
      </c>
      <c r="B352" t="str">
        <f t="shared" si="6"/>
        <v>الأجهزة  المنزلية</v>
      </c>
      <c r="C352">
        <v>306</v>
      </c>
      <c r="D352" s="12">
        <v>4.4000000000000004E-2</v>
      </c>
      <c r="E352">
        <v>132</v>
      </c>
      <c r="F352" s="11">
        <f>الهدي0[[#This Row],[الكمية_المباعة]]*الهدي0[[#This Row],[نسبة_المرتجعات_٪]]</f>
        <v>18.054000000000002</v>
      </c>
      <c r="G352" s="12">
        <v>5.9000000000000004E-2</v>
      </c>
      <c r="H352" s="1">
        <v>325</v>
      </c>
      <c r="I352" s="12" t="str">
        <f>_xlfn.IFS(الهدي0[[#This Row],[السعر_بالجنيه]]&lt;=5000,"منخفضة ",الهدي0[[#This Row],[السعر_بالجنيه]]&lt;=15000,"متوسطة ",الهدي0[[#This Row],[السعر_بالجنيه]]&gt;=15000,"مرتفعة ")</f>
        <v xml:space="preserve">منخفضة </v>
      </c>
      <c r="J352"/>
    </row>
    <row r="353" spans="1:10" x14ac:dyDescent="0.25">
      <c r="A353" t="s">
        <v>23</v>
      </c>
      <c r="B353" t="str">
        <f t="shared" si="6"/>
        <v>الأجهزة  الشخصية</v>
      </c>
      <c r="C353">
        <v>303</v>
      </c>
      <c r="D353" s="12">
        <v>1.3999999999999999E-2</v>
      </c>
      <c r="E353">
        <v>56</v>
      </c>
      <c r="F353" s="11">
        <f>الهدي0[[#This Row],[الكمية_المباعة]]*الهدي0[[#This Row],[نسبة_المرتجعات_٪]]</f>
        <v>5.4540000000000006</v>
      </c>
      <c r="G353" s="12">
        <v>1.8000000000000002E-2</v>
      </c>
      <c r="H353" s="1">
        <v>3757.44</v>
      </c>
      <c r="I353" s="12" t="str">
        <f>_xlfn.IFS(الهدي0[[#This Row],[السعر_بالجنيه]]&lt;=5000,"منخفضة ",الهدي0[[#This Row],[السعر_بالجنيه]]&lt;=15000,"متوسطة ",الهدي0[[#This Row],[السعر_بالجنيه]]&gt;=15000,"مرتفعة ")</f>
        <v xml:space="preserve">منخفضة </v>
      </c>
      <c r="J353"/>
    </row>
    <row r="354" spans="1:10" x14ac:dyDescent="0.25">
      <c r="A354" t="s">
        <v>16</v>
      </c>
      <c r="B354" t="str">
        <f t="shared" si="6"/>
        <v xml:space="preserve"> الحاسوب ومستلزماته</v>
      </c>
      <c r="C354">
        <v>365</v>
      </c>
      <c r="D354" s="12">
        <v>2.8999999999999998E-2</v>
      </c>
      <c r="E354">
        <v>199</v>
      </c>
      <c r="F354" s="11">
        <f>الهدي0[[#This Row],[الكمية_المباعة]]*الهدي0[[#This Row],[نسبة_المرتجعات_٪]]</f>
        <v>28.835000000000001</v>
      </c>
      <c r="G354" s="12">
        <v>7.9000000000000001E-2</v>
      </c>
      <c r="H354" s="1">
        <v>286.3</v>
      </c>
      <c r="I354" s="12" t="str">
        <f>_xlfn.IFS(الهدي0[[#This Row],[السعر_بالجنيه]]&lt;=5000,"منخفضة ",الهدي0[[#This Row],[السعر_بالجنيه]]&lt;=15000,"متوسطة ",الهدي0[[#This Row],[السعر_بالجنيه]]&gt;=15000,"مرتفعة ")</f>
        <v xml:space="preserve">منخفضة </v>
      </c>
      <c r="J354"/>
    </row>
    <row r="355" spans="1:10" x14ac:dyDescent="0.25">
      <c r="A355" t="s">
        <v>37</v>
      </c>
      <c r="B355" t="str">
        <f t="shared" si="6"/>
        <v xml:space="preserve"> الحاسوب ومستلزماته</v>
      </c>
      <c r="C355">
        <v>432</v>
      </c>
      <c r="D355" s="12">
        <v>4.9000000000000002E-2</v>
      </c>
      <c r="E355">
        <v>164</v>
      </c>
      <c r="F355" s="11">
        <f>الهدي0[[#This Row],[الكمية_المباعة]]*الهدي0[[#This Row],[نسبة_المرتجعات_٪]]</f>
        <v>33.695999999999998</v>
      </c>
      <c r="G355" s="12">
        <v>7.8E-2</v>
      </c>
      <c r="H355" s="1">
        <v>10239.27</v>
      </c>
      <c r="I355" s="12" t="str">
        <f>_xlfn.IFS(الهدي0[[#This Row],[السعر_بالجنيه]]&lt;=5000,"منخفضة ",الهدي0[[#This Row],[السعر_بالجنيه]]&lt;=15000,"متوسطة ",الهدي0[[#This Row],[السعر_بالجنيه]]&gt;=15000,"مرتفعة ")</f>
        <v xml:space="preserve">متوسطة </v>
      </c>
      <c r="J355"/>
    </row>
    <row r="356" spans="1:10" x14ac:dyDescent="0.25">
      <c r="A356" t="s">
        <v>58</v>
      </c>
      <c r="B356" t="str">
        <f t="shared" si="6"/>
        <v>الأجهزة  المنزلية</v>
      </c>
      <c r="C356">
        <v>410</v>
      </c>
      <c r="D356" s="12">
        <v>3.4000000000000002E-2</v>
      </c>
      <c r="E356">
        <v>63</v>
      </c>
      <c r="F356" s="11">
        <f>الهدي0[[#This Row],[الكمية_المباعة]]*الهدي0[[#This Row],[نسبة_المرتجعات_٪]]</f>
        <v>33.21</v>
      </c>
      <c r="G356" s="12">
        <v>8.1000000000000003E-2</v>
      </c>
      <c r="H356" s="1">
        <v>24572.47</v>
      </c>
      <c r="I356" s="12" t="str">
        <f>_xlfn.IFS(الهدي0[[#This Row],[السعر_بالجنيه]]&lt;=5000,"منخفضة ",الهدي0[[#This Row],[السعر_بالجنيه]]&lt;=15000,"متوسطة ",الهدي0[[#This Row],[السعر_بالجنيه]]&gt;=15000,"مرتفعة ")</f>
        <v xml:space="preserve">مرتفعة </v>
      </c>
      <c r="J356"/>
    </row>
    <row r="357" spans="1:10" x14ac:dyDescent="0.25">
      <c r="A357" t="s">
        <v>18</v>
      </c>
      <c r="B357" t="str">
        <f t="shared" si="6"/>
        <v>الأجهزة  المنزلية</v>
      </c>
      <c r="C357">
        <v>113</v>
      </c>
      <c r="D357" s="12">
        <v>4.8000000000000001E-2</v>
      </c>
      <c r="E357">
        <v>124</v>
      </c>
      <c r="F357" s="11">
        <f>الهدي0[[#This Row],[الكمية_المباعة]]*الهدي0[[#This Row],[نسبة_المرتجعات_٪]]</f>
        <v>10.734999999999999</v>
      </c>
      <c r="G357" s="12">
        <v>9.5000000000000001E-2</v>
      </c>
      <c r="H357" s="1">
        <v>12330.99</v>
      </c>
      <c r="I357" s="12" t="str">
        <f>_xlfn.IFS(الهدي0[[#This Row],[السعر_بالجنيه]]&lt;=5000,"منخفضة ",الهدي0[[#This Row],[السعر_بالجنيه]]&lt;=15000,"متوسطة ",الهدي0[[#This Row],[السعر_بالجنيه]]&gt;=15000,"مرتفعة ")</f>
        <v xml:space="preserve">متوسطة </v>
      </c>
      <c r="J357"/>
    </row>
    <row r="358" spans="1:10" x14ac:dyDescent="0.25">
      <c r="A358" t="s">
        <v>16</v>
      </c>
      <c r="B358" t="str">
        <f t="shared" si="6"/>
        <v xml:space="preserve"> الحاسوب ومستلزماته</v>
      </c>
      <c r="C358">
        <v>299</v>
      </c>
      <c r="D358" s="12">
        <v>2.7000000000000003E-2</v>
      </c>
      <c r="E358">
        <v>50</v>
      </c>
      <c r="F358" s="11">
        <f>الهدي0[[#This Row],[الكمية_المباعة]]*الهدي0[[#This Row],[نسبة_المرتجعات_٪]]</f>
        <v>17.042999999999999</v>
      </c>
      <c r="G358" s="12">
        <v>5.7000000000000002E-2</v>
      </c>
      <c r="H358" s="1">
        <v>679.6</v>
      </c>
      <c r="I358" s="12" t="str">
        <f>_xlfn.IFS(الهدي0[[#This Row],[السعر_بالجنيه]]&lt;=5000,"منخفضة ",الهدي0[[#This Row],[السعر_بالجنيه]]&lt;=15000,"متوسطة ",الهدي0[[#This Row],[السعر_بالجنيه]]&gt;=15000,"مرتفعة ")</f>
        <v xml:space="preserve">منخفضة </v>
      </c>
      <c r="J358"/>
    </row>
    <row r="359" spans="1:10" x14ac:dyDescent="0.25">
      <c r="A359" t="s">
        <v>25</v>
      </c>
      <c r="B359" t="str">
        <f t="shared" si="6"/>
        <v>الأجهزة  المنزلية</v>
      </c>
      <c r="C359">
        <v>186</v>
      </c>
      <c r="D359" s="12">
        <v>4.5999999999999999E-2</v>
      </c>
      <c r="E359">
        <v>80</v>
      </c>
      <c r="F359" s="11">
        <f>الهدي0[[#This Row],[الكمية_المباعة]]*الهدي0[[#This Row],[نسبة_المرتجعات_٪]]</f>
        <v>6.5100000000000007</v>
      </c>
      <c r="G359" s="12">
        <v>3.5000000000000003E-2</v>
      </c>
      <c r="H359" s="1">
        <v>31240.15</v>
      </c>
      <c r="I359" s="12" t="str">
        <f>_xlfn.IFS(الهدي0[[#This Row],[السعر_بالجنيه]]&lt;=5000,"منخفضة ",الهدي0[[#This Row],[السعر_بالجنيه]]&lt;=15000,"متوسطة ",الهدي0[[#This Row],[السعر_بالجنيه]]&gt;=15000,"مرتفعة ")</f>
        <v xml:space="preserve">مرتفعة </v>
      </c>
      <c r="J359"/>
    </row>
    <row r="360" spans="1:10" x14ac:dyDescent="0.25">
      <c r="A360" t="s">
        <v>10</v>
      </c>
      <c r="B360" t="str">
        <f t="shared" si="6"/>
        <v>الأجهزة  المنزلية</v>
      </c>
      <c r="C360">
        <v>331</v>
      </c>
      <c r="D360" s="12">
        <v>2.8999999999999998E-2</v>
      </c>
      <c r="E360">
        <v>134</v>
      </c>
      <c r="F360" s="11">
        <f>الهدي0[[#This Row],[الكمية_المباعة]]*الهدي0[[#This Row],[نسبة_المرتجعات_٪]]</f>
        <v>7.944</v>
      </c>
      <c r="G360" s="12">
        <v>2.4E-2</v>
      </c>
      <c r="H360" s="1">
        <v>2860.14</v>
      </c>
      <c r="I360" s="12" t="str">
        <f>_xlfn.IFS(الهدي0[[#This Row],[السعر_بالجنيه]]&lt;=5000,"منخفضة ",الهدي0[[#This Row],[السعر_بالجنيه]]&lt;=15000,"متوسطة ",الهدي0[[#This Row],[السعر_بالجنيه]]&gt;=15000,"مرتفعة ")</f>
        <v xml:space="preserve">منخفضة </v>
      </c>
      <c r="J360"/>
    </row>
    <row r="361" spans="1:10" x14ac:dyDescent="0.25">
      <c r="A361" t="s">
        <v>58</v>
      </c>
      <c r="B361" t="str">
        <f t="shared" si="6"/>
        <v>الأجهزة  المنزلية</v>
      </c>
      <c r="C361">
        <v>260</v>
      </c>
      <c r="D361" s="12">
        <v>1.8000000000000002E-2</v>
      </c>
      <c r="E361">
        <v>140</v>
      </c>
      <c r="F361" s="11">
        <f>الهدي0[[#This Row],[الكمية_المباعة]]*الهدي0[[#This Row],[نسبة_المرتجعات_٪]]</f>
        <v>15.6</v>
      </c>
      <c r="G361" s="12">
        <v>0.06</v>
      </c>
      <c r="H361" s="1">
        <v>23052.93</v>
      </c>
      <c r="I361" s="12" t="str">
        <f>_xlfn.IFS(الهدي0[[#This Row],[السعر_بالجنيه]]&lt;=5000,"منخفضة ",الهدي0[[#This Row],[السعر_بالجنيه]]&lt;=15000,"متوسطة ",الهدي0[[#This Row],[السعر_بالجنيه]]&gt;=15000,"مرتفعة ")</f>
        <v xml:space="preserve">مرتفعة </v>
      </c>
      <c r="J361"/>
    </row>
    <row r="362" spans="1:10" x14ac:dyDescent="0.25">
      <c r="A362" t="s">
        <v>10</v>
      </c>
      <c r="B362" t="str">
        <f t="shared" si="6"/>
        <v>الأجهزة  المنزلية</v>
      </c>
      <c r="C362">
        <v>371</v>
      </c>
      <c r="D362" s="12">
        <v>4.4999999999999998E-2</v>
      </c>
      <c r="E362">
        <v>26</v>
      </c>
      <c r="F362" s="11">
        <f>الهدي0[[#This Row],[الكمية_المباعة]]*الهدي0[[#This Row],[نسبة_المرتجعات_٪]]</f>
        <v>12.614000000000001</v>
      </c>
      <c r="G362" s="12">
        <v>3.4000000000000002E-2</v>
      </c>
      <c r="H362" s="1">
        <v>3319.98</v>
      </c>
      <c r="I362" s="12" t="str">
        <f>_xlfn.IFS(الهدي0[[#This Row],[السعر_بالجنيه]]&lt;=5000,"منخفضة ",الهدي0[[#This Row],[السعر_بالجنيه]]&lt;=15000,"متوسطة ",الهدي0[[#This Row],[السعر_بالجنيه]]&gt;=15000,"مرتفعة ")</f>
        <v xml:space="preserve">منخفضة </v>
      </c>
      <c r="J362"/>
    </row>
    <row r="363" spans="1:10" x14ac:dyDescent="0.25">
      <c r="A363" t="s">
        <v>23</v>
      </c>
      <c r="B363" t="str">
        <f t="shared" si="6"/>
        <v>الأجهزة  الشخصية</v>
      </c>
      <c r="C363">
        <v>178</v>
      </c>
      <c r="D363" s="12">
        <v>1.3999999999999999E-2</v>
      </c>
      <c r="E363">
        <v>123</v>
      </c>
      <c r="F363" s="11">
        <f>الهدي0[[#This Row],[الكمية_المباعة]]*الهدي0[[#This Row],[نسبة_المرتجعات_٪]]</f>
        <v>9.7900000000000009</v>
      </c>
      <c r="G363" s="12">
        <v>5.5E-2</v>
      </c>
      <c r="H363" s="1">
        <v>4457.5</v>
      </c>
      <c r="I363" s="12" t="str">
        <f>_xlfn.IFS(الهدي0[[#This Row],[السعر_بالجنيه]]&lt;=5000,"منخفضة ",الهدي0[[#This Row],[السعر_بالجنيه]]&lt;=15000,"متوسطة ",الهدي0[[#This Row],[السعر_بالجنيه]]&gt;=15000,"مرتفعة ")</f>
        <v xml:space="preserve">منخفضة </v>
      </c>
      <c r="J363"/>
    </row>
    <row r="364" spans="1:10" x14ac:dyDescent="0.25">
      <c r="A364" t="s">
        <v>25</v>
      </c>
      <c r="B364" t="str">
        <f t="shared" si="6"/>
        <v>الأجهزة  المنزلية</v>
      </c>
      <c r="C364">
        <v>65</v>
      </c>
      <c r="D364" s="12">
        <v>4.7E-2</v>
      </c>
      <c r="E364">
        <v>141</v>
      </c>
      <c r="F364" s="11">
        <f>الهدي0[[#This Row],[الكمية_المباعة]]*الهدي0[[#This Row],[نسبة_المرتجعات_٪]]</f>
        <v>1.4949999999999999</v>
      </c>
      <c r="G364" s="12">
        <v>2.3E-2</v>
      </c>
      <c r="H364" s="1">
        <v>26337.98</v>
      </c>
      <c r="I364" s="12" t="str">
        <f>_xlfn.IFS(الهدي0[[#This Row],[السعر_بالجنيه]]&lt;=5000,"منخفضة ",الهدي0[[#This Row],[السعر_بالجنيه]]&lt;=15000,"متوسطة ",الهدي0[[#This Row],[السعر_بالجنيه]]&gt;=15000,"مرتفعة ")</f>
        <v xml:space="preserve">مرتفعة </v>
      </c>
      <c r="J364"/>
    </row>
    <row r="365" spans="1:10" x14ac:dyDescent="0.25">
      <c r="A365" t="s">
        <v>58</v>
      </c>
      <c r="B365" t="str">
        <f t="shared" si="6"/>
        <v>الأجهزة  المنزلية</v>
      </c>
      <c r="C365">
        <v>132</v>
      </c>
      <c r="D365" s="12">
        <v>4.4000000000000004E-2</v>
      </c>
      <c r="E365">
        <v>0</v>
      </c>
      <c r="F365" s="11">
        <f>الهدي0[[#This Row],[الكمية_المباعة]]*الهدي0[[#This Row],[نسبة_المرتجعات_٪]]</f>
        <v>5.5440000000000005</v>
      </c>
      <c r="G365" s="12">
        <v>4.2000000000000003E-2</v>
      </c>
      <c r="H365" s="1">
        <v>20523.990000000002</v>
      </c>
      <c r="I365" s="12" t="str">
        <f>_xlfn.IFS(الهدي0[[#This Row],[السعر_بالجنيه]]&lt;=5000,"منخفضة ",الهدي0[[#This Row],[السعر_بالجنيه]]&lt;=15000,"متوسطة ",الهدي0[[#This Row],[السعر_بالجنيه]]&gt;=15000,"مرتفعة ")</f>
        <v xml:space="preserve">مرتفعة </v>
      </c>
      <c r="J365"/>
    </row>
    <row r="366" spans="1:10" x14ac:dyDescent="0.25">
      <c r="A366" t="s">
        <v>13</v>
      </c>
      <c r="B366" t="str">
        <f t="shared" si="6"/>
        <v>الأجهزة  المنزلية</v>
      </c>
      <c r="C366">
        <v>447</v>
      </c>
      <c r="D366" s="12">
        <v>4.9000000000000002E-2</v>
      </c>
      <c r="E366">
        <v>187</v>
      </c>
      <c r="F366" s="11">
        <f>الهدي0[[#This Row],[الكمية_المباعة]]*الهدي0[[#This Row],[نسبة_المرتجعات_٪]]</f>
        <v>38.442</v>
      </c>
      <c r="G366" s="12">
        <v>8.5999999999999993E-2</v>
      </c>
      <c r="H366" s="1">
        <v>6821.76</v>
      </c>
      <c r="I366" s="12" t="str">
        <f>_xlfn.IFS(الهدي0[[#This Row],[السعر_بالجنيه]]&lt;=5000,"منخفضة ",الهدي0[[#This Row],[السعر_بالجنيه]]&lt;=15000,"متوسطة ",الهدي0[[#This Row],[السعر_بالجنيه]]&gt;=15000,"مرتفعة ")</f>
        <v xml:space="preserve">متوسطة </v>
      </c>
      <c r="J366"/>
    </row>
    <row r="367" spans="1:10" x14ac:dyDescent="0.25">
      <c r="A367" t="s">
        <v>31</v>
      </c>
      <c r="B367" t="str">
        <f t="shared" si="6"/>
        <v>الأجهزة  الشخصية</v>
      </c>
      <c r="C367">
        <v>399</v>
      </c>
      <c r="D367" s="12">
        <v>4.8000000000000001E-2</v>
      </c>
      <c r="E367">
        <v>164</v>
      </c>
      <c r="F367" s="11">
        <f>الهدي0[[#This Row],[الكمية_المباعة]]*الهدي0[[#This Row],[نسبة_المرتجعات_٪]]</f>
        <v>12.369000000000002</v>
      </c>
      <c r="G367" s="12">
        <v>3.1000000000000003E-2</v>
      </c>
      <c r="H367" s="1">
        <v>738.1</v>
      </c>
      <c r="I367" s="12" t="str">
        <f>_xlfn.IFS(الهدي0[[#This Row],[السعر_بالجنيه]]&lt;=5000,"منخفضة ",الهدي0[[#This Row],[السعر_بالجنيه]]&lt;=15000,"متوسطة ",الهدي0[[#This Row],[السعر_بالجنيه]]&gt;=15000,"مرتفعة ")</f>
        <v xml:space="preserve">منخفضة </v>
      </c>
      <c r="J367"/>
    </row>
    <row r="368" spans="1:10" x14ac:dyDescent="0.25">
      <c r="A368" t="s">
        <v>58</v>
      </c>
      <c r="B368" t="str">
        <f t="shared" si="6"/>
        <v>الأجهزة  المنزلية</v>
      </c>
      <c r="C368">
        <v>272</v>
      </c>
      <c r="D368" s="12">
        <v>4.2999999999999997E-2</v>
      </c>
      <c r="E368">
        <v>60</v>
      </c>
      <c r="F368" s="11">
        <f>الهدي0[[#This Row],[الكمية_المباعة]]*الهدي0[[#This Row],[نسبة_المرتجعات_٪]]</f>
        <v>3.8079999999999998</v>
      </c>
      <c r="G368" s="12">
        <v>1.3999999999999999E-2</v>
      </c>
      <c r="H368" s="1">
        <v>12347.71</v>
      </c>
      <c r="I368" s="12" t="str">
        <f>_xlfn.IFS(الهدي0[[#This Row],[السعر_بالجنيه]]&lt;=5000,"منخفضة ",الهدي0[[#This Row],[السعر_بالجنيه]]&lt;=15000,"متوسطة ",الهدي0[[#This Row],[السعر_بالجنيه]]&gt;=15000,"مرتفعة ")</f>
        <v xml:space="preserve">متوسطة </v>
      </c>
      <c r="J368"/>
    </row>
    <row r="369" spans="1:10" x14ac:dyDescent="0.25">
      <c r="A369" t="s">
        <v>21</v>
      </c>
      <c r="B369" t="str">
        <f t="shared" si="6"/>
        <v xml:space="preserve"> الحاسوب ومستلزماته</v>
      </c>
      <c r="C369">
        <v>495</v>
      </c>
      <c r="D369" s="12">
        <v>2.7999999999999997E-2</v>
      </c>
      <c r="E369">
        <v>51</v>
      </c>
      <c r="F369" s="11">
        <f>الهدي0[[#This Row],[الكمية_المباعة]]*الهدي0[[#This Row],[نسبة_المرتجعات_٪]]</f>
        <v>38.61</v>
      </c>
      <c r="G369" s="12">
        <v>7.8E-2</v>
      </c>
      <c r="H369" s="1">
        <v>1284.3900000000001</v>
      </c>
      <c r="I369" s="12" t="str">
        <f>_xlfn.IFS(الهدي0[[#This Row],[السعر_بالجنيه]]&lt;=5000,"منخفضة ",الهدي0[[#This Row],[السعر_بالجنيه]]&lt;=15000,"متوسطة ",الهدي0[[#This Row],[السعر_بالجنيه]]&gt;=15000,"مرتفعة ")</f>
        <v xml:space="preserve">منخفضة </v>
      </c>
      <c r="J369"/>
    </row>
    <row r="370" spans="1:10" x14ac:dyDescent="0.25">
      <c r="A370" t="s">
        <v>8</v>
      </c>
      <c r="B370" t="str">
        <f t="shared" ref="B370:B416" si="7">_xlfn.IFS(
    OR(A370="تلفاز ذكي", A370="ثلاجة", A370="غسالة", A370="مكيف هواء", A370="ميكروويف"), "الأجهزة  المنزلية",
    OR(A370="هاتف ذكي", A370="ساعة ذكية", A370="سماعات بلوتوث"), "الأجهزة  الشخصية",
    OR(A370="حاسوب محمول", A370="طابعة ليزر", A370="لوحة مفاتيح"), " الحاسوب ومستلزماته",
    OR(A370="كاميرا رقمية"), "أجهزة التصوير"
)</f>
        <v>الأجهزة  الشخصية</v>
      </c>
      <c r="C370">
        <v>426</v>
      </c>
      <c r="D370" s="12">
        <v>2.1000000000000001E-2</v>
      </c>
      <c r="E370">
        <v>180</v>
      </c>
      <c r="F370" s="11">
        <f>الهدي0[[#This Row],[الكمية_المباعة]]*الهدي0[[#This Row],[نسبة_المرتجعات_٪]]</f>
        <v>12.353999999999999</v>
      </c>
      <c r="G370" s="12">
        <v>2.8999999999999998E-2</v>
      </c>
      <c r="H370" s="1">
        <v>13795.17</v>
      </c>
      <c r="I370" s="12" t="str">
        <f>_xlfn.IFS(الهدي0[[#This Row],[السعر_بالجنيه]]&lt;=5000,"منخفضة ",الهدي0[[#This Row],[السعر_بالجنيه]]&lt;=15000,"متوسطة ",الهدي0[[#This Row],[السعر_بالجنيه]]&gt;=15000,"مرتفعة ")</f>
        <v xml:space="preserve">متوسطة </v>
      </c>
      <c r="J370"/>
    </row>
    <row r="371" spans="1:10" x14ac:dyDescent="0.25">
      <c r="A371" t="s">
        <v>88</v>
      </c>
      <c r="B371" t="str">
        <f t="shared" si="7"/>
        <v>أجهزة التصوير</v>
      </c>
      <c r="C371">
        <v>424</v>
      </c>
      <c r="D371" s="12">
        <v>1.1000000000000001E-2</v>
      </c>
      <c r="E371">
        <v>150</v>
      </c>
      <c r="F371" s="11">
        <f>الهدي0[[#This Row],[الكمية_المباعة]]*الهدي0[[#This Row],[نسبة_المرتجعات_٪]]</f>
        <v>26.712</v>
      </c>
      <c r="G371" s="12">
        <v>6.3E-2</v>
      </c>
      <c r="H371" s="1">
        <v>7662.12</v>
      </c>
      <c r="I371" s="12" t="str">
        <f>_xlfn.IFS(الهدي0[[#This Row],[السعر_بالجنيه]]&lt;=5000,"منخفضة ",الهدي0[[#This Row],[السعر_بالجنيه]]&lt;=15000,"متوسطة ",الهدي0[[#This Row],[السعر_بالجنيه]]&gt;=15000,"مرتفعة ")</f>
        <v xml:space="preserve">متوسطة </v>
      </c>
      <c r="J371"/>
    </row>
    <row r="372" spans="1:10" x14ac:dyDescent="0.25">
      <c r="A372" t="s">
        <v>18</v>
      </c>
      <c r="B372" t="str">
        <f t="shared" si="7"/>
        <v>الأجهزة  المنزلية</v>
      </c>
      <c r="C372">
        <v>152</v>
      </c>
      <c r="D372" s="12">
        <v>1.2E-2</v>
      </c>
      <c r="E372">
        <v>109</v>
      </c>
      <c r="F372" s="11">
        <f>الهدي0[[#This Row],[الكمية_المباعة]]*الهدي0[[#This Row],[نسبة_المرتجعات_٪]]</f>
        <v>13.831999999999999</v>
      </c>
      <c r="G372" s="12">
        <v>9.0999999999999998E-2</v>
      </c>
      <c r="H372" s="1">
        <v>11915.1</v>
      </c>
      <c r="I372" s="12" t="str">
        <f>_xlfn.IFS(الهدي0[[#This Row],[السعر_بالجنيه]]&lt;=5000,"منخفضة ",الهدي0[[#This Row],[السعر_بالجنيه]]&lt;=15000,"متوسطة ",الهدي0[[#This Row],[السعر_بالجنيه]]&gt;=15000,"مرتفعة ")</f>
        <v xml:space="preserve">متوسطة </v>
      </c>
      <c r="J372"/>
    </row>
    <row r="373" spans="1:10" x14ac:dyDescent="0.25">
      <c r="A373" t="s">
        <v>23</v>
      </c>
      <c r="B373" t="str">
        <f t="shared" si="7"/>
        <v>الأجهزة  الشخصية</v>
      </c>
      <c r="C373">
        <v>252</v>
      </c>
      <c r="D373" s="12">
        <v>4.0999999999999995E-2</v>
      </c>
      <c r="E373">
        <v>183</v>
      </c>
      <c r="F373" s="11">
        <f>الهدي0[[#This Row],[الكمية_المباعة]]*الهدي0[[#This Row],[نسبة_المرتجعات_٪]]</f>
        <v>22.931999999999999</v>
      </c>
      <c r="G373" s="12">
        <v>9.0999999999999998E-2</v>
      </c>
      <c r="H373" s="1">
        <v>2573.2918181818186</v>
      </c>
      <c r="I373" s="12" t="str">
        <f>_xlfn.IFS(الهدي0[[#This Row],[السعر_بالجنيه]]&lt;=5000,"منخفضة ",الهدي0[[#This Row],[السعر_بالجنيه]]&lt;=15000,"متوسطة ",الهدي0[[#This Row],[السعر_بالجنيه]]&gt;=15000,"مرتفعة ")</f>
        <v xml:space="preserve">منخفضة </v>
      </c>
      <c r="J373"/>
    </row>
    <row r="374" spans="1:10" x14ac:dyDescent="0.25">
      <c r="A374" t="s">
        <v>10</v>
      </c>
      <c r="B374" t="str">
        <f t="shared" si="7"/>
        <v>الأجهزة  المنزلية</v>
      </c>
      <c r="C374">
        <v>122</v>
      </c>
      <c r="D374" s="12">
        <v>1.6E-2</v>
      </c>
      <c r="E374">
        <v>100</v>
      </c>
      <c r="F374" s="11">
        <f>الهدي0[[#This Row],[الكمية_المباعة]]*الهدي0[[#This Row],[نسبة_المرتجعات_٪]]</f>
        <v>5.3680000000000003</v>
      </c>
      <c r="G374" s="12">
        <v>4.4000000000000004E-2</v>
      </c>
      <c r="H374" s="1">
        <v>2145.8200000000002</v>
      </c>
      <c r="I374" s="12" t="str">
        <f>_xlfn.IFS(الهدي0[[#This Row],[السعر_بالجنيه]]&lt;=5000,"منخفضة ",الهدي0[[#This Row],[السعر_بالجنيه]]&lt;=15000,"متوسطة ",الهدي0[[#This Row],[السعر_بالجنيه]]&gt;=15000,"مرتفعة ")</f>
        <v xml:space="preserve">منخفضة </v>
      </c>
      <c r="J374"/>
    </row>
    <row r="375" spans="1:10" x14ac:dyDescent="0.25">
      <c r="A375" t="s">
        <v>37</v>
      </c>
      <c r="B375" t="str">
        <f t="shared" si="7"/>
        <v xml:space="preserve"> الحاسوب ومستلزماته</v>
      </c>
      <c r="C375">
        <v>287</v>
      </c>
      <c r="D375" s="12">
        <v>3.7999999999999999E-2</v>
      </c>
      <c r="E375">
        <v>83</v>
      </c>
      <c r="F375" s="11">
        <f>الهدي0[[#This Row],[الكمية_المباعة]]*الهدي0[[#This Row],[نسبة_المرتجعات_٪]]</f>
        <v>3.444</v>
      </c>
      <c r="G375" s="12">
        <v>1.2E-2</v>
      </c>
      <c r="H375" s="1">
        <v>25879.62</v>
      </c>
      <c r="I375" s="12" t="str">
        <f>_xlfn.IFS(الهدي0[[#This Row],[السعر_بالجنيه]]&lt;=5000,"منخفضة ",الهدي0[[#This Row],[السعر_بالجنيه]]&lt;=15000,"متوسطة ",الهدي0[[#This Row],[السعر_بالجنيه]]&gt;=15000,"مرتفعة ")</f>
        <v xml:space="preserve">مرتفعة </v>
      </c>
      <c r="J375"/>
    </row>
    <row r="376" spans="1:10" x14ac:dyDescent="0.25">
      <c r="A376" t="s">
        <v>18</v>
      </c>
      <c r="B376" t="str">
        <f t="shared" si="7"/>
        <v>الأجهزة  المنزلية</v>
      </c>
      <c r="C376">
        <v>130</v>
      </c>
      <c r="D376" s="12">
        <v>4.2000000000000003E-2</v>
      </c>
      <c r="E376">
        <v>172</v>
      </c>
      <c r="F376" s="11">
        <f>الهدي0[[#This Row],[الكمية_المباعة]]*الهدي0[[#This Row],[نسبة_المرتجعات_٪]]</f>
        <v>8.9700000000000006</v>
      </c>
      <c r="G376" s="12">
        <v>6.9000000000000006E-2</v>
      </c>
      <c r="H376" s="1">
        <v>5616.9</v>
      </c>
      <c r="I376" s="12" t="str">
        <f>_xlfn.IFS(الهدي0[[#This Row],[السعر_بالجنيه]]&lt;=5000,"منخفضة ",الهدي0[[#This Row],[السعر_بالجنيه]]&lt;=15000,"متوسطة ",الهدي0[[#This Row],[السعر_بالجنيه]]&gt;=15000,"مرتفعة ")</f>
        <v xml:space="preserve">متوسطة </v>
      </c>
      <c r="J376"/>
    </row>
    <row r="377" spans="1:10" x14ac:dyDescent="0.25">
      <c r="A377" t="s">
        <v>23</v>
      </c>
      <c r="B377" t="str">
        <f t="shared" si="7"/>
        <v>الأجهزة  الشخصية</v>
      </c>
      <c r="C377">
        <v>382</v>
      </c>
      <c r="D377" s="12">
        <v>2.4E-2</v>
      </c>
      <c r="E377">
        <v>53</v>
      </c>
      <c r="F377" s="11">
        <f>الهدي0[[#This Row],[الكمية_المباعة]]*الهدي0[[#This Row],[نسبة_المرتجعات_٪]]</f>
        <v>2.2920000000000003</v>
      </c>
      <c r="G377" s="12">
        <v>6.0000000000000001E-3</v>
      </c>
      <c r="H377" s="1">
        <v>1536.28</v>
      </c>
      <c r="I377" s="12" t="str">
        <f>_xlfn.IFS(الهدي0[[#This Row],[السعر_بالجنيه]]&lt;=5000,"منخفضة ",الهدي0[[#This Row],[السعر_بالجنيه]]&lt;=15000,"متوسطة ",الهدي0[[#This Row],[السعر_بالجنيه]]&gt;=15000,"مرتفعة ")</f>
        <v xml:space="preserve">منخفضة </v>
      </c>
      <c r="J377"/>
    </row>
    <row r="378" spans="1:10" x14ac:dyDescent="0.25">
      <c r="A378" t="s">
        <v>88</v>
      </c>
      <c r="B378" t="str">
        <f t="shared" si="7"/>
        <v>أجهزة التصوير</v>
      </c>
      <c r="C378">
        <v>275</v>
      </c>
      <c r="D378" s="12">
        <v>0.01</v>
      </c>
      <c r="E378">
        <v>143</v>
      </c>
      <c r="F378" s="11">
        <f>الهدي0[[#This Row],[الكمية_المباعة]]*الهدي0[[#This Row],[نسبة_المرتجعات_٪]]</f>
        <v>1.9249999999999998</v>
      </c>
      <c r="G378" s="12">
        <v>6.9999999999999993E-3</v>
      </c>
      <c r="H378" s="1">
        <v>5753.32</v>
      </c>
      <c r="I378" s="12" t="str">
        <f>_xlfn.IFS(الهدي0[[#This Row],[السعر_بالجنيه]]&lt;=5000,"منخفضة ",الهدي0[[#This Row],[السعر_بالجنيه]]&lt;=15000,"متوسطة ",الهدي0[[#This Row],[السعر_بالجنيه]]&gt;=15000,"مرتفعة ")</f>
        <v xml:space="preserve">متوسطة </v>
      </c>
      <c r="J378"/>
    </row>
    <row r="379" spans="1:10" x14ac:dyDescent="0.25">
      <c r="A379" t="s">
        <v>16</v>
      </c>
      <c r="B379" t="str">
        <f t="shared" si="7"/>
        <v xml:space="preserve"> الحاسوب ومستلزماته</v>
      </c>
      <c r="C379">
        <v>165</v>
      </c>
      <c r="D379" s="12">
        <v>2.2000000000000002E-2</v>
      </c>
      <c r="E379">
        <v>24</v>
      </c>
      <c r="F379" s="11">
        <f>الهدي0[[#This Row],[الكمية_المباعة]]*الهدي0[[#This Row],[نسبة_المرتجعات_٪]]</f>
        <v>9.0749999999999993</v>
      </c>
      <c r="G379" s="12">
        <v>5.5E-2</v>
      </c>
      <c r="H379" s="1">
        <v>350.38</v>
      </c>
      <c r="I379" s="12" t="str">
        <f>_xlfn.IFS(الهدي0[[#This Row],[السعر_بالجنيه]]&lt;=5000,"منخفضة ",الهدي0[[#This Row],[السعر_بالجنيه]]&lt;=15000,"متوسطة ",الهدي0[[#This Row],[السعر_بالجنيه]]&gt;=15000,"مرتفعة ")</f>
        <v xml:space="preserve">منخفضة </v>
      </c>
      <c r="J379"/>
    </row>
    <row r="380" spans="1:10" x14ac:dyDescent="0.25">
      <c r="A380" t="s">
        <v>23</v>
      </c>
      <c r="B380" t="str">
        <f t="shared" si="7"/>
        <v>الأجهزة  الشخصية</v>
      </c>
      <c r="C380">
        <v>124</v>
      </c>
      <c r="D380" s="12">
        <v>4.5999999999999999E-2</v>
      </c>
      <c r="E380">
        <v>67</v>
      </c>
      <c r="F380" s="11">
        <f>الهدي0[[#This Row],[الكمية_المباعة]]*الهدي0[[#This Row],[نسبة_المرتجعات_٪]]</f>
        <v>4.96</v>
      </c>
      <c r="G380" s="12">
        <v>0.04</v>
      </c>
      <c r="H380" s="1">
        <v>1190.1199999999999</v>
      </c>
      <c r="I380" s="12" t="str">
        <f>_xlfn.IFS(الهدي0[[#This Row],[السعر_بالجنيه]]&lt;=5000,"منخفضة ",الهدي0[[#This Row],[السعر_بالجنيه]]&lt;=15000,"متوسطة ",الهدي0[[#This Row],[السعر_بالجنيه]]&gt;=15000,"مرتفعة ")</f>
        <v xml:space="preserve">منخفضة </v>
      </c>
      <c r="J380"/>
    </row>
    <row r="381" spans="1:10" x14ac:dyDescent="0.25">
      <c r="A381" t="s">
        <v>8</v>
      </c>
      <c r="B381" t="str">
        <f t="shared" si="7"/>
        <v>الأجهزة  الشخصية</v>
      </c>
      <c r="C381">
        <v>170</v>
      </c>
      <c r="D381" s="12">
        <v>4.4999999999999998E-2</v>
      </c>
      <c r="E381">
        <v>0</v>
      </c>
      <c r="F381" s="11">
        <f>الهدي0[[#This Row],[الكمية_المباعة]]*الهدي0[[#This Row],[نسبة_المرتجعات_٪]]</f>
        <v>6.8</v>
      </c>
      <c r="G381" s="12">
        <v>0.04</v>
      </c>
      <c r="H381" s="1">
        <v>12620.44</v>
      </c>
      <c r="I381" s="12" t="str">
        <f>_xlfn.IFS(الهدي0[[#This Row],[السعر_بالجنيه]]&lt;=5000,"منخفضة ",الهدي0[[#This Row],[السعر_بالجنيه]]&lt;=15000,"متوسطة ",الهدي0[[#This Row],[السعر_بالجنيه]]&gt;=15000,"مرتفعة ")</f>
        <v xml:space="preserve">متوسطة </v>
      </c>
      <c r="J381"/>
    </row>
    <row r="382" spans="1:10" x14ac:dyDescent="0.25">
      <c r="A382" t="s">
        <v>88</v>
      </c>
      <c r="B382" t="str">
        <f t="shared" si="7"/>
        <v>أجهزة التصوير</v>
      </c>
      <c r="C382">
        <v>353</v>
      </c>
      <c r="D382" s="12">
        <v>1.3999999999999999E-2</v>
      </c>
      <c r="E382">
        <v>149</v>
      </c>
      <c r="F382" s="11">
        <f>الهدي0[[#This Row],[الكمية_المباعة]]*الهدي0[[#This Row],[نسبة_المرتجعات_٪]]</f>
        <v>7.4130000000000003</v>
      </c>
      <c r="G382" s="12">
        <v>2.1000000000000001E-2</v>
      </c>
      <c r="H382" s="1">
        <v>8251.5039682539682</v>
      </c>
      <c r="I382" s="12" t="str">
        <f>_xlfn.IFS(الهدي0[[#This Row],[السعر_بالجنيه]]&lt;=5000,"منخفضة ",الهدي0[[#This Row],[السعر_بالجنيه]]&lt;=15000,"متوسطة ",الهدي0[[#This Row],[السعر_بالجنيه]]&gt;=15000,"مرتفعة ")</f>
        <v xml:space="preserve">متوسطة </v>
      </c>
      <c r="J382"/>
    </row>
    <row r="383" spans="1:10" x14ac:dyDescent="0.25">
      <c r="A383" t="s">
        <v>37</v>
      </c>
      <c r="B383" t="str">
        <f t="shared" si="7"/>
        <v xml:space="preserve"> الحاسوب ومستلزماته</v>
      </c>
      <c r="C383">
        <v>325</v>
      </c>
      <c r="D383" s="12">
        <v>4.2000000000000003E-2</v>
      </c>
      <c r="E383">
        <v>104</v>
      </c>
      <c r="F383" s="11">
        <f>الهدي0[[#This Row],[الكمية_المباعة]]*الهدي0[[#This Row],[نسبة_المرتجعات_٪]]</f>
        <v>23.074999999999999</v>
      </c>
      <c r="G383" s="12">
        <v>7.0999999999999994E-2</v>
      </c>
      <c r="H383" s="1">
        <v>12480.86</v>
      </c>
      <c r="I383" s="12" t="str">
        <f>_xlfn.IFS(الهدي0[[#This Row],[السعر_بالجنيه]]&lt;=5000,"منخفضة ",الهدي0[[#This Row],[السعر_بالجنيه]]&lt;=15000,"متوسطة ",الهدي0[[#This Row],[السعر_بالجنيه]]&gt;=15000,"مرتفعة ")</f>
        <v xml:space="preserve">متوسطة </v>
      </c>
      <c r="J383"/>
    </row>
    <row r="384" spans="1:10" x14ac:dyDescent="0.25">
      <c r="A384" t="s">
        <v>21</v>
      </c>
      <c r="B384" t="str">
        <f t="shared" si="7"/>
        <v xml:space="preserve"> الحاسوب ومستلزماته</v>
      </c>
      <c r="C384">
        <v>411</v>
      </c>
      <c r="D384" s="12">
        <v>3.4000000000000002E-2</v>
      </c>
      <c r="E384">
        <v>198</v>
      </c>
      <c r="F384" s="11">
        <f>الهدي0[[#This Row],[الكمية_المباعة]]*الهدي0[[#This Row],[نسبة_المرتجعات_٪]]</f>
        <v>21.372000000000003</v>
      </c>
      <c r="G384" s="12">
        <v>5.2000000000000005E-2</v>
      </c>
      <c r="H384" s="1">
        <v>3077.34</v>
      </c>
      <c r="I384" s="12" t="str">
        <f>_xlfn.IFS(الهدي0[[#This Row],[السعر_بالجنيه]]&lt;=5000,"منخفضة ",الهدي0[[#This Row],[السعر_بالجنيه]]&lt;=15000,"متوسطة ",الهدي0[[#This Row],[السعر_بالجنيه]]&gt;=15000,"مرتفعة ")</f>
        <v xml:space="preserve">منخفضة </v>
      </c>
      <c r="J384"/>
    </row>
    <row r="385" spans="1:10" x14ac:dyDescent="0.25">
      <c r="A385" t="s">
        <v>37</v>
      </c>
      <c r="B385" t="str">
        <f t="shared" si="7"/>
        <v xml:space="preserve"> الحاسوب ومستلزماته</v>
      </c>
      <c r="C385">
        <v>367</v>
      </c>
      <c r="D385" s="12">
        <v>4.2000000000000003E-2</v>
      </c>
      <c r="E385">
        <v>170</v>
      </c>
      <c r="F385" s="11">
        <f>الهدي0[[#This Row],[الكمية_المباعة]]*الهدي0[[#This Row],[نسبة_المرتجعات_٪]]</f>
        <v>32.296000000000006</v>
      </c>
      <c r="G385" s="12">
        <v>8.8000000000000009E-2</v>
      </c>
      <c r="H385" s="1">
        <v>11384.84</v>
      </c>
      <c r="I385" s="12" t="str">
        <f>_xlfn.IFS(الهدي0[[#This Row],[السعر_بالجنيه]]&lt;=5000,"منخفضة ",الهدي0[[#This Row],[السعر_بالجنيه]]&lt;=15000,"متوسطة ",الهدي0[[#This Row],[السعر_بالجنيه]]&gt;=15000,"مرتفعة ")</f>
        <v xml:space="preserve">متوسطة </v>
      </c>
      <c r="J385"/>
    </row>
    <row r="386" spans="1:10" x14ac:dyDescent="0.25">
      <c r="A386" t="s">
        <v>37</v>
      </c>
      <c r="B386" t="str">
        <f t="shared" si="7"/>
        <v xml:space="preserve"> الحاسوب ومستلزماته</v>
      </c>
      <c r="C386">
        <v>94</v>
      </c>
      <c r="D386" s="12">
        <v>4.5999999999999999E-2</v>
      </c>
      <c r="E386">
        <v>138</v>
      </c>
      <c r="F386" s="11">
        <f>الهدي0[[#This Row],[الكمية_المباعة]]*الهدي0[[#This Row],[نسبة_المرتجعات_٪]]</f>
        <v>2.0680000000000001</v>
      </c>
      <c r="G386" s="12">
        <v>2.2000000000000002E-2</v>
      </c>
      <c r="H386" s="1">
        <v>13050.29</v>
      </c>
      <c r="I386" s="12" t="str">
        <f>_xlfn.IFS(الهدي0[[#This Row],[السعر_بالجنيه]]&lt;=5000,"منخفضة ",الهدي0[[#This Row],[السعر_بالجنيه]]&lt;=15000,"متوسطة ",الهدي0[[#This Row],[السعر_بالجنيه]]&gt;=15000,"مرتفعة ")</f>
        <v xml:space="preserve">متوسطة </v>
      </c>
      <c r="J386"/>
    </row>
    <row r="387" spans="1:10" x14ac:dyDescent="0.25">
      <c r="A387" t="s">
        <v>37</v>
      </c>
      <c r="B387" t="str">
        <f t="shared" si="7"/>
        <v xml:space="preserve"> الحاسوب ومستلزماته</v>
      </c>
      <c r="C387">
        <v>186</v>
      </c>
      <c r="D387" s="12">
        <v>1.3000000000000001E-2</v>
      </c>
      <c r="E387">
        <v>58</v>
      </c>
      <c r="F387" s="11">
        <f>الهدي0[[#This Row],[الكمية_المباعة]]*الهدي0[[#This Row],[نسبة_المرتجعات_٪]]</f>
        <v>1.86</v>
      </c>
      <c r="G387" s="12">
        <v>0.01</v>
      </c>
      <c r="H387" s="1">
        <v>21203.33</v>
      </c>
      <c r="I387" s="12" t="str">
        <f>_xlfn.IFS(الهدي0[[#This Row],[السعر_بالجنيه]]&lt;=5000,"منخفضة ",الهدي0[[#This Row],[السعر_بالجنيه]]&lt;=15000,"متوسطة ",الهدي0[[#This Row],[السعر_بالجنيه]]&gt;=15000,"مرتفعة ")</f>
        <v xml:space="preserve">مرتفعة </v>
      </c>
      <c r="J387"/>
    </row>
    <row r="388" spans="1:10" x14ac:dyDescent="0.25">
      <c r="A388" t="s">
        <v>18</v>
      </c>
      <c r="B388" t="str">
        <f t="shared" si="7"/>
        <v>الأجهزة  المنزلية</v>
      </c>
      <c r="C388">
        <v>319</v>
      </c>
      <c r="D388" s="12">
        <v>2.2000000000000002E-2</v>
      </c>
      <c r="E388">
        <v>118</v>
      </c>
      <c r="F388" s="11">
        <f>الهدي0[[#This Row],[الكمية_المباعة]]*الهدي0[[#This Row],[نسبة_المرتجعات_٪]]</f>
        <v>6.38</v>
      </c>
      <c r="G388" s="12">
        <v>0.02</v>
      </c>
      <c r="H388" s="1">
        <v>12546.61</v>
      </c>
      <c r="I388" s="12" t="str">
        <f>_xlfn.IFS(الهدي0[[#This Row],[السعر_بالجنيه]]&lt;=5000,"منخفضة ",الهدي0[[#This Row],[السعر_بالجنيه]]&lt;=15000,"متوسطة ",الهدي0[[#This Row],[السعر_بالجنيه]]&gt;=15000,"مرتفعة ")</f>
        <v xml:space="preserve">متوسطة </v>
      </c>
      <c r="J388"/>
    </row>
    <row r="389" spans="1:10" x14ac:dyDescent="0.25">
      <c r="A389" t="s">
        <v>37</v>
      </c>
      <c r="B389" t="str">
        <f t="shared" si="7"/>
        <v xml:space="preserve"> الحاسوب ومستلزماته</v>
      </c>
      <c r="C389">
        <v>479</v>
      </c>
      <c r="D389" s="12">
        <v>2.7000000000000003E-2</v>
      </c>
      <c r="E389">
        <v>189</v>
      </c>
      <c r="F389" s="11">
        <f>الهدي0[[#This Row],[الكمية_المباعة]]*الهدي0[[#This Row],[نسبة_المرتجعات_٪]]</f>
        <v>11.016999999999999</v>
      </c>
      <c r="G389" s="12">
        <v>2.3E-2</v>
      </c>
      <c r="H389" s="1">
        <v>15160.35</v>
      </c>
      <c r="I389" s="12" t="str">
        <f>_xlfn.IFS(الهدي0[[#This Row],[السعر_بالجنيه]]&lt;=5000,"منخفضة ",الهدي0[[#This Row],[السعر_بالجنيه]]&lt;=15000,"متوسطة ",الهدي0[[#This Row],[السعر_بالجنيه]]&gt;=15000,"مرتفعة ")</f>
        <v xml:space="preserve">مرتفعة </v>
      </c>
      <c r="J389"/>
    </row>
    <row r="390" spans="1:10" x14ac:dyDescent="0.25">
      <c r="A390" t="s">
        <v>58</v>
      </c>
      <c r="B390" t="str">
        <f t="shared" si="7"/>
        <v>الأجهزة  المنزلية</v>
      </c>
      <c r="C390">
        <v>52</v>
      </c>
      <c r="D390" s="12">
        <v>3.7999999999999999E-2</v>
      </c>
      <c r="E390">
        <v>89</v>
      </c>
      <c r="F390" s="11">
        <f>الهدي0[[#This Row],[الكمية_المباعة]]*الهدي0[[#This Row],[نسبة_المرتجعات_٪]]</f>
        <v>1.3520000000000001</v>
      </c>
      <c r="G390" s="12">
        <v>2.6000000000000002E-2</v>
      </c>
      <c r="H390" s="1">
        <v>16566.419999999998</v>
      </c>
      <c r="I390" s="12" t="str">
        <f>_xlfn.IFS(الهدي0[[#This Row],[السعر_بالجنيه]]&lt;=5000,"منخفضة ",الهدي0[[#This Row],[السعر_بالجنيه]]&lt;=15000,"متوسطة ",الهدي0[[#This Row],[السعر_بالجنيه]]&gt;=15000,"مرتفعة ")</f>
        <v xml:space="preserve">مرتفعة </v>
      </c>
      <c r="J390"/>
    </row>
    <row r="391" spans="1:10" x14ac:dyDescent="0.25">
      <c r="A391" t="s">
        <v>23</v>
      </c>
      <c r="B391" t="str">
        <f t="shared" si="7"/>
        <v>الأجهزة  الشخصية</v>
      </c>
      <c r="C391">
        <v>167</v>
      </c>
      <c r="D391" s="12">
        <v>2.3E-2</v>
      </c>
      <c r="E391">
        <v>84</v>
      </c>
      <c r="F391" s="11">
        <f>الهدي0[[#This Row],[الكمية_المباعة]]*الهدي0[[#This Row],[نسبة_المرتجعات_٪]]</f>
        <v>3.0060000000000002</v>
      </c>
      <c r="G391" s="12">
        <v>1.8000000000000002E-2</v>
      </c>
      <c r="H391" s="1">
        <v>3153.01</v>
      </c>
      <c r="I391" s="12" t="str">
        <f>_xlfn.IFS(الهدي0[[#This Row],[السعر_بالجنيه]]&lt;=5000,"منخفضة ",الهدي0[[#This Row],[السعر_بالجنيه]]&lt;=15000,"متوسطة ",الهدي0[[#This Row],[السعر_بالجنيه]]&gt;=15000,"مرتفعة ")</f>
        <v xml:space="preserve">منخفضة </v>
      </c>
      <c r="J391"/>
    </row>
    <row r="392" spans="1:10" x14ac:dyDescent="0.25">
      <c r="A392" t="s">
        <v>31</v>
      </c>
      <c r="B392" t="str">
        <f t="shared" si="7"/>
        <v>الأجهزة  الشخصية</v>
      </c>
      <c r="C392">
        <v>208</v>
      </c>
      <c r="D392" s="12">
        <v>4.8000000000000001E-2</v>
      </c>
      <c r="E392">
        <v>50</v>
      </c>
      <c r="F392" s="11">
        <f>الهدي0[[#This Row],[الكمية_المباعة]]*الهدي0[[#This Row],[نسبة_المرتجعات_٪]]</f>
        <v>7.4880000000000013</v>
      </c>
      <c r="G392" s="12">
        <v>3.6000000000000004E-2</v>
      </c>
      <c r="H392" s="1">
        <v>583.66999999999996</v>
      </c>
      <c r="I392" s="12" t="str">
        <f>_xlfn.IFS(الهدي0[[#This Row],[السعر_بالجنيه]]&lt;=5000,"منخفضة ",الهدي0[[#This Row],[السعر_بالجنيه]]&lt;=15000,"متوسطة ",الهدي0[[#This Row],[السعر_بالجنيه]]&gt;=15000,"مرتفعة ")</f>
        <v xml:space="preserve">منخفضة </v>
      </c>
      <c r="J392"/>
    </row>
    <row r="393" spans="1:10" x14ac:dyDescent="0.25">
      <c r="A393" t="s">
        <v>23</v>
      </c>
      <c r="B393" t="str">
        <f t="shared" si="7"/>
        <v>الأجهزة  الشخصية</v>
      </c>
      <c r="C393">
        <v>333</v>
      </c>
      <c r="D393" s="12">
        <v>2.8999999999999998E-2</v>
      </c>
      <c r="E393">
        <v>80</v>
      </c>
      <c r="F393" s="11">
        <f>الهدي0[[#This Row],[الكمية_المباعة]]*الهدي0[[#This Row],[نسبة_المرتجعات_٪]]</f>
        <v>29.97</v>
      </c>
      <c r="G393" s="12">
        <v>0.09</v>
      </c>
      <c r="H393" s="1">
        <v>3834.12</v>
      </c>
      <c r="I393" s="12" t="str">
        <f>_xlfn.IFS(الهدي0[[#This Row],[السعر_بالجنيه]]&lt;=5000,"منخفضة ",الهدي0[[#This Row],[السعر_بالجنيه]]&lt;=15000,"متوسطة ",الهدي0[[#This Row],[السعر_بالجنيه]]&gt;=15000,"مرتفعة ")</f>
        <v xml:space="preserve">منخفضة </v>
      </c>
      <c r="J393"/>
    </row>
    <row r="394" spans="1:10" x14ac:dyDescent="0.25">
      <c r="A394" t="s">
        <v>58</v>
      </c>
      <c r="B394" t="str">
        <f t="shared" si="7"/>
        <v>الأجهزة  المنزلية</v>
      </c>
      <c r="C394">
        <v>494</v>
      </c>
      <c r="D394" s="12">
        <v>2.3E-2</v>
      </c>
      <c r="E394">
        <v>82</v>
      </c>
      <c r="F394" s="11">
        <f>الهدي0[[#This Row],[الكمية_المباعة]]*الهدي0[[#This Row],[نسبة_المرتجعات_٪]]</f>
        <v>25.193999999999999</v>
      </c>
      <c r="G394" s="12">
        <v>5.0999999999999997E-2</v>
      </c>
      <c r="H394" s="1">
        <v>13802.66</v>
      </c>
      <c r="I394" s="12" t="str">
        <f>_xlfn.IFS(الهدي0[[#This Row],[السعر_بالجنيه]]&lt;=5000,"منخفضة ",الهدي0[[#This Row],[السعر_بالجنيه]]&lt;=15000,"متوسطة ",الهدي0[[#This Row],[السعر_بالجنيه]]&gt;=15000,"مرتفعة ")</f>
        <v xml:space="preserve">متوسطة </v>
      </c>
      <c r="J394"/>
    </row>
    <row r="395" spans="1:10" x14ac:dyDescent="0.25">
      <c r="A395" t="s">
        <v>31</v>
      </c>
      <c r="B395" t="str">
        <f t="shared" si="7"/>
        <v>الأجهزة  الشخصية</v>
      </c>
      <c r="C395">
        <v>208</v>
      </c>
      <c r="D395" s="12">
        <v>4.2999999999999997E-2</v>
      </c>
      <c r="E395">
        <v>31</v>
      </c>
      <c r="F395" s="11">
        <f>الهدي0[[#This Row],[الكمية_المباعة]]*الهدي0[[#This Row],[نسبة_المرتجعات_٪]]</f>
        <v>9.5679999999999996</v>
      </c>
      <c r="G395" s="12">
        <v>4.5999999999999999E-2</v>
      </c>
      <c r="H395" s="1">
        <v>579.23</v>
      </c>
      <c r="I395" s="12" t="str">
        <f>_xlfn.IFS(الهدي0[[#This Row],[السعر_بالجنيه]]&lt;=5000,"منخفضة ",الهدي0[[#This Row],[السعر_بالجنيه]]&lt;=15000,"متوسطة ",الهدي0[[#This Row],[السعر_بالجنيه]]&gt;=15000,"مرتفعة ")</f>
        <v xml:space="preserve">منخفضة </v>
      </c>
      <c r="J395"/>
    </row>
    <row r="396" spans="1:10" x14ac:dyDescent="0.25">
      <c r="A396" t="s">
        <v>23</v>
      </c>
      <c r="B396" t="str">
        <f t="shared" si="7"/>
        <v>الأجهزة  الشخصية</v>
      </c>
      <c r="C396">
        <v>337</v>
      </c>
      <c r="D396" s="12">
        <v>2.7999999999999997E-2</v>
      </c>
      <c r="E396">
        <v>40</v>
      </c>
      <c r="F396" s="11">
        <f>الهدي0[[#This Row],[الكمية_المباعة]]*الهدي0[[#This Row],[نسبة_المرتجعات_٪]]</f>
        <v>31.678000000000001</v>
      </c>
      <c r="G396" s="12">
        <v>9.4E-2</v>
      </c>
      <c r="H396" s="1">
        <v>1401.86</v>
      </c>
      <c r="I396" s="12" t="str">
        <f>_xlfn.IFS(الهدي0[[#This Row],[السعر_بالجنيه]]&lt;=5000,"منخفضة ",الهدي0[[#This Row],[السعر_بالجنيه]]&lt;=15000,"متوسطة ",الهدي0[[#This Row],[السعر_بالجنيه]]&gt;=15000,"مرتفعة ")</f>
        <v xml:space="preserve">منخفضة </v>
      </c>
      <c r="J396"/>
    </row>
    <row r="397" spans="1:10" x14ac:dyDescent="0.25">
      <c r="A397" t="s">
        <v>21</v>
      </c>
      <c r="B397" t="str">
        <f t="shared" si="7"/>
        <v xml:space="preserve"> الحاسوب ومستلزماته</v>
      </c>
      <c r="C397">
        <v>474</v>
      </c>
      <c r="D397" s="12">
        <v>2.7000000000000003E-2</v>
      </c>
      <c r="E397">
        <v>25</v>
      </c>
      <c r="F397" s="11">
        <f>الهدي0[[#This Row],[الكمية_المباعة]]*الهدي0[[#This Row],[نسبة_المرتجعات_٪]]</f>
        <v>37.445999999999998</v>
      </c>
      <c r="G397" s="12">
        <v>7.9000000000000001E-2</v>
      </c>
      <c r="H397" s="1">
        <v>2696.85</v>
      </c>
      <c r="I397" s="12" t="str">
        <f>_xlfn.IFS(الهدي0[[#This Row],[السعر_بالجنيه]]&lt;=5000,"منخفضة ",الهدي0[[#This Row],[السعر_بالجنيه]]&lt;=15000,"متوسطة ",الهدي0[[#This Row],[السعر_بالجنيه]]&gt;=15000,"مرتفعة ")</f>
        <v xml:space="preserve">منخفضة </v>
      </c>
      <c r="J397"/>
    </row>
    <row r="398" spans="1:10" x14ac:dyDescent="0.25">
      <c r="A398" t="s">
        <v>18</v>
      </c>
      <c r="B398" t="str">
        <f t="shared" si="7"/>
        <v>الأجهزة  المنزلية</v>
      </c>
      <c r="C398">
        <v>347</v>
      </c>
      <c r="D398" s="12">
        <v>1.3000000000000001E-2</v>
      </c>
      <c r="E398">
        <v>86</v>
      </c>
      <c r="F398" s="11">
        <f>الهدي0[[#This Row],[الكمية_المباعة]]*الهدي0[[#This Row],[نسبة_المرتجعات_٪]]</f>
        <v>2.4289999999999998</v>
      </c>
      <c r="G398" s="12">
        <v>6.9999999999999993E-3</v>
      </c>
      <c r="H398" s="1">
        <v>16360.1</v>
      </c>
      <c r="I398" s="12" t="str">
        <f>_xlfn.IFS(الهدي0[[#This Row],[السعر_بالجنيه]]&lt;=5000,"منخفضة ",الهدي0[[#This Row],[السعر_بالجنيه]]&lt;=15000,"متوسطة ",الهدي0[[#This Row],[السعر_بالجنيه]]&gt;=15000,"مرتفعة ")</f>
        <v xml:space="preserve">مرتفعة </v>
      </c>
      <c r="J398"/>
    </row>
    <row r="399" spans="1:10" x14ac:dyDescent="0.25">
      <c r="A399" t="s">
        <v>37</v>
      </c>
      <c r="B399" t="str">
        <f t="shared" si="7"/>
        <v xml:space="preserve"> الحاسوب ومستلزماته</v>
      </c>
      <c r="C399">
        <v>429</v>
      </c>
      <c r="D399" s="12">
        <v>1.6E-2</v>
      </c>
      <c r="E399">
        <v>60</v>
      </c>
      <c r="F399" s="11">
        <f>الهدي0[[#This Row],[الكمية_المباعة]]*الهدي0[[#This Row],[نسبة_المرتجعات_٪]]</f>
        <v>33.033000000000001</v>
      </c>
      <c r="G399" s="12">
        <v>7.6999999999999999E-2</v>
      </c>
      <c r="H399" s="1">
        <v>12928.48</v>
      </c>
      <c r="I399" s="12" t="str">
        <f>_xlfn.IFS(الهدي0[[#This Row],[السعر_بالجنيه]]&lt;=5000,"منخفضة ",الهدي0[[#This Row],[السعر_بالجنيه]]&lt;=15000,"متوسطة ",الهدي0[[#This Row],[السعر_بالجنيه]]&gt;=15000,"مرتفعة ")</f>
        <v xml:space="preserve">متوسطة </v>
      </c>
      <c r="J399"/>
    </row>
    <row r="400" spans="1:10" x14ac:dyDescent="0.25">
      <c r="A400" t="s">
        <v>10</v>
      </c>
      <c r="B400" t="str">
        <f t="shared" si="7"/>
        <v>الأجهزة  المنزلية</v>
      </c>
      <c r="C400">
        <v>269</v>
      </c>
      <c r="D400" s="12">
        <v>3.5000000000000003E-2</v>
      </c>
      <c r="E400">
        <v>154</v>
      </c>
      <c r="F400" s="11">
        <f>الهدي0[[#This Row],[الكمية_المباعة]]*الهدي0[[#This Row],[نسبة_المرتجعات_٪]]</f>
        <v>7.8009999999999993</v>
      </c>
      <c r="G400" s="12">
        <v>2.8999999999999998E-2</v>
      </c>
      <c r="H400" s="1">
        <v>3238.97</v>
      </c>
      <c r="I400" s="12" t="str">
        <f>_xlfn.IFS(الهدي0[[#This Row],[السعر_بالجنيه]]&lt;=5000,"منخفضة ",الهدي0[[#This Row],[السعر_بالجنيه]]&lt;=15000,"متوسطة ",الهدي0[[#This Row],[السعر_بالجنيه]]&gt;=15000,"مرتفعة ")</f>
        <v xml:space="preserve">منخفضة </v>
      </c>
      <c r="J400"/>
    </row>
    <row r="401" spans="1:10" x14ac:dyDescent="0.25">
      <c r="A401" t="s">
        <v>31</v>
      </c>
      <c r="B401" t="str">
        <f t="shared" si="7"/>
        <v>الأجهزة  الشخصية</v>
      </c>
      <c r="C401">
        <v>95</v>
      </c>
      <c r="D401" s="12">
        <v>3.7999999999999999E-2</v>
      </c>
      <c r="E401">
        <v>34</v>
      </c>
      <c r="F401" s="11">
        <f>الهدي0[[#This Row],[الكمية_المباعة]]*الهدي0[[#This Row],[نسبة_المرتجعات_٪]]</f>
        <v>2.6599999999999997</v>
      </c>
      <c r="G401" s="12">
        <v>2.7999999999999997E-2</v>
      </c>
      <c r="H401" s="1">
        <v>772.57</v>
      </c>
      <c r="I401" s="12" t="str">
        <f>_xlfn.IFS(الهدي0[[#This Row],[السعر_بالجنيه]]&lt;=5000,"منخفضة ",الهدي0[[#This Row],[السعر_بالجنيه]]&lt;=15000,"متوسطة ",الهدي0[[#This Row],[السعر_بالجنيه]]&gt;=15000,"مرتفعة ")</f>
        <v xml:space="preserve">منخفضة </v>
      </c>
      <c r="J401"/>
    </row>
    <row r="402" spans="1:10" x14ac:dyDescent="0.25">
      <c r="A402" t="s">
        <v>23</v>
      </c>
      <c r="B402" t="str">
        <f t="shared" si="7"/>
        <v>الأجهزة  الشخصية</v>
      </c>
      <c r="C402">
        <v>192</v>
      </c>
      <c r="D402" s="12">
        <v>1.2E-2</v>
      </c>
      <c r="E402">
        <v>91</v>
      </c>
      <c r="F402" s="11">
        <f>الهدي0[[#This Row],[الكمية_المباعة]]*الهدي0[[#This Row],[نسبة_المرتجعات_٪]]</f>
        <v>10.368000000000002</v>
      </c>
      <c r="G402" s="12">
        <v>5.4000000000000006E-2</v>
      </c>
      <c r="H402" s="1">
        <v>3655.18</v>
      </c>
      <c r="I402" s="12" t="str">
        <f>_xlfn.IFS(الهدي0[[#This Row],[السعر_بالجنيه]]&lt;=5000,"منخفضة ",الهدي0[[#This Row],[السعر_بالجنيه]]&lt;=15000,"متوسطة ",الهدي0[[#This Row],[السعر_بالجنيه]]&gt;=15000,"مرتفعة ")</f>
        <v xml:space="preserve">منخفضة </v>
      </c>
      <c r="J402"/>
    </row>
    <row r="403" spans="1:10" x14ac:dyDescent="0.25">
      <c r="A403" t="s">
        <v>58</v>
      </c>
      <c r="B403" t="str">
        <f t="shared" si="7"/>
        <v>الأجهزة  المنزلية</v>
      </c>
      <c r="C403">
        <v>113</v>
      </c>
      <c r="D403" s="12">
        <v>2.7999999999999997E-2</v>
      </c>
      <c r="E403">
        <v>31</v>
      </c>
      <c r="F403" s="11">
        <f>الهدي0[[#This Row],[الكمية_المباعة]]*الهدي0[[#This Row],[نسبة_المرتجعات_٪]]</f>
        <v>7.6840000000000002</v>
      </c>
      <c r="G403" s="12">
        <v>6.8000000000000005E-2</v>
      </c>
      <c r="H403" s="1">
        <v>28442.51</v>
      </c>
      <c r="I403" s="12" t="str">
        <f>_xlfn.IFS(الهدي0[[#This Row],[السعر_بالجنيه]]&lt;=5000,"منخفضة ",الهدي0[[#This Row],[السعر_بالجنيه]]&lt;=15000,"متوسطة ",الهدي0[[#This Row],[السعر_بالجنيه]]&gt;=15000,"مرتفعة ")</f>
        <v xml:space="preserve">مرتفعة </v>
      </c>
      <c r="J403"/>
    </row>
    <row r="404" spans="1:10" x14ac:dyDescent="0.25">
      <c r="A404" t="s">
        <v>58</v>
      </c>
      <c r="B404" t="str">
        <f t="shared" si="7"/>
        <v>الأجهزة  المنزلية</v>
      </c>
      <c r="C404">
        <v>238</v>
      </c>
      <c r="D404" s="12">
        <v>2.6000000000000002E-2</v>
      </c>
      <c r="E404">
        <v>0</v>
      </c>
      <c r="F404" s="11">
        <f>الهدي0[[#This Row],[الكمية_المباعة]]*الهدي0[[#This Row],[نسبة_المرتجعات_٪]]</f>
        <v>10.948</v>
      </c>
      <c r="G404" s="12">
        <v>4.5999999999999999E-2</v>
      </c>
      <c r="H404" s="1">
        <v>21659.32</v>
      </c>
      <c r="I404" s="12" t="str">
        <f>_xlfn.IFS(الهدي0[[#This Row],[السعر_بالجنيه]]&lt;=5000,"منخفضة ",الهدي0[[#This Row],[السعر_بالجنيه]]&lt;=15000,"متوسطة ",الهدي0[[#This Row],[السعر_بالجنيه]]&gt;=15000,"مرتفعة ")</f>
        <v xml:space="preserve">مرتفعة </v>
      </c>
      <c r="J404"/>
    </row>
    <row r="405" spans="1:10" x14ac:dyDescent="0.25">
      <c r="A405" t="s">
        <v>16</v>
      </c>
      <c r="B405" t="str">
        <f t="shared" si="7"/>
        <v xml:space="preserve"> الحاسوب ومستلزماته</v>
      </c>
      <c r="C405">
        <v>350</v>
      </c>
      <c r="D405" s="12">
        <v>0.04</v>
      </c>
      <c r="E405">
        <v>63</v>
      </c>
      <c r="F405" s="11">
        <f>الهدي0[[#This Row],[الكمية_المباعة]]*الهدي0[[#This Row],[نسبة_المرتجعات_٪]]</f>
        <v>20.650000000000002</v>
      </c>
      <c r="G405" s="12">
        <v>5.9000000000000004E-2</v>
      </c>
      <c r="H405" s="1">
        <v>425.31</v>
      </c>
      <c r="I405" s="12" t="str">
        <f>_xlfn.IFS(الهدي0[[#This Row],[السعر_بالجنيه]]&lt;=5000,"منخفضة ",الهدي0[[#This Row],[السعر_بالجنيه]]&lt;=15000,"متوسطة ",الهدي0[[#This Row],[السعر_بالجنيه]]&gt;=15000,"مرتفعة ")</f>
        <v xml:space="preserve">منخفضة </v>
      </c>
      <c r="J405"/>
    </row>
    <row r="406" spans="1:10" x14ac:dyDescent="0.25">
      <c r="A406" t="s">
        <v>8</v>
      </c>
      <c r="B406" t="str">
        <f t="shared" si="7"/>
        <v>الأجهزة  الشخصية</v>
      </c>
      <c r="C406">
        <v>383</v>
      </c>
      <c r="D406" s="12">
        <v>3.1000000000000003E-2</v>
      </c>
      <c r="E406">
        <v>134</v>
      </c>
      <c r="F406" s="11">
        <f>الهدي0[[#This Row],[الكمية_المباعة]]*الهدي0[[#This Row],[نسبة_المرتجعات_٪]]</f>
        <v>34.853000000000002</v>
      </c>
      <c r="G406" s="12">
        <v>9.0999999999999998E-2</v>
      </c>
      <c r="H406" s="1">
        <v>14278.55</v>
      </c>
      <c r="I406" s="12" t="str">
        <f>_xlfn.IFS(الهدي0[[#This Row],[السعر_بالجنيه]]&lt;=5000,"منخفضة ",الهدي0[[#This Row],[السعر_بالجنيه]]&lt;=15000,"متوسطة ",الهدي0[[#This Row],[السعر_بالجنيه]]&gt;=15000,"مرتفعة ")</f>
        <v xml:space="preserve">متوسطة </v>
      </c>
      <c r="J406"/>
    </row>
    <row r="407" spans="1:10" x14ac:dyDescent="0.25">
      <c r="A407" t="s">
        <v>23</v>
      </c>
      <c r="B407" t="str">
        <f t="shared" si="7"/>
        <v>الأجهزة  الشخصية</v>
      </c>
      <c r="C407">
        <v>468</v>
      </c>
      <c r="D407" s="12">
        <v>4.5999999999999999E-2</v>
      </c>
      <c r="E407">
        <v>34</v>
      </c>
      <c r="F407" s="11">
        <f>الهدي0[[#This Row],[الكمية_المباعة]]*الهدي0[[#This Row],[نسبة_المرتجعات_٪]]</f>
        <v>39.312000000000005</v>
      </c>
      <c r="G407" s="12">
        <v>8.4000000000000005E-2</v>
      </c>
      <c r="H407" s="1">
        <v>2030.49</v>
      </c>
      <c r="I407" s="12" t="str">
        <f>_xlfn.IFS(الهدي0[[#This Row],[السعر_بالجنيه]]&lt;=5000,"منخفضة ",الهدي0[[#This Row],[السعر_بالجنيه]]&lt;=15000,"متوسطة ",الهدي0[[#This Row],[السعر_بالجنيه]]&gt;=15000,"مرتفعة ")</f>
        <v xml:space="preserve">منخفضة </v>
      </c>
      <c r="J407"/>
    </row>
    <row r="408" spans="1:10" x14ac:dyDescent="0.25">
      <c r="A408" t="s">
        <v>58</v>
      </c>
      <c r="B408" t="str">
        <f t="shared" si="7"/>
        <v>الأجهزة  المنزلية</v>
      </c>
      <c r="C408">
        <v>147</v>
      </c>
      <c r="D408" s="12">
        <v>0.03</v>
      </c>
      <c r="E408">
        <v>196</v>
      </c>
      <c r="F408" s="11">
        <f>الهدي0[[#This Row],[الكمية_المباعة]]*الهدي0[[#This Row],[نسبة_المرتجعات_٪]]</f>
        <v>3.528</v>
      </c>
      <c r="G408" s="12">
        <v>2.4E-2</v>
      </c>
      <c r="H408" s="1">
        <v>8959.75</v>
      </c>
      <c r="I408" s="12" t="str">
        <f>_xlfn.IFS(الهدي0[[#This Row],[السعر_بالجنيه]]&lt;=5000,"منخفضة ",الهدي0[[#This Row],[السعر_بالجنيه]]&lt;=15000,"متوسطة ",الهدي0[[#This Row],[السعر_بالجنيه]]&gt;=15000,"مرتفعة ")</f>
        <v xml:space="preserve">متوسطة </v>
      </c>
      <c r="J408"/>
    </row>
    <row r="409" spans="1:10" x14ac:dyDescent="0.25">
      <c r="A409" t="s">
        <v>25</v>
      </c>
      <c r="B409" t="str">
        <f t="shared" si="7"/>
        <v>الأجهزة  المنزلية</v>
      </c>
      <c r="C409">
        <v>151</v>
      </c>
      <c r="D409" s="12">
        <v>4.4999999999999998E-2</v>
      </c>
      <c r="E409">
        <v>38</v>
      </c>
      <c r="F409" s="11">
        <f>الهدي0[[#This Row],[الكمية_المباعة]]*الهدي0[[#This Row],[نسبة_المرتجعات_٪]]</f>
        <v>6.4929999999999994</v>
      </c>
      <c r="G409" s="12">
        <v>4.2999999999999997E-2</v>
      </c>
      <c r="H409" s="1">
        <v>8992.6200000000008</v>
      </c>
      <c r="I409" s="12" t="str">
        <f>_xlfn.IFS(الهدي0[[#This Row],[السعر_بالجنيه]]&lt;=5000,"منخفضة ",الهدي0[[#This Row],[السعر_بالجنيه]]&lt;=15000,"متوسطة ",الهدي0[[#This Row],[السعر_بالجنيه]]&gt;=15000,"مرتفعة ")</f>
        <v xml:space="preserve">متوسطة </v>
      </c>
      <c r="J409"/>
    </row>
    <row r="410" spans="1:10" x14ac:dyDescent="0.25">
      <c r="A410" t="s">
        <v>58</v>
      </c>
      <c r="B410" t="str">
        <f t="shared" si="7"/>
        <v>الأجهزة  المنزلية</v>
      </c>
      <c r="C410">
        <v>372</v>
      </c>
      <c r="D410" s="12">
        <v>2.4E-2</v>
      </c>
      <c r="E410">
        <v>145</v>
      </c>
      <c r="F410" s="11">
        <f>الهدي0[[#This Row],[الكمية_المباعة]]*الهدي0[[#This Row],[نسبة_المرتجعات_٪]]</f>
        <v>23.436</v>
      </c>
      <c r="G410" s="12">
        <v>6.3E-2</v>
      </c>
      <c r="H410" s="1">
        <v>15017.94</v>
      </c>
      <c r="I410" s="12" t="str">
        <f>_xlfn.IFS(الهدي0[[#This Row],[السعر_بالجنيه]]&lt;=5000,"منخفضة ",الهدي0[[#This Row],[السعر_بالجنيه]]&lt;=15000,"متوسطة ",الهدي0[[#This Row],[السعر_بالجنيه]]&gt;=15000,"مرتفعة ")</f>
        <v xml:space="preserve">مرتفعة </v>
      </c>
      <c r="J410"/>
    </row>
    <row r="411" spans="1:10" x14ac:dyDescent="0.25">
      <c r="A411" t="s">
        <v>21</v>
      </c>
      <c r="B411" t="str">
        <f t="shared" si="7"/>
        <v xml:space="preserve"> الحاسوب ومستلزماته</v>
      </c>
      <c r="C411">
        <v>266</v>
      </c>
      <c r="D411" s="12">
        <v>1.4999999999999999E-2</v>
      </c>
      <c r="E411">
        <v>160</v>
      </c>
      <c r="F411" s="11">
        <f>الهدي0[[#This Row],[الكمية_المباعة]]*الهدي0[[#This Row],[نسبة_المرتجعات_٪]]</f>
        <v>1.5960000000000001</v>
      </c>
      <c r="G411" s="12">
        <v>6.0000000000000001E-3</v>
      </c>
      <c r="H411" s="1">
        <v>3495.21</v>
      </c>
      <c r="I411" s="12" t="str">
        <f>_xlfn.IFS(الهدي0[[#This Row],[السعر_بالجنيه]]&lt;=5000,"منخفضة ",الهدي0[[#This Row],[السعر_بالجنيه]]&lt;=15000,"متوسطة ",الهدي0[[#This Row],[السعر_بالجنيه]]&gt;=15000,"مرتفعة ")</f>
        <v xml:space="preserve">منخفضة </v>
      </c>
      <c r="J411"/>
    </row>
    <row r="412" spans="1:10" x14ac:dyDescent="0.25">
      <c r="A412" t="s">
        <v>18</v>
      </c>
      <c r="B412" t="str">
        <f t="shared" si="7"/>
        <v>الأجهزة  المنزلية</v>
      </c>
      <c r="C412">
        <v>215</v>
      </c>
      <c r="D412" s="12">
        <v>1.1000000000000001E-2</v>
      </c>
      <c r="E412">
        <v>109</v>
      </c>
      <c r="F412" s="11">
        <f>الهدي0[[#This Row],[الكمية_المباعة]]*الهدي0[[#This Row],[نسبة_المرتجعات_٪]]</f>
        <v>2.7950000000000004</v>
      </c>
      <c r="G412" s="12">
        <v>1.3000000000000001E-2</v>
      </c>
      <c r="H412" s="1">
        <v>15883.17</v>
      </c>
      <c r="I412" s="12" t="str">
        <f>_xlfn.IFS(الهدي0[[#This Row],[السعر_بالجنيه]]&lt;=5000,"منخفضة ",الهدي0[[#This Row],[السعر_بالجنيه]]&lt;=15000,"متوسطة ",الهدي0[[#This Row],[السعر_بالجنيه]]&gt;=15000,"مرتفعة ")</f>
        <v xml:space="preserve">مرتفعة </v>
      </c>
      <c r="J412"/>
    </row>
    <row r="413" spans="1:10" x14ac:dyDescent="0.25">
      <c r="A413" t="s">
        <v>37</v>
      </c>
      <c r="B413" t="str">
        <f t="shared" si="7"/>
        <v xml:space="preserve"> الحاسوب ومستلزماته</v>
      </c>
      <c r="C413">
        <v>190</v>
      </c>
      <c r="D413" s="12">
        <v>2.6000000000000002E-2</v>
      </c>
      <c r="E413">
        <v>0</v>
      </c>
      <c r="F413" s="11">
        <f>الهدي0[[#This Row],[الكمية_المباعة]]*الهدي0[[#This Row],[نسبة_المرتجعات_٪]]</f>
        <v>8.74</v>
      </c>
      <c r="G413" s="12">
        <v>4.5999999999999999E-2</v>
      </c>
      <c r="H413" s="1">
        <v>14584.05</v>
      </c>
      <c r="I413" s="12" t="str">
        <f>_xlfn.IFS(الهدي0[[#This Row],[السعر_بالجنيه]]&lt;=5000,"منخفضة ",الهدي0[[#This Row],[السعر_بالجنيه]]&lt;=15000,"متوسطة ",الهدي0[[#This Row],[السعر_بالجنيه]]&gt;=15000,"مرتفعة ")</f>
        <v xml:space="preserve">متوسطة </v>
      </c>
      <c r="J413"/>
    </row>
    <row r="414" spans="1:10" x14ac:dyDescent="0.25">
      <c r="A414" t="s">
        <v>18</v>
      </c>
      <c r="B414" t="str">
        <f t="shared" si="7"/>
        <v>الأجهزة  المنزلية</v>
      </c>
      <c r="C414">
        <v>489</v>
      </c>
      <c r="D414" s="12">
        <v>4.2000000000000003E-2</v>
      </c>
      <c r="E414">
        <v>136</v>
      </c>
      <c r="F414" s="11">
        <f>الهدي0[[#This Row],[الكمية_المباعة]]*الهدي0[[#This Row],[نسبة_المرتجعات_٪]]</f>
        <v>13.691999999999998</v>
      </c>
      <c r="G414" s="12">
        <v>2.7999999999999997E-2</v>
      </c>
      <c r="H414" s="1">
        <v>14508.15</v>
      </c>
      <c r="I414" s="12" t="str">
        <f>_xlfn.IFS(الهدي0[[#This Row],[السعر_بالجنيه]]&lt;=5000,"منخفضة ",الهدي0[[#This Row],[السعر_بالجنيه]]&lt;=15000,"متوسطة ",الهدي0[[#This Row],[السعر_بالجنيه]]&gt;=15000,"مرتفعة ")</f>
        <v xml:space="preserve">متوسطة </v>
      </c>
      <c r="J414"/>
    </row>
    <row r="415" spans="1:10" x14ac:dyDescent="0.25">
      <c r="A415" t="s">
        <v>88</v>
      </c>
      <c r="B415" t="str">
        <f t="shared" si="7"/>
        <v>أجهزة التصوير</v>
      </c>
      <c r="C415">
        <v>296</v>
      </c>
      <c r="D415" s="12">
        <v>3.7000000000000005E-2</v>
      </c>
      <c r="E415">
        <v>36</v>
      </c>
      <c r="F415" s="11">
        <f>الهدي0[[#This Row],[الكمية_المباعة]]*الهدي0[[#This Row],[نسبة_المرتجعات_٪]]</f>
        <v>16.872</v>
      </c>
      <c r="G415" s="12">
        <v>5.7000000000000002E-2</v>
      </c>
      <c r="H415" s="1">
        <v>7037.55</v>
      </c>
      <c r="I415" s="12" t="str">
        <f>_xlfn.IFS(الهدي0[[#This Row],[السعر_بالجنيه]]&lt;=5000,"منخفضة ",الهدي0[[#This Row],[السعر_بالجنيه]]&lt;=15000,"متوسطة ",الهدي0[[#This Row],[السعر_بالجنيه]]&gt;=15000,"مرتفعة ")</f>
        <v xml:space="preserve">متوسطة </v>
      </c>
      <c r="J415"/>
    </row>
    <row r="416" spans="1:10" x14ac:dyDescent="0.25">
      <c r="A416" t="s">
        <v>58</v>
      </c>
      <c r="B416" t="str">
        <f t="shared" si="7"/>
        <v>الأجهزة  المنزلية</v>
      </c>
      <c r="C416">
        <v>66</v>
      </c>
      <c r="D416" s="12">
        <v>3.3000000000000002E-2</v>
      </c>
      <c r="E416">
        <v>45</v>
      </c>
      <c r="F416" s="11">
        <f>الهدي0[[#This Row],[الكمية_المباعة]]*الهدي0[[#This Row],[نسبة_المرتجعات_٪]]</f>
        <v>3.3000000000000003</v>
      </c>
      <c r="G416" s="12">
        <v>0.05</v>
      </c>
      <c r="H416" s="1">
        <v>28595.7</v>
      </c>
      <c r="I416" s="12" t="str">
        <f>_xlfn.IFS(الهدي0[[#This Row],[السعر_بالجنيه]]&lt;=5000,"منخفضة ",الهدي0[[#This Row],[السعر_بالجنيه]]&lt;=15000,"متوسطة ",الهدي0[[#This Row],[السعر_بالجنيه]]&gt;=15000,"مرتفعة ")</f>
        <v xml:space="preserve">مرتفعة </v>
      </c>
      <c r="J416"/>
    </row>
    <row r="417" spans="1:10" x14ac:dyDescent="0.25">
      <c r="A417" t="s">
        <v>58</v>
      </c>
      <c r="B417" t="str">
        <f t="shared" ref="B417:B468" si="8">_xlfn.IFS(
    OR(A417="تلفاز ذكي", A417="ثلاجة", A417="غسالة", A417="مكيف هواء", A417="ميكروويف"), "الأجهزة  المنزلية",
    OR(A417="هاتف ذكي", A417="ساعة ذكية", A417="سماعات بلوتوث"), "الأجهزة  الشخصية",
    OR(A417="حاسوب محمول", A417="طابعة ليزر", A417="لوحة مفاتيح"), " الحاسوب ومستلزماته",
    OR(A417="كاميرا رقمية"), "أجهزة التصوير"
)</f>
        <v>الأجهزة  المنزلية</v>
      </c>
      <c r="C417">
        <v>293</v>
      </c>
      <c r="D417" s="12">
        <v>4.2000000000000003E-2</v>
      </c>
      <c r="E417">
        <v>52</v>
      </c>
      <c r="F417" s="11">
        <f>الهدي0[[#This Row],[الكمية_المباعة]]*الهدي0[[#This Row],[نسبة_المرتجعات_٪]]</f>
        <v>7.3250000000000002</v>
      </c>
      <c r="G417" s="12">
        <v>2.5000000000000001E-2</v>
      </c>
      <c r="H417" s="1">
        <v>11396.29</v>
      </c>
      <c r="I417" s="12" t="str">
        <f>_xlfn.IFS(الهدي0[[#This Row],[السعر_بالجنيه]]&lt;=5000,"منخفضة ",الهدي0[[#This Row],[السعر_بالجنيه]]&lt;=15000,"متوسطة ",الهدي0[[#This Row],[السعر_بالجنيه]]&gt;=15000,"مرتفعة ")</f>
        <v xml:space="preserve">متوسطة </v>
      </c>
      <c r="J417"/>
    </row>
    <row r="418" spans="1:10" x14ac:dyDescent="0.25">
      <c r="A418" t="s">
        <v>25</v>
      </c>
      <c r="B418" t="str">
        <f t="shared" si="8"/>
        <v>الأجهزة  المنزلية</v>
      </c>
      <c r="C418">
        <v>213</v>
      </c>
      <c r="D418" s="12">
        <v>3.2000000000000001E-2</v>
      </c>
      <c r="E418">
        <v>84</v>
      </c>
      <c r="F418" s="11">
        <f>الهدي0[[#This Row],[الكمية_المباعة]]*الهدي0[[#This Row],[نسبة_المرتجعات_٪]]</f>
        <v>15.548999999999999</v>
      </c>
      <c r="G418" s="12">
        <v>7.2999999999999995E-2</v>
      </c>
      <c r="H418" s="1">
        <v>12091.94</v>
      </c>
      <c r="I418" s="12" t="str">
        <f>_xlfn.IFS(الهدي0[[#This Row],[السعر_بالجنيه]]&lt;=5000,"منخفضة ",الهدي0[[#This Row],[السعر_بالجنيه]]&lt;=15000,"متوسطة ",الهدي0[[#This Row],[السعر_بالجنيه]]&gt;=15000,"مرتفعة ")</f>
        <v xml:space="preserve">متوسطة </v>
      </c>
      <c r="J418"/>
    </row>
    <row r="419" spans="1:10" x14ac:dyDescent="0.25">
      <c r="A419" t="s">
        <v>13</v>
      </c>
      <c r="B419" t="str">
        <f t="shared" si="8"/>
        <v>الأجهزة  المنزلية</v>
      </c>
      <c r="C419">
        <v>486</v>
      </c>
      <c r="D419" s="12">
        <v>2.8999999999999998E-2</v>
      </c>
      <c r="E419">
        <v>174</v>
      </c>
      <c r="F419" s="11">
        <f>الهدي0[[#This Row],[الكمية_المباعة]]*الهدي0[[#This Row],[نسبة_المرتجعات_٪]]</f>
        <v>13.122000000000002</v>
      </c>
      <c r="G419" s="12">
        <v>2.7000000000000003E-2</v>
      </c>
      <c r="H419" s="1">
        <v>12985.85</v>
      </c>
      <c r="I419" s="12" t="str">
        <f>_xlfn.IFS(الهدي0[[#This Row],[السعر_بالجنيه]]&lt;=5000,"منخفضة ",الهدي0[[#This Row],[السعر_بالجنيه]]&lt;=15000,"متوسطة ",الهدي0[[#This Row],[السعر_بالجنيه]]&gt;=15000,"مرتفعة ")</f>
        <v xml:space="preserve">متوسطة </v>
      </c>
      <c r="J419"/>
    </row>
    <row r="420" spans="1:10" x14ac:dyDescent="0.25">
      <c r="A420" t="s">
        <v>31</v>
      </c>
      <c r="B420" t="str">
        <f t="shared" si="8"/>
        <v>الأجهزة  الشخصية</v>
      </c>
      <c r="C420">
        <v>159</v>
      </c>
      <c r="D420" s="12">
        <v>4.4999999999999998E-2</v>
      </c>
      <c r="E420">
        <v>0</v>
      </c>
      <c r="F420" s="11">
        <f>الهدي0[[#This Row],[الكمية_المباعة]]*الهدي0[[#This Row],[نسبة_المرتجعات_٪]]</f>
        <v>5.2469999999999999</v>
      </c>
      <c r="G420" s="12">
        <v>3.3000000000000002E-2</v>
      </c>
      <c r="H420" s="1">
        <v>1424.64</v>
      </c>
      <c r="I420" s="12" t="str">
        <f>_xlfn.IFS(الهدي0[[#This Row],[السعر_بالجنيه]]&lt;=5000,"منخفضة ",الهدي0[[#This Row],[السعر_بالجنيه]]&lt;=15000,"متوسطة ",الهدي0[[#This Row],[السعر_بالجنيه]]&gt;=15000,"مرتفعة ")</f>
        <v xml:space="preserve">منخفضة </v>
      </c>
      <c r="J420"/>
    </row>
    <row r="421" spans="1:10" x14ac:dyDescent="0.25">
      <c r="A421" t="s">
        <v>16</v>
      </c>
      <c r="B421" t="str">
        <f t="shared" si="8"/>
        <v xml:space="preserve"> الحاسوب ومستلزماته</v>
      </c>
      <c r="C421">
        <v>100</v>
      </c>
      <c r="D421" s="12">
        <v>1.8000000000000002E-2</v>
      </c>
      <c r="E421">
        <v>131</v>
      </c>
      <c r="F421" s="11">
        <f>الهدي0[[#This Row],[الكمية_المباعة]]*الهدي0[[#This Row],[نسبة_المرتجعات_٪]]</f>
        <v>3.5000000000000004</v>
      </c>
      <c r="G421" s="12">
        <v>3.5000000000000003E-2</v>
      </c>
      <c r="H421" s="1">
        <v>327.3</v>
      </c>
      <c r="I421" s="12" t="str">
        <f>_xlfn.IFS(الهدي0[[#This Row],[السعر_بالجنيه]]&lt;=5000,"منخفضة ",الهدي0[[#This Row],[السعر_بالجنيه]]&lt;=15000,"متوسطة ",الهدي0[[#This Row],[السعر_بالجنيه]]&gt;=15000,"مرتفعة ")</f>
        <v xml:space="preserve">منخفضة </v>
      </c>
      <c r="J421"/>
    </row>
    <row r="422" spans="1:10" x14ac:dyDescent="0.25">
      <c r="A422" t="s">
        <v>16</v>
      </c>
      <c r="B422" t="str">
        <f t="shared" si="8"/>
        <v xml:space="preserve"> الحاسوب ومستلزماته</v>
      </c>
      <c r="C422">
        <v>218</v>
      </c>
      <c r="D422" s="12">
        <v>2.1000000000000001E-2</v>
      </c>
      <c r="E422">
        <v>126</v>
      </c>
      <c r="F422" s="11">
        <f>الهدي0[[#This Row],[الكمية_المباعة]]*الهدي0[[#This Row],[نسبة_المرتجعات_٪]]</f>
        <v>17.004000000000001</v>
      </c>
      <c r="G422" s="12">
        <v>7.8E-2</v>
      </c>
      <c r="H422" s="1">
        <v>645.37</v>
      </c>
      <c r="I422" s="12" t="str">
        <f>_xlfn.IFS(الهدي0[[#This Row],[السعر_بالجنيه]]&lt;=5000,"منخفضة ",الهدي0[[#This Row],[السعر_بالجنيه]]&lt;=15000,"متوسطة ",الهدي0[[#This Row],[السعر_بالجنيه]]&gt;=15000,"مرتفعة ")</f>
        <v xml:space="preserve">منخفضة </v>
      </c>
      <c r="J422"/>
    </row>
    <row r="423" spans="1:10" x14ac:dyDescent="0.25">
      <c r="A423" t="s">
        <v>37</v>
      </c>
      <c r="B423" t="str">
        <f t="shared" si="8"/>
        <v xml:space="preserve"> الحاسوب ومستلزماته</v>
      </c>
      <c r="C423">
        <v>95</v>
      </c>
      <c r="D423" s="12">
        <v>4.8000000000000001E-2</v>
      </c>
      <c r="E423">
        <v>0</v>
      </c>
      <c r="F423" s="11">
        <f>الهدي0[[#This Row],[الكمية_المباعة]]*الهدي0[[#This Row],[نسبة_المرتجعات_٪]]</f>
        <v>6.2700000000000005</v>
      </c>
      <c r="G423" s="12">
        <v>6.6000000000000003E-2</v>
      </c>
      <c r="H423" s="1">
        <v>13041.01</v>
      </c>
      <c r="I423" s="12" t="str">
        <f>_xlfn.IFS(الهدي0[[#This Row],[السعر_بالجنيه]]&lt;=5000,"منخفضة ",الهدي0[[#This Row],[السعر_بالجنيه]]&lt;=15000,"متوسطة ",الهدي0[[#This Row],[السعر_بالجنيه]]&gt;=15000,"مرتفعة ")</f>
        <v xml:space="preserve">متوسطة </v>
      </c>
      <c r="J423"/>
    </row>
    <row r="424" spans="1:10" x14ac:dyDescent="0.25">
      <c r="A424" t="s">
        <v>25</v>
      </c>
      <c r="B424" t="str">
        <f t="shared" si="8"/>
        <v>الأجهزة  المنزلية</v>
      </c>
      <c r="C424">
        <v>351</v>
      </c>
      <c r="D424" s="12">
        <v>4.2000000000000003E-2</v>
      </c>
      <c r="E424">
        <v>174</v>
      </c>
      <c r="F424" s="11">
        <f>الهدي0[[#This Row],[الكمية_المباعة]]*الهدي0[[#This Row],[نسبة_المرتجعات_٪]]</f>
        <v>20.357999999999997</v>
      </c>
      <c r="G424" s="12">
        <v>5.7999999999999996E-2</v>
      </c>
      <c r="H424" s="1">
        <v>23601.42</v>
      </c>
      <c r="I424" s="12" t="str">
        <f>_xlfn.IFS(الهدي0[[#This Row],[السعر_بالجنيه]]&lt;=5000,"منخفضة ",الهدي0[[#This Row],[السعر_بالجنيه]]&lt;=15000,"متوسطة ",الهدي0[[#This Row],[السعر_بالجنيه]]&gt;=15000,"مرتفعة ")</f>
        <v xml:space="preserve">مرتفعة </v>
      </c>
      <c r="J424"/>
    </row>
    <row r="425" spans="1:10" x14ac:dyDescent="0.25">
      <c r="A425" t="s">
        <v>25</v>
      </c>
      <c r="B425" t="str">
        <f t="shared" si="8"/>
        <v>الأجهزة  المنزلية</v>
      </c>
      <c r="C425">
        <v>493</v>
      </c>
      <c r="D425" s="12">
        <v>3.6000000000000004E-2</v>
      </c>
      <c r="E425">
        <v>92</v>
      </c>
      <c r="F425" s="11">
        <f>الهدي0[[#This Row],[الكمية_المباعة]]*الهدي0[[#This Row],[نسبة_المرتجعات_٪]]</f>
        <v>34.510000000000005</v>
      </c>
      <c r="G425" s="12">
        <v>7.0000000000000007E-2</v>
      </c>
      <c r="H425" s="1">
        <v>27990.01</v>
      </c>
      <c r="I425" s="12" t="str">
        <f>_xlfn.IFS(الهدي0[[#This Row],[السعر_بالجنيه]]&lt;=5000,"منخفضة ",الهدي0[[#This Row],[السعر_بالجنيه]]&lt;=15000,"متوسطة ",الهدي0[[#This Row],[السعر_بالجنيه]]&gt;=15000,"مرتفعة ")</f>
        <v xml:space="preserve">مرتفعة </v>
      </c>
      <c r="J425"/>
    </row>
    <row r="426" spans="1:10" x14ac:dyDescent="0.25">
      <c r="A426" t="s">
        <v>18</v>
      </c>
      <c r="B426" t="str">
        <f t="shared" si="8"/>
        <v>الأجهزة  المنزلية</v>
      </c>
      <c r="C426">
        <v>325</v>
      </c>
      <c r="D426" s="12">
        <v>2.8999999999999998E-2</v>
      </c>
      <c r="E426">
        <v>123</v>
      </c>
      <c r="F426" s="11">
        <f>الهدي0[[#This Row],[الكمية_المباعة]]*الهدي0[[#This Row],[نسبة_المرتجعات_٪]]</f>
        <v>27.3</v>
      </c>
      <c r="G426" s="12">
        <v>8.4000000000000005E-2</v>
      </c>
      <c r="H426" s="1">
        <v>325</v>
      </c>
      <c r="I426" s="12" t="str">
        <f>_xlfn.IFS(الهدي0[[#This Row],[السعر_بالجنيه]]&lt;=5000,"منخفضة ",الهدي0[[#This Row],[السعر_بالجنيه]]&lt;=15000,"متوسطة ",الهدي0[[#This Row],[السعر_بالجنيه]]&gt;=15000,"مرتفعة ")</f>
        <v xml:space="preserve">منخفضة </v>
      </c>
      <c r="J426"/>
    </row>
    <row r="427" spans="1:10" x14ac:dyDescent="0.25">
      <c r="A427" t="s">
        <v>16</v>
      </c>
      <c r="B427" t="str">
        <f t="shared" si="8"/>
        <v xml:space="preserve"> الحاسوب ومستلزماته</v>
      </c>
      <c r="C427">
        <v>380</v>
      </c>
      <c r="D427" s="12">
        <v>2.7000000000000003E-2</v>
      </c>
      <c r="E427">
        <v>75</v>
      </c>
      <c r="F427" s="11">
        <f>الهدي0[[#This Row],[الكمية_المباعة]]*الهدي0[[#This Row],[نسبة_المرتجعات_٪]]</f>
        <v>33.82</v>
      </c>
      <c r="G427" s="12">
        <v>8.900000000000001E-2</v>
      </c>
      <c r="H427" s="1">
        <v>430.14</v>
      </c>
      <c r="I427" s="12" t="str">
        <f>_xlfn.IFS(الهدي0[[#This Row],[السعر_بالجنيه]]&lt;=5000,"منخفضة ",الهدي0[[#This Row],[السعر_بالجنيه]]&lt;=15000,"متوسطة ",الهدي0[[#This Row],[السعر_بالجنيه]]&gt;=15000,"مرتفعة ")</f>
        <v xml:space="preserve">منخفضة </v>
      </c>
      <c r="J427"/>
    </row>
    <row r="428" spans="1:10" x14ac:dyDescent="0.25">
      <c r="A428" t="s">
        <v>88</v>
      </c>
      <c r="B428" t="str">
        <f t="shared" si="8"/>
        <v>أجهزة التصوير</v>
      </c>
      <c r="C428">
        <v>201</v>
      </c>
      <c r="D428" s="12">
        <v>3.5000000000000003E-2</v>
      </c>
      <c r="E428">
        <v>114</v>
      </c>
      <c r="F428" s="11">
        <f>الهدي0[[#This Row],[الكمية_المباعة]]*الهدي0[[#This Row],[نسبة_المرتجعات_٪]]</f>
        <v>13.869000000000002</v>
      </c>
      <c r="G428" s="12">
        <v>6.9000000000000006E-2</v>
      </c>
      <c r="H428" s="1">
        <v>6599.56</v>
      </c>
      <c r="I428" s="12" t="str">
        <f>_xlfn.IFS(الهدي0[[#This Row],[السعر_بالجنيه]]&lt;=5000,"منخفضة ",الهدي0[[#This Row],[السعر_بالجنيه]]&lt;=15000,"متوسطة ",الهدي0[[#This Row],[السعر_بالجنيه]]&gt;=15000,"مرتفعة ")</f>
        <v xml:space="preserve">متوسطة </v>
      </c>
      <c r="J428"/>
    </row>
    <row r="429" spans="1:10" x14ac:dyDescent="0.25">
      <c r="A429" t="s">
        <v>25</v>
      </c>
      <c r="B429" t="str">
        <f t="shared" si="8"/>
        <v>الأجهزة  المنزلية</v>
      </c>
      <c r="C429">
        <v>492</v>
      </c>
      <c r="D429" s="12">
        <v>2.1000000000000001E-2</v>
      </c>
      <c r="E429">
        <v>55</v>
      </c>
      <c r="F429" s="11">
        <f>الهدي0[[#This Row],[الكمية_المباعة]]*الهدي0[[#This Row],[نسبة_المرتجعات_٪]]</f>
        <v>37.884</v>
      </c>
      <c r="G429" s="12">
        <v>7.6999999999999999E-2</v>
      </c>
      <c r="H429" s="1">
        <v>16260.85</v>
      </c>
      <c r="I429" s="12" t="str">
        <f>_xlfn.IFS(الهدي0[[#This Row],[السعر_بالجنيه]]&lt;=5000,"منخفضة ",الهدي0[[#This Row],[السعر_بالجنيه]]&lt;=15000,"متوسطة ",الهدي0[[#This Row],[السعر_بالجنيه]]&gt;=15000,"مرتفعة ")</f>
        <v xml:space="preserve">مرتفعة </v>
      </c>
      <c r="J429"/>
    </row>
    <row r="430" spans="1:10" x14ac:dyDescent="0.25">
      <c r="A430" t="s">
        <v>25</v>
      </c>
      <c r="B430" t="str">
        <f t="shared" si="8"/>
        <v>الأجهزة  المنزلية</v>
      </c>
      <c r="C430">
        <v>463</v>
      </c>
      <c r="D430" s="12">
        <v>1.8000000000000002E-2</v>
      </c>
      <c r="E430">
        <v>22</v>
      </c>
      <c r="F430" s="11">
        <f>الهدي0[[#This Row],[الكمية_المباعة]]*الهدي0[[#This Row],[نسبة_المرتجعات_٪]]</f>
        <v>35.188000000000002</v>
      </c>
      <c r="G430" s="12">
        <v>7.5999999999999998E-2</v>
      </c>
      <c r="H430" s="1">
        <v>20641.580000000002</v>
      </c>
      <c r="I430" s="12" t="str">
        <f>_xlfn.IFS(الهدي0[[#This Row],[السعر_بالجنيه]]&lt;=5000,"منخفضة ",الهدي0[[#This Row],[السعر_بالجنيه]]&lt;=15000,"متوسطة ",الهدي0[[#This Row],[السعر_بالجنيه]]&gt;=15000,"مرتفعة ")</f>
        <v xml:space="preserve">مرتفعة </v>
      </c>
      <c r="J430"/>
    </row>
    <row r="431" spans="1:10" x14ac:dyDescent="0.25">
      <c r="A431" t="s">
        <v>16</v>
      </c>
      <c r="B431" t="str">
        <f t="shared" si="8"/>
        <v xml:space="preserve"> الحاسوب ومستلزماته</v>
      </c>
      <c r="C431">
        <v>299</v>
      </c>
      <c r="D431" s="12">
        <v>0.02</v>
      </c>
      <c r="E431">
        <v>187</v>
      </c>
      <c r="F431" s="11">
        <f>الهدي0[[#This Row],[الكمية_المباعة]]*الهدي0[[#This Row],[نسبة_المرتجعات_٪]]</f>
        <v>15.847</v>
      </c>
      <c r="G431" s="12">
        <v>5.2999999999999999E-2</v>
      </c>
      <c r="H431" s="1">
        <v>743.72</v>
      </c>
      <c r="I431" s="12" t="str">
        <f>_xlfn.IFS(الهدي0[[#This Row],[السعر_بالجنيه]]&lt;=5000,"منخفضة ",الهدي0[[#This Row],[السعر_بالجنيه]]&lt;=15000,"متوسطة ",الهدي0[[#This Row],[السعر_بالجنيه]]&gt;=15000,"مرتفعة ")</f>
        <v xml:space="preserve">منخفضة </v>
      </c>
      <c r="J431"/>
    </row>
    <row r="432" spans="1:10" x14ac:dyDescent="0.25">
      <c r="A432" t="s">
        <v>10</v>
      </c>
      <c r="B432" t="str">
        <f t="shared" si="8"/>
        <v>الأجهزة  المنزلية</v>
      </c>
      <c r="C432">
        <v>221</v>
      </c>
      <c r="D432" s="12">
        <v>4.2000000000000003E-2</v>
      </c>
      <c r="E432">
        <v>0</v>
      </c>
      <c r="F432" s="11">
        <f>الهدي0[[#This Row],[الكمية_المباعة]]*الهدي0[[#This Row],[نسبة_المرتجعات_٪]]</f>
        <v>21.436999999999998</v>
      </c>
      <c r="G432" s="12">
        <v>9.6999999999999989E-2</v>
      </c>
      <c r="H432" s="1">
        <v>2393.7531168831169</v>
      </c>
      <c r="I432" s="12" t="str">
        <f>_xlfn.IFS(الهدي0[[#This Row],[السعر_بالجنيه]]&lt;=5000,"منخفضة ",الهدي0[[#This Row],[السعر_بالجنيه]]&lt;=15000,"متوسطة ",الهدي0[[#This Row],[السعر_بالجنيه]]&gt;=15000,"مرتفعة ")</f>
        <v xml:space="preserve">منخفضة </v>
      </c>
      <c r="J432"/>
    </row>
    <row r="433" spans="1:10" x14ac:dyDescent="0.25">
      <c r="A433" t="s">
        <v>88</v>
      </c>
      <c r="B433" t="str">
        <f t="shared" si="8"/>
        <v>أجهزة التصوير</v>
      </c>
      <c r="C433">
        <v>141</v>
      </c>
      <c r="D433" s="12">
        <v>3.9E-2</v>
      </c>
      <c r="E433">
        <v>51</v>
      </c>
      <c r="F433" s="11">
        <f>الهدي0[[#This Row],[الكمية_المباعة]]*الهدي0[[#This Row],[نسبة_المرتجعات_٪]]</f>
        <v>5.64</v>
      </c>
      <c r="G433" s="12">
        <v>0.04</v>
      </c>
      <c r="H433" s="1">
        <v>1363.63</v>
      </c>
      <c r="I433" s="12" t="str">
        <f>_xlfn.IFS(الهدي0[[#This Row],[السعر_بالجنيه]]&lt;=5000,"منخفضة ",الهدي0[[#This Row],[السعر_بالجنيه]]&lt;=15000,"متوسطة ",الهدي0[[#This Row],[السعر_بالجنيه]]&gt;=15000,"مرتفعة ")</f>
        <v xml:space="preserve">منخفضة </v>
      </c>
      <c r="J433"/>
    </row>
    <row r="434" spans="1:10" x14ac:dyDescent="0.25">
      <c r="A434" t="s">
        <v>25</v>
      </c>
      <c r="B434" t="str">
        <f t="shared" si="8"/>
        <v>الأجهزة  المنزلية</v>
      </c>
      <c r="C434">
        <v>171</v>
      </c>
      <c r="D434" s="12">
        <v>2.6000000000000002E-2</v>
      </c>
      <c r="E434">
        <v>33</v>
      </c>
      <c r="F434" s="11">
        <f>الهدي0[[#This Row],[الكمية_المباعة]]*الهدي0[[#This Row],[نسبة_المرتجعات_٪]]</f>
        <v>14.535000000000002</v>
      </c>
      <c r="G434" s="12">
        <v>8.5000000000000006E-2</v>
      </c>
      <c r="H434" s="1">
        <v>23191.15</v>
      </c>
      <c r="I434" s="12" t="str">
        <f>_xlfn.IFS(الهدي0[[#This Row],[السعر_بالجنيه]]&lt;=5000,"منخفضة ",الهدي0[[#This Row],[السعر_بالجنيه]]&lt;=15000,"متوسطة ",الهدي0[[#This Row],[السعر_بالجنيه]]&gt;=15000,"مرتفعة ")</f>
        <v xml:space="preserve">مرتفعة </v>
      </c>
      <c r="J434"/>
    </row>
    <row r="435" spans="1:10" x14ac:dyDescent="0.25">
      <c r="A435" t="s">
        <v>37</v>
      </c>
      <c r="B435" t="str">
        <f t="shared" si="8"/>
        <v xml:space="preserve"> الحاسوب ومستلزماته</v>
      </c>
      <c r="C435">
        <v>84</v>
      </c>
      <c r="D435" s="12">
        <v>2.1000000000000001E-2</v>
      </c>
      <c r="E435">
        <v>135</v>
      </c>
      <c r="F435" s="11">
        <f>الهدي0[[#This Row],[الكمية_المباعة]]*الهدي0[[#This Row],[نسبة_المرتجعات_٪]]</f>
        <v>3.6119999999999997</v>
      </c>
      <c r="G435" s="12">
        <v>4.2999999999999997E-2</v>
      </c>
      <c r="H435" s="1">
        <v>24624.34</v>
      </c>
      <c r="I435" s="12" t="str">
        <f>_xlfn.IFS(الهدي0[[#This Row],[السعر_بالجنيه]]&lt;=5000,"منخفضة ",الهدي0[[#This Row],[السعر_بالجنيه]]&lt;=15000,"متوسطة ",الهدي0[[#This Row],[السعر_بالجنيه]]&gt;=15000,"مرتفعة ")</f>
        <v xml:space="preserve">مرتفعة </v>
      </c>
      <c r="J435"/>
    </row>
    <row r="436" spans="1:10" x14ac:dyDescent="0.25">
      <c r="A436" t="s">
        <v>10</v>
      </c>
      <c r="B436" t="str">
        <f t="shared" si="8"/>
        <v>الأجهزة  المنزلية</v>
      </c>
      <c r="C436">
        <v>382</v>
      </c>
      <c r="D436" s="12">
        <v>3.6000000000000004E-2</v>
      </c>
      <c r="E436">
        <v>78</v>
      </c>
      <c r="F436" s="11">
        <f>الهدي0[[#This Row],[الكمية_المباعة]]*الهدي0[[#This Row],[نسبة_المرتجعات_٪]]</f>
        <v>14.134000000000002</v>
      </c>
      <c r="G436" s="12">
        <v>3.7000000000000005E-2</v>
      </c>
      <c r="H436" s="1">
        <v>2103.04</v>
      </c>
      <c r="I436" s="12" t="str">
        <f>_xlfn.IFS(الهدي0[[#This Row],[السعر_بالجنيه]]&lt;=5000,"منخفضة ",الهدي0[[#This Row],[السعر_بالجنيه]]&lt;=15000,"متوسطة ",الهدي0[[#This Row],[السعر_بالجنيه]]&gt;=15000,"مرتفعة ")</f>
        <v xml:space="preserve">منخفضة </v>
      </c>
      <c r="J436"/>
    </row>
    <row r="437" spans="1:10" x14ac:dyDescent="0.25">
      <c r="A437" t="s">
        <v>21</v>
      </c>
      <c r="B437" t="str">
        <f t="shared" si="8"/>
        <v xml:space="preserve"> الحاسوب ومستلزماته</v>
      </c>
      <c r="C437">
        <v>227</v>
      </c>
      <c r="D437" s="12">
        <v>2.4E-2</v>
      </c>
      <c r="E437">
        <v>200</v>
      </c>
      <c r="F437" s="11">
        <f>الهدي0[[#This Row],[الكمية_المباعة]]*الهدي0[[#This Row],[نسبة_المرتجعات_٪]]</f>
        <v>7.9450000000000012</v>
      </c>
      <c r="G437" s="12">
        <v>3.5000000000000003E-2</v>
      </c>
      <c r="H437" s="1">
        <v>1593.6</v>
      </c>
      <c r="I437" s="12" t="str">
        <f>_xlfn.IFS(الهدي0[[#This Row],[السعر_بالجنيه]]&lt;=5000,"منخفضة ",الهدي0[[#This Row],[السعر_بالجنيه]]&lt;=15000,"متوسطة ",الهدي0[[#This Row],[السعر_بالجنيه]]&gt;=15000,"مرتفعة ")</f>
        <v xml:space="preserve">منخفضة </v>
      </c>
      <c r="J437"/>
    </row>
    <row r="438" spans="1:10" x14ac:dyDescent="0.25">
      <c r="A438" t="s">
        <v>13</v>
      </c>
      <c r="B438" t="str">
        <f t="shared" si="8"/>
        <v>الأجهزة  المنزلية</v>
      </c>
      <c r="C438">
        <v>184</v>
      </c>
      <c r="D438" s="12">
        <v>4.4999999999999998E-2</v>
      </c>
      <c r="E438">
        <v>22</v>
      </c>
      <c r="F438" s="11">
        <f>الهدي0[[#This Row],[الكمية_المباعة]]*الهدي0[[#This Row],[نسبة_المرتجعات_٪]]</f>
        <v>14.904</v>
      </c>
      <c r="G438" s="12">
        <v>8.1000000000000003E-2</v>
      </c>
      <c r="H438" s="1">
        <v>9339.18</v>
      </c>
      <c r="I438" s="12" t="str">
        <f>_xlfn.IFS(الهدي0[[#This Row],[السعر_بالجنيه]]&lt;=5000,"منخفضة ",الهدي0[[#This Row],[السعر_بالجنيه]]&lt;=15000,"متوسطة ",الهدي0[[#This Row],[السعر_بالجنيه]]&gt;=15000,"مرتفعة ")</f>
        <v xml:space="preserve">متوسطة </v>
      </c>
      <c r="J438"/>
    </row>
    <row r="439" spans="1:10" x14ac:dyDescent="0.25">
      <c r="A439" t="s">
        <v>21</v>
      </c>
      <c r="B439" t="str">
        <f t="shared" si="8"/>
        <v xml:space="preserve"> الحاسوب ومستلزماته</v>
      </c>
      <c r="C439">
        <v>453</v>
      </c>
      <c r="D439" s="12">
        <v>4.2999999999999997E-2</v>
      </c>
      <c r="E439">
        <v>200</v>
      </c>
      <c r="F439" s="11">
        <f>الهدي0[[#This Row],[الكمية_المباعة]]*الهدي0[[#This Row],[نسبة_المرتجعات_٪]]</f>
        <v>29.898</v>
      </c>
      <c r="G439" s="12">
        <v>6.6000000000000003E-2</v>
      </c>
      <c r="H439" s="1">
        <v>3479.43</v>
      </c>
      <c r="I439" s="12" t="str">
        <f>_xlfn.IFS(الهدي0[[#This Row],[السعر_بالجنيه]]&lt;=5000,"منخفضة ",الهدي0[[#This Row],[السعر_بالجنيه]]&lt;=15000,"متوسطة ",الهدي0[[#This Row],[السعر_بالجنيه]]&gt;=15000,"مرتفعة ")</f>
        <v xml:space="preserve">منخفضة </v>
      </c>
      <c r="J439"/>
    </row>
    <row r="440" spans="1:10" x14ac:dyDescent="0.25">
      <c r="A440" t="s">
        <v>25</v>
      </c>
      <c r="B440" t="str">
        <f t="shared" si="8"/>
        <v>الأجهزة  المنزلية</v>
      </c>
      <c r="C440">
        <v>77</v>
      </c>
      <c r="D440" s="12">
        <v>2.4E-2</v>
      </c>
      <c r="E440">
        <v>175</v>
      </c>
      <c r="F440" s="11">
        <f>الهدي0[[#This Row],[الكمية_المباعة]]*الهدي0[[#This Row],[نسبة_المرتجعات_٪]]</f>
        <v>5.7749999999999995</v>
      </c>
      <c r="G440" s="12">
        <v>7.4999999999999997E-2</v>
      </c>
      <c r="H440" s="1">
        <v>30320.89</v>
      </c>
      <c r="I440" s="12" t="str">
        <f>_xlfn.IFS(الهدي0[[#This Row],[السعر_بالجنيه]]&lt;=5000,"منخفضة ",الهدي0[[#This Row],[السعر_بالجنيه]]&lt;=15000,"متوسطة ",الهدي0[[#This Row],[السعر_بالجنيه]]&gt;=15000,"مرتفعة ")</f>
        <v xml:space="preserve">مرتفعة </v>
      </c>
      <c r="J440"/>
    </row>
    <row r="441" spans="1:10" x14ac:dyDescent="0.25">
      <c r="A441" t="s">
        <v>58</v>
      </c>
      <c r="B441" t="str">
        <f t="shared" si="8"/>
        <v>الأجهزة  المنزلية</v>
      </c>
      <c r="C441">
        <v>472</v>
      </c>
      <c r="D441" s="12">
        <v>3.9E-2</v>
      </c>
      <c r="E441">
        <v>45</v>
      </c>
      <c r="F441" s="11">
        <f>الهدي0[[#This Row],[الكمية_المباعة]]*الهدي0[[#This Row],[نسبة_المرتجعات_٪]]</f>
        <v>7.5520000000000005</v>
      </c>
      <c r="G441" s="12">
        <v>1.6E-2</v>
      </c>
      <c r="H441" s="1">
        <v>7373.39</v>
      </c>
      <c r="I441" s="12" t="str">
        <f>_xlfn.IFS(الهدي0[[#This Row],[السعر_بالجنيه]]&lt;=5000,"منخفضة ",الهدي0[[#This Row],[السعر_بالجنيه]]&lt;=15000,"متوسطة ",الهدي0[[#This Row],[السعر_بالجنيه]]&gt;=15000,"مرتفعة ")</f>
        <v xml:space="preserve">متوسطة </v>
      </c>
      <c r="J441"/>
    </row>
    <row r="442" spans="1:10" x14ac:dyDescent="0.25">
      <c r="A442" t="s">
        <v>37</v>
      </c>
      <c r="B442" t="str">
        <f t="shared" si="8"/>
        <v xml:space="preserve"> الحاسوب ومستلزماته</v>
      </c>
      <c r="C442">
        <v>71</v>
      </c>
      <c r="D442" s="12">
        <v>2.2000000000000002E-2</v>
      </c>
      <c r="E442">
        <v>197</v>
      </c>
      <c r="F442" s="11">
        <f>الهدي0[[#This Row],[الكمية_المباعة]]*الهدي0[[#This Row],[نسبة_المرتجعات_٪]]</f>
        <v>0.99399999999999988</v>
      </c>
      <c r="G442" s="12">
        <v>1.3999999999999999E-2</v>
      </c>
      <c r="H442" s="1">
        <v>20607.189999999999</v>
      </c>
      <c r="I442" s="12" t="str">
        <f>_xlfn.IFS(الهدي0[[#This Row],[السعر_بالجنيه]]&lt;=5000,"منخفضة ",الهدي0[[#This Row],[السعر_بالجنيه]]&lt;=15000,"متوسطة ",الهدي0[[#This Row],[السعر_بالجنيه]]&gt;=15000,"مرتفعة ")</f>
        <v xml:space="preserve">مرتفعة </v>
      </c>
      <c r="J442"/>
    </row>
    <row r="443" spans="1:10" x14ac:dyDescent="0.25">
      <c r="A443" t="s">
        <v>10</v>
      </c>
      <c r="B443" t="str">
        <f t="shared" si="8"/>
        <v>الأجهزة  المنزلية</v>
      </c>
      <c r="C443">
        <v>151</v>
      </c>
      <c r="D443" s="12">
        <v>2.7999999999999997E-2</v>
      </c>
      <c r="E443">
        <v>125</v>
      </c>
      <c r="F443" s="11">
        <f>الهدي0[[#This Row],[الكمية_المباعة]]*الهدي0[[#This Row],[نسبة_المرتجعات_٪]]</f>
        <v>13.891999999999999</v>
      </c>
      <c r="G443" s="12">
        <v>9.1999999999999998E-2</v>
      </c>
      <c r="H443" s="1">
        <v>2320.62</v>
      </c>
      <c r="I443" s="12" t="str">
        <f>_xlfn.IFS(الهدي0[[#This Row],[السعر_بالجنيه]]&lt;=5000,"منخفضة ",الهدي0[[#This Row],[السعر_بالجنيه]]&lt;=15000,"متوسطة ",الهدي0[[#This Row],[السعر_بالجنيه]]&gt;=15000,"مرتفعة ")</f>
        <v xml:space="preserve">منخفضة </v>
      </c>
      <c r="J443"/>
    </row>
    <row r="444" spans="1:10" x14ac:dyDescent="0.25">
      <c r="A444" t="s">
        <v>58</v>
      </c>
      <c r="B444" t="str">
        <f t="shared" si="8"/>
        <v>الأجهزة  المنزلية</v>
      </c>
      <c r="C444">
        <v>264</v>
      </c>
      <c r="D444" s="12">
        <v>2.2000000000000002E-2</v>
      </c>
      <c r="E444">
        <v>200</v>
      </c>
      <c r="F444" s="11">
        <f>الهدي0[[#This Row],[الكمية_المباعة]]*الهدي0[[#This Row],[نسبة_المرتجعات_٪]]</f>
        <v>9.5040000000000013</v>
      </c>
      <c r="G444" s="12">
        <v>3.6000000000000004E-2</v>
      </c>
      <c r="H444" s="1">
        <v>7386.32</v>
      </c>
      <c r="I444" s="12" t="str">
        <f>_xlfn.IFS(الهدي0[[#This Row],[السعر_بالجنيه]]&lt;=5000,"منخفضة ",الهدي0[[#This Row],[السعر_بالجنيه]]&lt;=15000,"متوسطة ",الهدي0[[#This Row],[السعر_بالجنيه]]&gt;=15000,"مرتفعة ")</f>
        <v xml:space="preserve">متوسطة </v>
      </c>
      <c r="J444"/>
    </row>
    <row r="445" spans="1:10" x14ac:dyDescent="0.25">
      <c r="A445" t="s">
        <v>31</v>
      </c>
      <c r="B445" t="str">
        <f t="shared" si="8"/>
        <v>الأجهزة  الشخصية</v>
      </c>
      <c r="C445">
        <v>484</v>
      </c>
      <c r="D445" s="12">
        <v>1.9E-2</v>
      </c>
      <c r="E445">
        <v>55</v>
      </c>
      <c r="F445" s="11">
        <f>الهدي0[[#This Row],[الكمية_المباعة]]*الهدي0[[#This Row],[نسبة_المرتجعات_٪]]</f>
        <v>47.432000000000002</v>
      </c>
      <c r="G445" s="12">
        <v>9.8000000000000004E-2</v>
      </c>
      <c r="H445" s="1">
        <v>889.49</v>
      </c>
      <c r="I445" s="12" t="str">
        <f>_xlfn.IFS(الهدي0[[#This Row],[السعر_بالجنيه]]&lt;=5000,"منخفضة ",الهدي0[[#This Row],[السعر_بالجنيه]]&lt;=15000,"متوسطة ",الهدي0[[#This Row],[السعر_بالجنيه]]&gt;=15000,"مرتفعة ")</f>
        <v xml:space="preserve">منخفضة </v>
      </c>
      <c r="J445"/>
    </row>
    <row r="446" spans="1:10" x14ac:dyDescent="0.25">
      <c r="A446" t="s">
        <v>31</v>
      </c>
      <c r="B446" t="str">
        <f t="shared" si="8"/>
        <v>الأجهزة  الشخصية</v>
      </c>
      <c r="C446">
        <v>108</v>
      </c>
      <c r="D446" s="12">
        <v>3.4000000000000002E-2</v>
      </c>
      <c r="E446">
        <v>0</v>
      </c>
      <c r="F446" s="11">
        <f>الهدي0[[#This Row],[الكمية_المباعة]]*الهدي0[[#This Row],[نسبة_المرتجعات_٪]]</f>
        <v>5.6160000000000005</v>
      </c>
      <c r="G446" s="12">
        <v>5.2000000000000005E-2</v>
      </c>
      <c r="H446" s="1">
        <v>1096.93</v>
      </c>
      <c r="I446" s="12" t="str">
        <f>_xlfn.IFS(الهدي0[[#This Row],[السعر_بالجنيه]]&lt;=5000,"منخفضة ",الهدي0[[#This Row],[السعر_بالجنيه]]&lt;=15000,"متوسطة ",الهدي0[[#This Row],[السعر_بالجنيه]]&gt;=15000,"مرتفعة ")</f>
        <v xml:space="preserve">منخفضة </v>
      </c>
      <c r="J446"/>
    </row>
    <row r="447" spans="1:10" x14ac:dyDescent="0.25">
      <c r="A447" t="s">
        <v>58</v>
      </c>
      <c r="B447" t="str">
        <f t="shared" si="8"/>
        <v>الأجهزة  المنزلية</v>
      </c>
      <c r="C447">
        <v>458</v>
      </c>
      <c r="D447" s="12">
        <v>1.8000000000000002E-2</v>
      </c>
      <c r="E447">
        <v>81</v>
      </c>
      <c r="F447" s="11">
        <f>الهدي0[[#This Row],[الكمية_المباعة]]*الهدي0[[#This Row],[نسبة_المرتجعات_٪]]</f>
        <v>19.693999999999999</v>
      </c>
      <c r="G447" s="12">
        <v>4.2999999999999997E-2</v>
      </c>
      <c r="H447" s="1">
        <v>28626.21</v>
      </c>
      <c r="I447" s="12" t="str">
        <f>_xlfn.IFS(الهدي0[[#This Row],[السعر_بالجنيه]]&lt;=5000,"منخفضة ",الهدي0[[#This Row],[السعر_بالجنيه]]&lt;=15000,"متوسطة ",الهدي0[[#This Row],[السعر_بالجنيه]]&gt;=15000,"مرتفعة ")</f>
        <v xml:space="preserve">مرتفعة </v>
      </c>
      <c r="J447"/>
    </row>
    <row r="448" spans="1:10" x14ac:dyDescent="0.25">
      <c r="A448" t="s">
        <v>18</v>
      </c>
      <c r="B448" t="str">
        <f t="shared" si="8"/>
        <v>الأجهزة  المنزلية</v>
      </c>
      <c r="C448">
        <v>233</v>
      </c>
      <c r="D448" s="12">
        <v>3.4000000000000002E-2</v>
      </c>
      <c r="E448">
        <v>126</v>
      </c>
      <c r="F448" s="11">
        <f>الهدي0[[#This Row],[الكمية_المباعة]]*الهدي0[[#This Row],[نسبة_المرتجعات_٪]]</f>
        <v>21.902000000000001</v>
      </c>
      <c r="G448" s="12">
        <v>9.4E-2</v>
      </c>
      <c r="H448" s="1">
        <v>16727.310000000001</v>
      </c>
      <c r="I448" s="12" t="str">
        <f>_xlfn.IFS(الهدي0[[#This Row],[السعر_بالجنيه]]&lt;=5000,"منخفضة ",الهدي0[[#This Row],[السعر_بالجنيه]]&lt;=15000,"متوسطة ",الهدي0[[#This Row],[السعر_بالجنيه]]&gt;=15000,"مرتفعة ")</f>
        <v xml:space="preserve">مرتفعة </v>
      </c>
      <c r="J448"/>
    </row>
    <row r="449" spans="1:10" x14ac:dyDescent="0.25">
      <c r="A449" t="s">
        <v>23</v>
      </c>
      <c r="B449" t="str">
        <f t="shared" si="8"/>
        <v>الأجهزة  الشخصية</v>
      </c>
      <c r="C449">
        <v>165</v>
      </c>
      <c r="D449" s="12">
        <v>1.8000000000000002E-2</v>
      </c>
      <c r="E449">
        <v>101</v>
      </c>
      <c r="F449" s="11">
        <f>الهدي0[[#This Row],[الكمية_المباعة]]*الهدي0[[#This Row],[نسبة_المرتجعات_٪]]</f>
        <v>14.685000000000002</v>
      </c>
      <c r="G449" s="12">
        <v>8.900000000000001E-2</v>
      </c>
      <c r="H449" s="1">
        <v>3832.24</v>
      </c>
      <c r="I449" s="12" t="str">
        <f>_xlfn.IFS(الهدي0[[#This Row],[السعر_بالجنيه]]&lt;=5000,"منخفضة ",الهدي0[[#This Row],[السعر_بالجنيه]]&lt;=15000,"متوسطة ",الهدي0[[#This Row],[السعر_بالجنيه]]&gt;=15000,"مرتفعة ")</f>
        <v xml:space="preserve">منخفضة </v>
      </c>
      <c r="J449"/>
    </row>
    <row r="450" spans="1:10" x14ac:dyDescent="0.25">
      <c r="A450" t="s">
        <v>21</v>
      </c>
      <c r="B450" t="str">
        <f t="shared" si="8"/>
        <v xml:space="preserve"> الحاسوب ومستلزماته</v>
      </c>
      <c r="C450">
        <v>290</v>
      </c>
      <c r="D450" s="12">
        <v>0.02</v>
      </c>
      <c r="E450">
        <v>66</v>
      </c>
      <c r="F450" s="11">
        <f>الهدي0[[#This Row],[الكمية_المباعة]]*الهدي0[[#This Row],[نسبة_المرتجعات_٪]]</f>
        <v>24.07</v>
      </c>
      <c r="G450" s="12">
        <v>8.3000000000000004E-2</v>
      </c>
      <c r="H450" s="1">
        <v>2546.4299999999998</v>
      </c>
      <c r="I450" s="12" t="str">
        <f>_xlfn.IFS(الهدي0[[#This Row],[السعر_بالجنيه]]&lt;=5000,"منخفضة ",الهدي0[[#This Row],[السعر_بالجنيه]]&lt;=15000,"متوسطة ",الهدي0[[#This Row],[السعر_بالجنيه]]&gt;=15000,"مرتفعة ")</f>
        <v xml:space="preserve">منخفضة </v>
      </c>
      <c r="J450"/>
    </row>
    <row r="451" spans="1:10" x14ac:dyDescent="0.25">
      <c r="A451" t="s">
        <v>23</v>
      </c>
      <c r="B451" t="str">
        <f t="shared" si="8"/>
        <v>الأجهزة  الشخصية</v>
      </c>
      <c r="C451">
        <v>265</v>
      </c>
      <c r="D451" s="12">
        <v>4.8000000000000001E-2</v>
      </c>
      <c r="E451">
        <v>116</v>
      </c>
      <c r="F451" s="11">
        <f>الهدي0[[#This Row],[الكمية_المباعة]]*الهدي0[[#This Row],[نسبة_المرتجعات_٪]]</f>
        <v>16.695</v>
      </c>
      <c r="G451" s="12">
        <v>6.3E-2</v>
      </c>
      <c r="H451" s="1">
        <v>4646.8</v>
      </c>
      <c r="I451" s="12" t="str">
        <f>_xlfn.IFS(الهدي0[[#This Row],[السعر_بالجنيه]]&lt;=5000,"منخفضة ",الهدي0[[#This Row],[السعر_بالجنيه]]&lt;=15000,"متوسطة ",الهدي0[[#This Row],[السعر_بالجنيه]]&gt;=15000,"مرتفعة ")</f>
        <v xml:space="preserve">منخفضة </v>
      </c>
      <c r="J451"/>
    </row>
    <row r="452" spans="1:10" x14ac:dyDescent="0.25">
      <c r="A452" t="s">
        <v>8</v>
      </c>
      <c r="B452" t="str">
        <f t="shared" si="8"/>
        <v>الأجهزة  الشخصية</v>
      </c>
      <c r="C452">
        <v>343</v>
      </c>
      <c r="D452" s="12">
        <v>4.2999999999999997E-2</v>
      </c>
      <c r="E452">
        <v>104</v>
      </c>
      <c r="F452" s="11">
        <f>الهدي0[[#This Row],[الكمية_المباعة]]*الهدي0[[#This Row],[نسبة_المرتجعات_٪]]</f>
        <v>20.922999999999998</v>
      </c>
      <c r="G452" s="12">
        <v>6.0999999999999999E-2</v>
      </c>
      <c r="H452" s="1">
        <v>4112.43</v>
      </c>
      <c r="I452" s="12" t="str">
        <f>_xlfn.IFS(الهدي0[[#This Row],[السعر_بالجنيه]]&lt;=5000,"منخفضة ",الهدي0[[#This Row],[السعر_بالجنيه]]&lt;=15000,"متوسطة ",الهدي0[[#This Row],[السعر_بالجنيه]]&gt;=15000,"مرتفعة ")</f>
        <v xml:space="preserve">منخفضة </v>
      </c>
      <c r="J452"/>
    </row>
    <row r="453" spans="1:10" x14ac:dyDescent="0.25">
      <c r="A453" t="s">
        <v>31</v>
      </c>
      <c r="B453" t="str">
        <f t="shared" si="8"/>
        <v>الأجهزة  الشخصية</v>
      </c>
      <c r="C453">
        <v>88</v>
      </c>
      <c r="D453" s="12">
        <v>3.3000000000000002E-2</v>
      </c>
      <c r="E453">
        <v>0</v>
      </c>
      <c r="F453" s="11">
        <f>الهدي0[[#This Row],[الكمية_المباعة]]*الهدي0[[#This Row],[نسبة_المرتجعات_٪]]</f>
        <v>7.7440000000000007</v>
      </c>
      <c r="G453" s="12">
        <v>8.8000000000000009E-2</v>
      </c>
      <c r="H453" s="1">
        <v>1240.32</v>
      </c>
      <c r="I453" s="12" t="str">
        <f>_xlfn.IFS(الهدي0[[#This Row],[السعر_بالجنيه]]&lt;=5000,"منخفضة ",الهدي0[[#This Row],[السعر_بالجنيه]]&lt;=15000,"متوسطة ",الهدي0[[#This Row],[السعر_بالجنيه]]&gt;=15000,"مرتفعة ")</f>
        <v xml:space="preserve">منخفضة </v>
      </c>
      <c r="J453"/>
    </row>
    <row r="454" spans="1:10" x14ac:dyDescent="0.25">
      <c r="A454" t="s">
        <v>18</v>
      </c>
      <c r="B454" t="str">
        <f t="shared" si="8"/>
        <v>الأجهزة  المنزلية</v>
      </c>
      <c r="C454">
        <v>157</v>
      </c>
      <c r="D454" s="12">
        <v>1.3000000000000001E-2</v>
      </c>
      <c r="E454">
        <v>152</v>
      </c>
      <c r="F454" s="11">
        <f>الهدي0[[#This Row],[الكمية_المباعة]]*الهدي0[[#This Row],[نسبة_المرتجعات_٪]]</f>
        <v>6.5940000000000003</v>
      </c>
      <c r="G454" s="12">
        <v>4.2000000000000003E-2</v>
      </c>
      <c r="H454" s="1">
        <v>12094.17</v>
      </c>
      <c r="I454" s="12" t="str">
        <f>_xlfn.IFS(الهدي0[[#This Row],[السعر_بالجنيه]]&lt;=5000,"منخفضة ",الهدي0[[#This Row],[السعر_بالجنيه]]&lt;=15000,"متوسطة ",الهدي0[[#This Row],[السعر_بالجنيه]]&gt;=15000,"مرتفعة ")</f>
        <v xml:space="preserve">متوسطة </v>
      </c>
      <c r="J454"/>
    </row>
    <row r="455" spans="1:10" x14ac:dyDescent="0.25">
      <c r="A455" t="s">
        <v>25</v>
      </c>
      <c r="B455" t="str">
        <f t="shared" si="8"/>
        <v>الأجهزة  المنزلية</v>
      </c>
      <c r="C455">
        <v>414</v>
      </c>
      <c r="D455" s="12">
        <v>1.3999999999999999E-2</v>
      </c>
      <c r="E455">
        <v>56</v>
      </c>
      <c r="F455" s="11">
        <f>الهدي0[[#This Row],[الكمية_المباعة]]*الهدي0[[#This Row],[نسبة_المرتجعات_٪]]</f>
        <v>13.248000000000001</v>
      </c>
      <c r="G455" s="12">
        <v>3.2000000000000001E-2</v>
      </c>
      <c r="H455" s="1">
        <v>34770.6</v>
      </c>
      <c r="I455" s="12" t="str">
        <f>_xlfn.IFS(الهدي0[[#This Row],[السعر_بالجنيه]]&lt;=5000,"منخفضة ",الهدي0[[#This Row],[السعر_بالجنيه]]&lt;=15000,"متوسطة ",الهدي0[[#This Row],[السعر_بالجنيه]]&gt;=15000,"مرتفعة ")</f>
        <v xml:space="preserve">مرتفعة </v>
      </c>
      <c r="J455"/>
    </row>
    <row r="456" spans="1:10" x14ac:dyDescent="0.25">
      <c r="A456" t="s">
        <v>31</v>
      </c>
      <c r="B456" t="str">
        <f t="shared" si="8"/>
        <v>الأجهزة  الشخصية</v>
      </c>
      <c r="C456">
        <v>293</v>
      </c>
      <c r="D456" s="12">
        <v>3.6000000000000004E-2</v>
      </c>
      <c r="E456">
        <v>80</v>
      </c>
      <c r="F456" s="11">
        <f>الهدي0[[#This Row],[الكمية_المباعة]]*الهدي0[[#This Row],[نسبة_المرتجعات_٪]]</f>
        <v>12.598999999999998</v>
      </c>
      <c r="G456" s="12">
        <v>4.2999999999999997E-2</v>
      </c>
      <c r="H456" s="1">
        <v>987.79</v>
      </c>
      <c r="I456" s="12" t="str">
        <f>_xlfn.IFS(الهدي0[[#This Row],[السعر_بالجنيه]]&lt;=5000,"منخفضة ",الهدي0[[#This Row],[السعر_بالجنيه]]&lt;=15000,"متوسطة ",الهدي0[[#This Row],[السعر_بالجنيه]]&gt;=15000,"مرتفعة ")</f>
        <v xml:space="preserve">منخفضة </v>
      </c>
      <c r="J456"/>
    </row>
    <row r="457" spans="1:10" x14ac:dyDescent="0.25">
      <c r="A457" t="s">
        <v>25</v>
      </c>
      <c r="B457" t="str">
        <f t="shared" si="8"/>
        <v>الأجهزة  المنزلية</v>
      </c>
      <c r="C457">
        <v>405</v>
      </c>
      <c r="D457" s="12">
        <v>4.9000000000000002E-2</v>
      </c>
      <c r="E457">
        <v>193</v>
      </c>
      <c r="F457" s="11">
        <f>الهدي0[[#This Row],[الكمية_المباعة]]*الهدي0[[#This Row],[نسبة_المرتجعات_٪]]</f>
        <v>13.365</v>
      </c>
      <c r="G457" s="12">
        <v>3.3000000000000002E-2</v>
      </c>
      <c r="H457" s="1">
        <v>33856.42</v>
      </c>
      <c r="I457" s="12" t="str">
        <f>_xlfn.IFS(الهدي0[[#This Row],[السعر_بالجنيه]]&lt;=5000,"منخفضة ",الهدي0[[#This Row],[السعر_بالجنيه]]&lt;=15000,"متوسطة ",الهدي0[[#This Row],[السعر_بالجنيه]]&gt;=15000,"مرتفعة ")</f>
        <v xml:space="preserve">مرتفعة </v>
      </c>
      <c r="J457"/>
    </row>
    <row r="458" spans="1:10" x14ac:dyDescent="0.25">
      <c r="A458" t="s">
        <v>31</v>
      </c>
      <c r="B458" t="str">
        <f t="shared" si="8"/>
        <v>الأجهزة  الشخصية</v>
      </c>
      <c r="C458">
        <v>156</v>
      </c>
      <c r="D458" s="12">
        <v>4.8000000000000001E-2</v>
      </c>
      <c r="E458">
        <v>122</v>
      </c>
      <c r="F458" s="11">
        <f>الهدي0[[#This Row],[الكمية_المباعة]]*الهدي0[[#This Row],[نسبة_المرتجعات_٪]]</f>
        <v>15.131999999999998</v>
      </c>
      <c r="G458" s="12">
        <v>9.6999999999999989E-2</v>
      </c>
      <c r="H458" s="1">
        <v>877.22</v>
      </c>
      <c r="I458" s="12" t="str">
        <f>_xlfn.IFS(الهدي0[[#This Row],[السعر_بالجنيه]]&lt;=5000,"منخفضة ",الهدي0[[#This Row],[السعر_بالجنيه]]&lt;=15000,"متوسطة ",الهدي0[[#This Row],[السعر_بالجنيه]]&gt;=15000,"مرتفعة ")</f>
        <v xml:space="preserve">منخفضة </v>
      </c>
      <c r="J458"/>
    </row>
    <row r="459" spans="1:10" x14ac:dyDescent="0.25">
      <c r="A459" t="s">
        <v>37</v>
      </c>
      <c r="B459" t="str">
        <f t="shared" si="8"/>
        <v xml:space="preserve"> الحاسوب ومستلزماته</v>
      </c>
      <c r="C459">
        <v>158</v>
      </c>
      <c r="D459" s="12">
        <v>4.0999999999999995E-2</v>
      </c>
      <c r="E459">
        <v>99</v>
      </c>
      <c r="F459" s="11">
        <f>الهدي0[[#This Row],[الكمية_المباعة]]*الهدي0[[#This Row],[نسبة_المرتجعات_٪]]</f>
        <v>10.27</v>
      </c>
      <c r="G459" s="12">
        <v>6.5000000000000002E-2</v>
      </c>
      <c r="H459" s="1">
        <v>11365.32</v>
      </c>
      <c r="I459" s="12" t="str">
        <f>_xlfn.IFS(الهدي0[[#This Row],[السعر_بالجنيه]]&lt;=5000,"منخفضة ",الهدي0[[#This Row],[السعر_بالجنيه]]&lt;=15000,"متوسطة ",الهدي0[[#This Row],[السعر_بالجنيه]]&gt;=15000,"مرتفعة ")</f>
        <v xml:space="preserve">متوسطة </v>
      </c>
      <c r="J459"/>
    </row>
    <row r="460" spans="1:10" x14ac:dyDescent="0.25">
      <c r="A460" t="s">
        <v>37</v>
      </c>
      <c r="B460" t="str">
        <f t="shared" si="8"/>
        <v xml:space="preserve"> الحاسوب ومستلزماته</v>
      </c>
      <c r="C460">
        <v>398</v>
      </c>
      <c r="D460" s="12">
        <v>4.5999999999999999E-2</v>
      </c>
      <c r="E460">
        <v>176</v>
      </c>
      <c r="F460" s="11">
        <f>الهدي0[[#This Row],[الكمية_المباعة]]*الهدي0[[#This Row],[نسبة_المرتجعات_٪]]</f>
        <v>33.830000000000005</v>
      </c>
      <c r="G460" s="12">
        <v>8.5000000000000006E-2</v>
      </c>
      <c r="H460" s="1">
        <f>AVERAGE(C$1:C$787)</f>
        <v>268.09541984732823</v>
      </c>
      <c r="I460" s="12" t="str">
        <f>_xlfn.IFS(الهدي0[[#This Row],[السعر_بالجنيه]]&lt;=5000,"منخفضة ",الهدي0[[#This Row],[السعر_بالجنيه]]&lt;=15000,"متوسطة ",الهدي0[[#This Row],[السعر_بالجنيه]]&gt;=15000,"مرتفعة ")</f>
        <v xml:space="preserve">منخفضة </v>
      </c>
      <c r="J460"/>
    </row>
    <row r="461" spans="1:10" x14ac:dyDescent="0.25">
      <c r="A461" t="s">
        <v>37</v>
      </c>
      <c r="B461" t="str">
        <f t="shared" si="8"/>
        <v xml:space="preserve"> الحاسوب ومستلزماته</v>
      </c>
      <c r="C461">
        <v>173</v>
      </c>
      <c r="D461" s="12">
        <v>2.1000000000000001E-2</v>
      </c>
      <c r="E461">
        <v>0</v>
      </c>
      <c r="F461" s="11">
        <f>الهدي0[[#This Row],[الكمية_المباعة]]*الهدي0[[#This Row],[نسبة_المرتجعات_٪]]</f>
        <v>11.072000000000001</v>
      </c>
      <c r="G461" s="12">
        <v>6.4000000000000001E-2</v>
      </c>
      <c r="H461" s="1">
        <v>10316.200000000001</v>
      </c>
      <c r="I461" s="12" t="str">
        <f>_xlfn.IFS(الهدي0[[#This Row],[السعر_بالجنيه]]&lt;=5000,"منخفضة ",الهدي0[[#This Row],[السعر_بالجنيه]]&lt;=15000,"متوسطة ",الهدي0[[#This Row],[السعر_بالجنيه]]&gt;=15000,"مرتفعة ")</f>
        <v xml:space="preserve">متوسطة </v>
      </c>
      <c r="J461"/>
    </row>
    <row r="462" spans="1:10" x14ac:dyDescent="0.25">
      <c r="A462" t="s">
        <v>13</v>
      </c>
      <c r="B462" t="str">
        <f t="shared" si="8"/>
        <v>الأجهزة  المنزلية</v>
      </c>
      <c r="C462">
        <v>73</v>
      </c>
      <c r="D462" s="12">
        <v>4.9000000000000002E-2</v>
      </c>
      <c r="E462">
        <v>49</v>
      </c>
      <c r="F462" s="11">
        <f>الهدي0[[#This Row],[الكمية_المباعة]]*الهدي0[[#This Row],[نسبة_المرتجعات_٪]]</f>
        <v>2.847</v>
      </c>
      <c r="G462" s="12">
        <v>3.9E-2</v>
      </c>
      <c r="H462" s="1">
        <v>4621.3500000000004</v>
      </c>
      <c r="I462" s="12" t="str">
        <f>_xlfn.IFS(الهدي0[[#This Row],[السعر_بالجنيه]]&lt;=5000,"منخفضة ",الهدي0[[#This Row],[السعر_بالجنيه]]&lt;=15000,"متوسطة ",الهدي0[[#This Row],[السعر_بالجنيه]]&gt;=15000,"مرتفعة ")</f>
        <v xml:space="preserve">منخفضة </v>
      </c>
      <c r="J462"/>
    </row>
    <row r="463" spans="1:10" x14ac:dyDescent="0.25">
      <c r="A463" t="s">
        <v>13</v>
      </c>
      <c r="B463" t="str">
        <f t="shared" si="8"/>
        <v>الأجهزة  المنزلية</v>
      </c>
      <c r="C463">
        <v>362</v>
      </c>
      <c r="D463" s="12">
        <v>4.8000000000000001E-2</v>
      </c>
      <c r="E463">
        <v>21</v>
      </c>
      <c r="F463" s="11">
        <f>الهدي0[[#This Row],[الكمية_المباعة]]*الهدي0[[#This Row],[نسبة_المرتجعات_٪]]</f>
        <v>7.9640000000000004</v>
      </c>
      <c r="G463" s="12">
        <v>2.2000000000000002E-2</v>
      </c>
      <c r="H463" s="1">
        <v>8142.18</v>
      </c>
      <c r="I463" s="12" t="str">
        <f>_xlfn.IFS(الهدي0[[#This Row],[السعر_بالجنيه]]&lt;=5000,"منخفضة ",الهدي0[[#This Row],[السعر_بالجنيه]]&lt;=15000,"متوسطة ",الهدي0[[#This Row],[السعر_بالجنيه]]&gt;=15000,"مرتفعة ")</f>
        <v xml:space="preserve">متوسطة </v>
      </c>
      <c r="J463"/>
    </row>
    <row r="464" spans="1:10" x14ac:dyDescent="0.25">
      <c r="A464" t="s">
        <v>8</v>
      </c>
      <c r="B464" t="str">
        <f t="shared" si="8"/>
        <v>الأجهزة  الشخصية</v>
      </c>
      <c r="C464">
        <v>216</v>
      </c>
      <c r="D464" s="12">
        <v>3.7000000000000005E-2</v>
      </c>
      <c r="E464">
        <v>158</v>
      </c>
      <c r="F464" s="11">
        <f>الهدي0[[#This Row],[الكمية_المباعة]]*الهدي0[[#This Row],[نسبة_المرتجعات_٪]]</f>
        <v>3.8880000000000003</v>
      </c>
      <c r="G464" s="12">
        <v>1.8000000000000002E-2</v>
      </c>
      <c r="H464" s="1">
        <v>6727.83</v>
      </c>
      <c r="I464" s="12" t="str">
        <f>_xlfn.IFS(الهدي0[[#This Row],[السعر_بالجنيه]]&lt;=5000,"منخفضة ",الهدي0[[#This Row],[السعر_بالجنيه]]&lt;=15000,"متوسطة ",الهدي0[[#This Row],[السعر_بالجنيه]]&gt;=15000,"مرتفعة ")</f>
        <v xml:space="preserve">متوسطة </v>
      </c>
      <c r="J464"/>
    </row>
    <row r="465" spans="1:10" x14ac:dyDescent="0.25">
      <c r="A465" t="s">
        <v>23</v>
      </c>
      <c r="B465" t="str">
        <f t="shared" si="8"/>
        <v>الأجهزة  الشخصية</v>
      </c>
      <c r="C465">
        <v>438</v>
      </c>
      <c r="D465" s="12">
        <v>4.2000000000000003E-2</v>
      </c>
      <c r="E465">
        <v>192</v>
      </c>
      <c r="F465" s="11">
        <f>الهدي0[[#This Row],[الكمية_المباعة]]*الهدي0[[#This Row],[نسبة_المرتجعات_٪]]</f>
        <v>36.792000000000002</v>
      </c>
      <c r="G465" s="12">
        <v>8.4000000000000005E-2</v>
      </c>
      <c r="H465" s="1">
        <v>3274.31</v>
      </c>
      <c r="I465" s="12" t="str">
        <f>_xlfn.IFS(الهدي0[[#This Row],[السعر_بالجنيه]]&lt;=5000,"منخفضة ",الهدي0[[#This Row],[السعر_بالجنيه]]&lt;=15000,"متوسطة ",الهدي0[[#This Row],[السعر_بالجنيه]]&gt;=15000,"مرتفعة ")</f>
        <v xml:space="preserve">منخفضة </v>
      </c>
      <c r="J465"/>
    </row>
    <row r="466" spans="1:10" x14ac:dyDescent="0.25">
      <c r="A466" t="s">
        <v>23</v>
      </c>
      <c r="B466" t="str">
        <f t="shared" si="8"/>
        <v>الأجهزة  الشخصية</v>
      </c>
      <c r="C466">
        <v>211</v>
      </c>
      <c r="D466" s="12">
        <v>2.5000000000000001E-2</v>
      </c>
      <c r="E466">
        <v>96</v>
      </c>
      <c r="F466" s="11">
        <f>الهدي0[[#This Row],[الكمية_المباعة]]*الهدي0[[#This Row],[نسبة_المرتجعات_٪]]</f>
        <v>13.082000000000001</v>
      </c>
      <c r="G466" s="12">
        <v>6.2000000000000006E-2</v>
      </c>
      <c r="H466" s="1">
        <v>3810.1</v>
      </c>
      <c r="I466" s="12" t="str">
        <f>_xlfn.IFS(الهدي0[[#This Row],[السعر_بالجنيه]]&lt;=5000,"منخفضة ",الهدي0[[#This Row],[السعر_بالجنيه]]&lt;=15000,"متوسطة ",الهدي0[[#This Row],[السعر_بالجنيه]]&gt;=15000,"مرتفعة ")</f>
        <v xml:space="preserve">منخفضة </v>
      </c>
      <c r="J466"/>
    </row>
    <row r="467" spans="1:10" x14ac:dyDescent="0.25">
      <c r="A467" t="s">
        <v>58</v>
      </c>
      <c r="B467" t="str">
        <f t="shared" si="8"/>
        <v>الأجهزة  المنزلية</v>
      </c>
      <c r="C467">
        <v>82</v>
      </c>
      <c r="D467" s="12">
        <v>3.2000000000000001E-2</v>
      </c>
      <c r="E467">
        <v>138</v>
      </c>
      <c r="F467" s="11">
        <f>الهدي0[[#This Row],[الكمية_المباعة]]*الهدي0[[#This Row],[نسبة_المرتجعات_٪]]</f>
        <v>1.4760000000000002</v>
      </c>
      <c r="G467" s="12">
        <v>1.8000000000000002E-2</v>
      </c>
      <c r="H467" s="1">
        <v>23978.66</v>
      </c>
      <c r="I467" s="12" t="str">
        <f>_xlfn.IFS(الهدي0[[#This Row],[السعر_بالجنيه]]&lt;=5000,"منخفضة ",الهدي0[[#This Row],[السعر_بالجنيه]]&lt;=15000,"متوسطة ",الهدي0[[#This Row],[السعر_بالجنيه]]&gt;=15000,"مرتفعة ")</f>
        <v xml:space="preserve">مرتفعة </v>
      </c>
      <c r="J467"/>
    </row>
    <row r="468" spans="1:10" x14ac:dyDescent="0.25">
      <c r="A468" t="s">
        <v>13</v>
      </c>
      <c r="B468" t="str">
        <f t="shared" si="8"/>
        <v>الأجهزة  المنزلية</v>
      </c>
      <c r="C468">
        <v>217</v>
      </c>
      <c r="D468" s="12">
        <v>1.2E-2</v>
      </c>
      <c r="E468">
        <v>181</v>
      </c>
      <c r="F468" s="11">
        <f>الهدي0[[#This Row],[الكمية_المباعة]]*الهدي0[[#This Row],[نسبة_المرتجعات_٪]]</f>
        <v>11.935</v>
      </c>
      <c r="G468" s="12">
        <v>5.5E-2</v>
      </c>
      <c r="H468" s="1">
        <v>11358.21</v>
      </c>
      <c r="I468" s="12" t="str">
        <f>_xlfn.IFS(الهدي0[[#This Row],[السعر_بالجنيه]]&lt;=5000,"منخفضة ",الهدي0[[#This Row],[السعر_بالجنيه]]&lt;=15000,"متوسطة ",الهدي0[[#This Row],[السعر_بالجنيه]]&gt;=15000,"مرتفعة ")</f>
        <v xml:space="preserve">متوسطة </v>
      </c>
      <c r="J468"/>
    </row>
    <row r="469" spans="1:10" x14ac:dyDescent="0.25">
      <c r="A469" t="s">
        <v>88</v>
      </c>
      <c r="B469" t="str">
        <f t="shared" ref="B469:B522" si="9">_xlfn.IFS(
    OR(A469="تلفاز ذكي", A469="ثلاجة", A469="غسالة", A469="مكيف هواء", A469="ميكروويف"), "الأجهزة  المنزلية",
    OR(A469="هاتف ذكي", A469="ساعة ذكية", A469="سماعات بلوتوث"), "الأجهزة  الشخصية",
    OR(A469="حاسوب محمول", A469="طابعة ليزر", A469="لوحة مفاتيح"), " الحاسوب ومستلزماته",
    OR(A469="كاميرا رقمية"), "أجهزة التصوير"
)</f>
        <v>أجهزة التصوير</v>
      </c>
      <c r="C469">
        <v>178</v>
      </c>
      <c r="D469" s="12">
        <v>3.7999999999999999E-2</v>
      </c>
      <c r="E469">
        <v>159</v>
      </c>
      <c r="F469" s="11">
        <f>الهدي0[[#This Row],[الكمية_المباعة]]*الهدي0[[#This Row],[نسبة_المرتجعات_٪]]</f>
        <v>14.774000000000001</v>
      </c>
      <c r="G469" s="12">
        <v>8.3000000000000004E-2</v>
      </c>
      <c r="H469" s="1">
        <v>9149.56</v>
      </c>
      <c r="I469" s="12" t="str">
        <f>_xlfn.IFS(الهدي0[[#This Row],[السعر_بالجنيه]]&lt;=5000,"منخفضة ",الهدي0[[#This Row],[السعر_بالجنيه]]&lt;=15000,"متوسطة ",الهدي0[[#This Row],[السعر_بالجنيه]]&gt;=15000,"مرتفعة ")</f>
        <v xml:space="preserve">متوسطة </v>
      </c>
      <c r="J469"/>
    </row>
    <row r="470" spans="1:10" x14ac:dyDescent="0.25">
      <c r="A470" t="s">
        <v>10</v>
      </c>
      <c r="B470" t="str">
        <f t="shared" si="9"/>
        <v>الأجهزة  المنزلية</v>
      </c>
      <c r="C470">
        <v>123</v>
      </c>
      <c r="D470" s="12">
        <v>1.7000000000000001E-2</v>
      </c>
      <c r="E470">
        <v>0</v>
      </c>
      <c r="F470" s="11">
        <f>الهدي0[[#This Row],[الكمية_المباعة]]*الهدي0[[#This Row],[نسبة_المرتجعات_٪]]</f>
        <v>8.9789999999999992</v>
      </c>
      <c r="G470" s="12">
        <v>7.2999999999999995E-2</v>
      </c>
      <c r="H470" s="1">
        <v>1203.31</v>
      </c>
      <c r="I470" s="12" t="str">
        <f>_xlfn.IFS(الهدي0[[#This Row],[السعر_بالجنيه]]&lt;=5000,"منخفضة ",الهدي0[[#This Row],[السعر_بالجنيه]]&lt;=15000,"متوسطة ",الهدي0[[#This Row],[السعر_بالجنيه]]&gt;=15000,"مرتفعة ")</f>
        <v xml:space="preserve">منخفضة </v>
      </c>
      <c r="J470"/>
    </row>
    <row r="471" spans="1:10" x14ac:dyDescent="0.25">
      <c r="A471" t="s">
        <v>58</v>
      </c>
      <c r="B471" t="str">
        <f t="shared" si="9"/>
        <v>الأجهزة  المنزلية</v>
      </c>
      <c r="C471">
        <v>350</v>
      </c>
      <c r="D471" s="12">
        <v>4.8000000000000001E-2</v>
      </c>
      <c r="E471">
        <v>195</v>
      </c>
      <c r="F471" s="11">
        <f>الهدي0[[#This Row],[الكمية_المباعة]]*الهدي0[[#This Row],[نسبة_المرتجعات_٪]]</f>
        <v>19.599999999999998</v>
      </c>
      <c r="G471" s="12">
        <v>5.5999999999999994E-2</v>
      </c>
      <c r="H471" s="1">
        <v>27545.62</v>
      </c>
      <c r="I471" s="12" t="str">
        <f>_xlfn.IFS(الهدي0[[#This Row],[السعر_بالجنيه]]&lt;=5000,"منخفضة ",الهدي0[[#This Row],[السعر_بالجنيه]]&lt;=15000,"متوسطة ",الهدي0[[#This Row],[السعر_بالجنيه]]&gt;=15000,"مرتفعة ")</f>
        <v xml:space="preserve">مرتفعة </v>
      </c>
      <c r="J471"/>
    </row>
    <row r="472" spans="1:10" x14ac:dyDescent="0.25">
      <c r="A472" t="s">
        <v>23</v>
      </c>
      <c r="B472" t="str">
        <f t="shared" si="9"/>
        <v>الأجهزة  الشخصية</v>
      </c>
      <c r="C472">
        <v>447</v>
      </c>
      <c r="D472" s="12">
        <v>1.3000000000000001E-2</v>
      </c>
      <c r="E472">
        <v>113</v>
      </c>
      <c r="F472" s="11">
        <f>الهدي0[[#This Row],[الكمية_المباعة]]*الهدي0[[#This Row],[نسبة_المرتجعات_٪]]</f>
        <v>11.175000000000001</v>
      </c>
      <c r="G472" s="12">
        <v>2.5000000000000001E-2</v>
      </c>
      <c r="H472" s="1">
        <v>1720.13</v>
      </c>
      <c r="I472" s="12" t="str">
        <f>_xlfn.IFS(الهدي0[[#This Row],[السعر_بالجنيه]]&lt;=5000,"منخفضة ",الهدي0[[#This Row],[السعر_بالجنيه]]&lt;=15000,"متوسطة ",الهدي0[[#This Row],[السعر_بالجنيه]]&gt;=15000,"مرتفعة ")</f>
        <v xml:space="preserve">منخفضة </v>
      </c>
      <c r="J472"/>
    </row>
    <row r="473" spans="1:10" x14ac:dyDescent="0.25">
      <c r="A473" t="s">
        <v>16</v>
      </c>
      <c r="B473" t="str">
        <f t="shared" si="9"/>
        <v xml:space="preserve"> الحاسوب ومستلزماته</v>
      </c>
      <c r="C473">
        <v>448</v>
      </c>
      <c r="D473" s="12">
        <v>4.4999999999999998E-2</v>
      </c>
      <c r="E473">
        <v>95</v>
      </c>
      <c r="F473" s="11">
        <f>الهدي0[[#This Row],[الكمية_المباعة]]*الهدي0[[#This Row],[نسبة_المرتجعات_٪]]</f>
        <v>11.200000000000001</v>
      </c>
      <c r="G473" s="12">
        <v>2.5000000000000001E-2</v>
      </c>
      <c r="H473" s="1">
        <v>329.13</v>
      </c>
      <c r="I473" s="12" t="str">
        <f>_xlfn.IFS(الهدي0[[#This Row],[السعر_بالجنيه]]&lt;=5000,"منخفضة ",الهدي0[[#This Row],[السعر_بالجنيه]]&lt;=15000,"متوسطة ",الهدي0[[#This Row],[السعر_بالجنيه]]&gt;=15000,"مرتفعة ")</f>
        <v xml:space="preserve">منخفضة </v>
      </c>
      <c r="J473"/>
    </row>
    <row r="474" spans="1:10" x14ac:dyDescent="0.25">
      <c r="A474" t="s">
        <v>37</v>
      </c>
      <c r="B474" t="str">
        <f t="shared" si="9"/>
        <v xml:space="preserve"> الحاسوب ومستلزماته</v>
      </c>
      <c r="C474">
        <v>84</v>
      </c>
      <c r="D474" s="12">
        <v>1.6E-2</v>
      </c>
      <c r="E474">
        <v>79</v>
      </c>
      <c r="F474" s="11">
        <f>الهدي0[[#This Row],[الكمية_المباعة]]*الهدي0[[#This Row],[نسبة_المرتجعات_٪]]</f>
        <v>8.3160000000000007</v>
      </c>
      <c r="G474" s="12">
        <v>9.9000000000000005E-2</v>
      </c>
      <c r="H474" s="1">
        <v>10276.92</v>
      </c>
      <c r="I474" s="12" t="str">
        <f>_xlfn.IFS(الهدي0[[#This Row],[السعر_بالجنيه]]&lt;=5000,"منخفضة ",الهدي0[[#This Row],[السعر_بالجنيه]]&lt;=15000,"متوسطة ",الهدي0[[#This Row],[السعر_بالجنيه]]&gt;=15000,"مرتفعة ")</f>
        <v xml:space="preserve">متوسطة </v>
      </c>
      <c r="J474"/>
    </row>
    <row r="475" spans="1:10" x14ac:dyDescent="0.25">
      <c r="A475" t="s">
        <v>23</v>
      </c>
      <c r="B475" t="str">
        <f t="shared" si="9"/>
        <v>الأجهزة  الشخصية</v>
      </c>
      <c r="C475">
        <v>238</v>
      </c>
      <c r="D475" s="12">
        <v>2.1000000000000001E-2</v>
      </c>
      <c r="E475">
        <v>45</v>
      </c>
      <c r="F475" s="11">
        <f>الهدي0[[#This Row],[الكمية_المباعة]]*الهدي0[[#This Row],[نسبة_المرتجعات_٪]]</f>
        <v>11.662000000000001</v>
      </c>
      <c r="G475" s="12">
        <v>4.9000000000000002E-2</v>
      </c>
      <c r="H475" s="1">
        <v>1272.52</v>
      </c>
      <c r="I475" s="12" t="str">
        <f>_xlfn.IFS(الهدي0[[#This Row],[السعر_بالجنيه]]&lt;=5000,"منخفضة ",الهدي0[[#This Row],[السعر_بالجنيه]]&lt;=15000,"متوسطة ",الهدي0[[#This Row],[السعر_بالجنيه]]&gt;=15000,"مرتفعة ")</f>
        <v xml:space="preserve">منخفضة </v>
      </c>
      <c r="J475"/>
    </row>
    <row r="476" spans="1:10" x14ac:dyDescent="0.25">
      <c r="A476" t="s">
        <v>25</v>
      </c>
      <c r="B476" t="str">
        <f t="shared" si="9"/>
        <v>الأجهزة  المنزلية</v>
      </c>
      <c r="C476">
        <v>268</v>
      </c>
      <c r="D476" s="12">
        <v>3.2000000000000001E-2</v>
      </c>
      <c r="E476">
        <v>44</v>
      </c>
      <c r="F476" s="11">
        <f>الهدي0[[#This Row],[الكمية_المباعة]]*الهدي0[[#This Row],[نسبة_المرتجعات_٪]]</f>
        <v>4.8240000000000007</v>
      </c>
      <c r="G476" s="12">
        <v>1.8000000000000002E-2</v>
      </c>
      <c r="H476" s="1">
        <v>19563.25</v>
      </c>
      <c r="I476" s="12" t="str">
        <f>_xlfn.IFS(الهدي0[[#This Row],[السعر_بالجنيه]]&lt;=5000,"منخفضة ",الهدي0[[#This Row],[السعر_بالجنيه]]&lt;=15000,"متوسطة ",الهدي0[[#This Row],[السعر_بالجنيه]]&gt;=15000,"مرتفعة ")</f>
        <v xml:space="preserve">مرتفعة </v>
      </c>
      <c r="J476"/>
    </row>
    <row r="477" spans="1:10" x14ac:dyDescent="0.25">
      <c r="A477" t="s">
        <v>21</v>
      </c>
      <c r="B477" t="str">
        <f t="shared" si="9"/>
        <v xml:space="preserve"> الحاسوب ومستلزماته</v>
      </c>
      <c r="C477">
        <v>479</v>
      </c>
      <c r="D477" s="12">
        <v>0.01</v>
      </c>
      <c r="E477">
        <v>30</v>
      </c>
      <c r="F477" s="11">
        <f>الهدي0[[#This Row],[الكمية_المباعة]]*الهدي0[[#This Row],[نسبة_المرتجعات_٪]]</f>
        <v>33.53</v>
      </c>
      <c r="G477" s="12">
        <v>7.0000000000000007E-2</v>
      </c>
      <c r="H477" s="1">
        <v>2111.91</v>
      </c>
      <c r="I477" s="12" t="str">
        <f>_xlfn.IFS(الهدي0[[#This Row],[السعر_بالجنيه]]&lt;=5000,"منخفضة ",الهدي0[[#This Row],[السعر_بالجنيه]]&lt;=15000,"متوسطة ",الهدي0[[#This Row],[السعر_بالجنيه]]&gt;=15000,"مرتفعة ")</f>
        <v xml:space="preserve">منخفضة </v>
      </c>
      <c r="J477"/>
    </row>
    <row r="478" spans="1:10" x14ac:dyDescent="0.25">
      <c r="A478" t="s">
        <v>8</v>
      </c>
      <c r="B478" t="str">
        <f t="shared" si="9"/>
        <v>الأجهزة  الشخصية</v>
      </c>
      <c r="C478">
        <v>426</v>
      </c>
      <c r="D478" s="12">
        <v>1.4999999999999999E-2</v>
      </c>
      <c r="E478">
        <v>0</v>
      </c>
      <c r="F478" s="11">
        <f>الهدي0[[#This Row],[الكمية_المباعة]]*الهدي0[[#This Row],[نسبة_المرتجعات_٪]]</f>
        <v>38.765999999999998</v>
      </c>
      <c r="G478" s="12">
        <v>9.0999999999999998E-2</v>
      </c>
      <c r="H478" s="1">
        <v>7185.47</v>
      </c>
      <c r="I478" s="12" t="str">
        <f>_xlfn.IFS(الهدي0[[#This Row],[السعر_بالجنيه]]&lt;=5000,"منخفضة ",الهدي0[[#This Row],[السعر_بالجنيه]]&lt;=15000,"متوسطة ",الهدي0[[#This Row],[السعر_بالجنيه]]&gt;=15000,"مرتفعة ")</f>
        <v xml:space="preserve">متوسطة </v>
      </c>
      <c r="J478"/>
    </row>
    <row r="479" spans="1:10" x14ac:dyDescent="0.25">
      <c r="A479" t="s">
        <v>21</v>
      </c>
      <c r="B479" t="str">
        <f t="shared" si="9"/>
        <v xml:space="preserve"> الحاسوب ومستلزماته</v>
      </c>
      <c r="C479">
        <v>289</v>
      </c>
      <c r="D479" s="12">
        <v>2.3E-2</v>
      </c>
      <c r="E479">
        <v>194</v>
      </c>
      <c r="F479" s="11">
        <f>الهدي0[[#This Row],[الكمية_المباعة]]*الهدي0[[#This Row],[نسبة_المرتجعات_٪]]</f>
        <v>5.2020000000000008</v>
      </c>
      <c r="G479" s="12">
        <v>1.8000000000000002E-2</v>
      </c>
      <c r="H479" s="1">
        <v>1691.5</v>
      </c>
      <c r="I479" s="12" t="str">
        <f>_xlfn.IFS(الهدي0[[#This Row],[السعر_بالجنيه]]&lt;=5000,"منخفضة ",الهدي0[[#This Row],[السعر_بالجنيه]]&lt;=15000,"متوسطة ",الهدي0[[#This Row],[السعر_بالجنيه]]&gt;=15000,"مرتفعة ")</f>
        <v xml:space="preserve">منخفضة </v>
      </c>
      <c r="J479"/>
    </row>
    <row r="480" spans="1:10" x14ac:dyDescent="0.25">
      <c r="A480" t="s">
        <v>25</v>
      </c>
      <c r="B480" t="str">
        <f t="shared" si="9"/>
        <v>الأجهزة  المنزلية</v>
      </c>
      <c r="C480">
        <v>198</v>
      </c>
      <c r="D480" s="12">
        <v>3.9E-2</v>
      </c>
      <c r="E480">
        <v>123</v>
      </c>
      <c r="F480" s="11">
        <f>الهدي0[[#This Row],[الكمية_المباعة]]*الهدي0[[#This Row],[نسبة_المرتجعات_٪]]</f>
        <v>1.7820000000000003</v>
      </c>
      <c r="G480" s="12">
        <v>9.0000000000000011E-3</v>
      </c>
      <c r="H480" s="1">
        <v>22009.46</v>
      </c>
      <c r="I480" s="12" t="str">
        <f>_xlfn.IFS(الهدي0[[#This Row],[السعر_بالجنيه]]&lt;=5000,"منخفضة ",الهدي0[[#This Row],[السعر_بالجنيه]]&lt;=15000,"متوسطة ",الهدي0[[#This Row],[السعر_بالجنيه]]&gt;=15000,"مرتفعة ")</f>
        <v xml:space="preserve">مرتفعة </v>
      </c>
      <c r="J480"/>
    </row>
    <row r="481" spans="1:10" x14ac:dyDescent="0.25">
      <c r="A481" t="s">
        <v>88</v>
      </c>
      <c r="B481" t="str">
        <f t="shared" si="9"/>
        <v>أجهزة التصوير</v>
      </c>
      <c r="C481">
        <v>382</v>
      </c>
      <c r="D481" s="12">
        <v>3.2000000000000001E-2</v>
      </c>
      <c r="E481">
        <v>0</v>
      </c>
      <c r="F481" s="11">
        <f>الهدي0[[#This Row],[الكمية_المباعة]]*الهدي0[[#This Row],[نسبة_المرتجعات_٪]]</f>
        <v>27.121999999999996</v>
      </c>
      <c r="G481" s="12">
        <v>7.0999999999999994E-2</v>
      </c>
      <c r="H481" s="1">
        <v>13806</v>
      </c>
      <c r="I481" s="12" t="str">
        <f>_xlfn.IFS(الهدي0[[#This Row],[السعر_بالجنيه]]&lt;=5000,"منخفضة ",الهدي0[[#This Row],[السعر_بالجنيه]]&lt;=15000,"متوسطة ",الهدي0[[#This Row],[السعر_بالجنيه]]&gt;=15000,"مرتفعة ")</f>
        <v xml:space="preserve">متوسطة </v>
      </c>
      <c r="J481"/>
    </row>
    <row r="482" spans="1:10" x14ac:dyDescent="0.25">
      <c r="A482" t="s">
        <v>31</v>
      </c>
      <c r="B482" t="str">
        <f t="shared" si="9"/>
        <v>الأجهزة  الشخصية</v>
      </c>
      <c r="C482">
        <v>59</v>
      </c>
      <c r="D482" s="12">
        <v>1.3999999999999999E-2</v>
      </c>
      <c r="E482">
        <v>54</v>
      </c>
      <c r="F482" s="11">
        <f>الهدي0[[#This Row],[الكمية_المباعة]]*الهدي0[[#This Row],[نسبة_المرتجعات_٪]]</f>
        <v>4.9560000000000004</v>
      </c>
      <c r="G482" s="12">
        <v>8.4000000000000005E-2</v>
      </c>
      <c r="H482" s="1">
        <v>1331.69</v>
      </c>
      <c r="I482" s="12" t="str">
        <f>_xlfn.IFS(الهدي0[[#This Row],[السعر_بالجنيه]]&lt;=5000,"منخفضة ",الهدي0[[#This Row],[السعر_بالجنيه]]&lt;=15000,"متوسطة ",الهدي0[[#This Row],[السعر_بالجنيه]]&gt;=15000,"مرتفعة ")</f>
        <v xml:space="preserve">منخفضة </v>
      </c>
      <c r="J482"/>
    </row>
    <row r="483" spans="1:10" x14ac:dyDescent="0.25">
      <c r="A483" t="s">
        <v>37</v>
      </c>
      <c r="B483" t="str">
        <f t="shared" si="9"/>
        <v xml:space="preserve"> الحاسوب ومستلزماته</v>
      </c>
      <c r="C483">
        <v>261</v>
      </c>
      <c r="D483" s="12">
        <v>1.4999999999999999E-2</v>
      </c>
      <c r="E483">
        <v>0</v>
      </c>
      <c r="F483" s="11">
        <f>الهدي0[[#This Row],[الكمية_المباعة]]*الهدي0[[#This Row],[نسبة_المرتجعات_٪]]</f>
        <v>24.012</v>
      </c>
      <c r="G483" s="12">
        <v>9.1999999999999998E-2</v>
      </c>
      <c r="H483" s="1">
        <v>28230.9</v>
      </c>
      <c r="I483" s="12" t="str">
        <f>_xlfn.IFS(الهدي0[[#This Row],[السعر_بالجنيه]]&lt;=5000,"منخفضة ",الهدي0[[#This Row],[السعر_بالجنيه]]&lt;=15000,"متوسطة ",الهدي0[[#This Row],[السعر_بالجنيه]]&gt;=15000,"مرتفعة ")</f>
        <v xml:space="preserve">مرتفعة </v>
      </c>
      <c r="J483"/>
    </row>
    <row r="484" spans="1:10" x14ac:dyDescent="0.25">
      <c r="A484" t="s">
        <v>37</v>
      </c>
      <c r="B484" t="str">
        <f t="shared" si="9"/>
        <v xml:space="preserve"> الحاسوب ومستلزماته</v>
      </c>
      <c r="C484">
        <v>124</v>
      </c>
      <c r="D484" s="12">
        <v>0.05</v>
      </c>
      <c r="E484">
        <v>71</v>
      </c>
      <c r="F484" s="11">
        <f>الهدي0[[#This Row],[الكمية_المباعة]]*الهدي0[[#This Row],[نسبة_المرتجعات_٪]]</f>
        <v>7.9359999999999999</v>
      </c>
      <c r="G484" s="12">
        <v>6.4000000000000001E-2</v>
      </c>
      <c r="H484" s="1">
        <v>22149.65</v>
      </c>
      <c r="I484" s="12" t="str">
        <f>_xlfn.IFS(الهدي0[[#This Row],[السعر_بالجنيه]]&lt;=5000,"منخفضة ",الهدي0[[#This Row],[السعر_بالجنيه]]&lt;=15000,"متوسطة ",الهدي0[[#This Row],[السعر_بالجنيه]]&gt;=15000,"مرتفعة ")</f>
        <v xml:space="preserve">مرتفعة </v>
      </c>
      <c r="J484"/>
    </row>
    <row r="485" spans="1:10" x14ac:dyDescent="0.25">
      <c r="A485" t="s">
        <v>25</v>
      </c>
      <c r="B485" t="str">
        <f t="shared" si="9"/>
        <v>الأجهزة  المنزلية</v>
      </c>
      <c r="C485">
        <v>138</v>
      </c>
      <c r="D485" s="12">
        <v>1.2E-2</v>
      </c>
      <c r="E485">
        <v>0</v>
      </c>
      <c r="F485" s="11">
        <f>الهدي0[[#This Row],[الكمية_المباعة]]*الهدي0[[#This Row],[نسبة_المرتجعات_٪]]</f>
        <v>10.074</v>
      </c>
      <c r="G485" s="12">
        <v>7.2999999999999995E-2</v>
      </c>
      <c r="H485" s="1">
        <v>36447.980000000003</v>
      </c>
      <c r="I485" s="12" t="str">
        <f>_xlfn.IFS(الهدي0[[#This Row],[السعر_بالجنيه]]&lt;=5000,"منخفضة ",الهدي0[[#This Row],[السعر_بالجنيه]]&lt;=15000,"متوسطة ",الهدي0[[#This Row],[السعر_بالجنيه]]&gt;=15000,"مرتفعة ")</f>
        <v xml:space="preserve">مرتفعة </v>
      </c>
      <c r="J485"/>
    </row>
    <row r="486" spans="1:10" x14ac:dyDescent="0.25">
      <c r="A486" t="s">
        <v>8</v>
      </c>
      <c r="B486" t="str">
        <f t="shared" si="9"/>
        <v>الأجهزة  الشخصية</v>
      </c>
      <c r="C486">
        <v>426</v>
      </c>
      <c r="D486" s="12">
        <v>2.7000000000000003E-2</v>
      </c>
      <c r="E486">
        <v>0</v>
      </c>
      <c r="F486" s="11">
        <f>الهدي0[[#This Row],[الكمية_المباعة]]*الهدي0[[#This Row],[نسبة_المرتجعات_٪]]</f>
        <v>17.891999999999999</v>
      </c>
      <c r="G486" s="12">
        <v>4.2000000000000003E-2</v>
      </c>
      <c r="H486" s="1">
        <v>17122.64</v>
      </c>
      <c r="I486" s="12" t="str">
        <f>_xlfn.IFS(الهدي0[[#This Row],[السعر_بالجنيه]]&lt;=5000,"منخفضة ",الهدي0[[#This Row],[السعر_بالجنيه]]&lt;=15000,"متوسطة ",الهدي0[[#This Row],[السعر_بالجنيه]]&gt;=15000,"مرتفعة ")</f>
        <v xml:space="preserve">مرتفعة </v>
      </c>
      <c r="J486"/>
    </row>
    <row r="487" spans="1:10" x14ac:dyDescent="0.25">
      <c r="A487" t="s">
        <v>16</v>
      </c>
      <c r="B487" t="str">
        <f t="shared" si="9"/>
        <v xml:space="preserve"> الحاسوب ومستلزماته</v>
      </c>
      <c r="C487">
        <v>299</v>
      </c>
      <c r="D487" s="12">
        <v>3.3000000000000002E-2</v>
      </c>
      <c r="E487">
        <v>100</v>
      </c>
      <c r="F487" s="11">
        <f>الهدي0[[#This Row],[الكمية_المباعة]]*الهدي0[[#This Row],[نسبة_المرتجعات_٪]]</f>
        <v>14.651</v>
      </c>
      <c r="G487" s="12">
        <v>4.9000000000000002E-2</v>
      </c>
      <c r="H487" s="1">
        <v>709.38</v>
      </c>
      <c r="I487" s="12" t="str">
        <f>_xlfn.IFS(الهدي0[[#This Row],[السعر_بالجنيه]]&lt;=5000,"منخفضة ",الهدي0[[#This Row],[السعر_بالجنيه]]&lt;=15000,"متوسطة ",الهدي0[[#This Row],[السعر_بالجنيه]]&gt;=15000,"مرتفعة ")</f>
        <v xml:space="preserve">منخفضة </v>
      </c>
      <c r="J487"/>
    </row>
    <row r="488" spans="1:10" x14ac:dyDescent="0.25">
      <c r="A488" t="s">
        <v>31</v>
      </c>
      <c r="B488" t="str">
        <f t="shared" si="9"/>
        <v>الأجهزة  الشخصية</v>
      </c>
      <c r="C488">
        <v>188</v>
      </c>
      <c r="D488" s="12">
        <v>4.4000000000000004E-2</v>
      </c>
      <c r="E488">
        <v>44</v>
      </c>
      <c r="F488" s="11">
        <f>الهدي0[[#This Row],[الكمية_المباعة]]*الهدي0[[#This Row],[نسبة_المرتجعات_٪]]</f>
        <v>18.235999999999997</v>
      </c>
      <c r="G488" s="12">
        <v>9.6999999999999989E-2</v>
      </c>
      <c r="H488" s="1">
        <v>205</v>
      </c>
      <c r="I488" s="12" t="str">
        <f>_xlfn.IFS(الهدي0[[#This Row],[السعر_بالجنيه]]&lt;=5000,"منخفضة ",الهدي0[[#This Row],[السعر_بالجنيه]]&lt;=15000,"متوسطة ",الهدي0[[#This Row],[السعر_بالجنيه]]&gt;=15000,"مرتفعة ")</f>
        <v xml:space="preserve">منخفضة </v>
      </c>
      <c r="J488"/>
    </row>
    <row r="489" spans="1:10" x14ac:dyDescent="0.25">
      <c r="A489" t="s">
        <v>37</v>
      </c>
      <c r="B489" t="str">
        <f t="shared" si="9"/>
        <v xml:space="preserve"> الحاسوب ومستلزماته</v>
      </c>
      <c r="C489">
        <v>54</v>
      </c>
      <c r="D489" s="12">
        <v>1.8000000000000002E-2</v>
      </c>
      <c r="E489">
        <v>81</v>
      </c>
      <c r="F489" s="11">
        <f>الهدي0[[#This Row],[الكمية_المباعة]]*الهدي0[[#This Row],[نسبة_المرتجعات_٪]]</f>
        <v>4.266</v>
      </c>
      <c r="G489" s="12">
        <v>7.9000000000000001E-2</v>
      </c>
      <c r="H489" s="1">
        <v>19167.240000000002</v>
      </c>
      <c r="I489" s="12" t="str">
        <f>_xlfn.IFS(الهدي0[[#This Row],[السعر_بالجنيه]]&lt;=5000,"منخفضة ",الهدي0[[#This Row],[السعر_بالجنيه]]&lt;=15000,"متوسطة ",الهدي0[[#This Row],[السعر_بالجنيه]]&gt;=15000,"مرتفعة ")</f>
        <v xml:space="preserve">مرتفعة </v>
      </c>
      <c r="J489"/>
    </row>
    <row r="490" spans="1:10" x14ac:dyDescent="0.25">
      <c r="A490" t="s">
        <v>8</v>
      </c>
      <c r="B490" t="str">
        <f t="shared" si="9"/>
        <v>الأجهزة  الشخصية</v>
      </c>
      <c r="C490">
        <v>377</v>
      </c>
      <c r="D490" s="12">
        <v>2.7999999999999997E-2</v>
      </c>
      <c r="E490">
        <v>51</v>
      </c>
      <c r="F490" s="11">
        <f>الهدي0[[#This Row],[الكمية_المباعة]]*الهدي0[[#This Row],[نسبة_المرتجعات_٪]]</f>
        <v>10.933</v>
      </c>
      <c r="G490" s="12">
        <v>2.8999999999999998E-2</v>
      </c>
      <c r="H490" s="1">
        <v>15577.46</v>
      </c>
      <c r="I490" s="12" t="str">
        <f>_xlfn.IFS(الهدي0[[#This Row],[السعر_بالجنيه]]&lt;=5000,"منخفضة ",الهدي0[[#This Row],[السعر_بالجنيه]]&lt;=15000,"متوسطة ",الهدي0[[#This Row],[السعر_بالجنيه]]&gt;=15000,"مرتفعة ")</f>
        <v xml:space="preserve">مرتفعة </v>
      </c>
      <c r="J490"/>
    </row>
    <row r="491" spans="1:10" x14ac:dyDescent="0.25">
      <c r="A491" t="s">
        <v>16</v>
      </c>
      <c r="B491" t="str">
        <f t="shared" si="9"/>
        <v xml:space="preserve"> الحاسوب ومستلزماته</v>
      </c>
      <c r="C491">
        <v>268</v>
      </c>
      <c r="D491" s="12">
        <v>1.2E-2</v>
      </c>
      <c r="E491">
        <v>40</v>
      </c>
      <c r="F491" s="11">
        <f>الهدي0[[#This Row],[الكمية_المباعة]]*الهدي0[[#This Row],[نسبة_المرتجعات_٪]]</f>
        <v>20.367999999999999</v>
      </c>
      <c r="G491" s="12">
        <v>7.5999999999999998E-2</v>
      </c>
      <c r="H491" s="1">
        <v>261.8</v>
      </c>
      <c r="I491" s="12" t="str">
        <f>_xlfn.IFS(الهدي0[[#This Row],[السعر_بالجنيه]]&lt;=5000,"منخفضة ",الهدي0[[#This Row],[السعر_بالجنيه]]&lt;=15000,"متوسطة ",الهدي0[[#This Row],[السعر_بالجنيه]]&gt;=15000,"مرتفعة ")</f>
        <v xml:space="preserve">منخفضة </v>
      </c>
      <c r="J491"/>
    </row>
    <row r="492" spans="1:10" x14ac:dyDescent="0.25">
      <c r="A492" t="s">
        <v>8</v>
      </c>
      <c r="B492" t="str">
        <f t="shared" si="9"/>
        <v>الأجهزة  الشخصية</v>
      </c>
      <c r="C492">
        <v>205</v>
      </c>
      <c r="D492" s="12">
        <v>4.5999999999999999E-2</v>
      </c>
      <c r="E492">
        <v>181</v>
      </c>
      <c r="F492" s="11">
        <f>الهدي0[[#This Row],[الكمية_المباعة]]*الهدي0[[#This Row],[نسبة_المرتجعات_٪]]</f>
        <v>12.299999999999999</v>
      </c>
      <c r="G492" s="12">
        <v>0.06</v>
      </c>
      <c r="H492" s="1">
        <v>11403.923906249995</v>
      </c>
      <c r="I492" s="12" t="str">
        <f>_xlfn.IFS(الهدي0[[#This Row],[السعر_بالجنيه]]&lt;=5000,"منخفضة ",الهدي0[[#This Row],[السعر_بالجنيه]]&lt;=15000,"متوسطة ",الهدي0[[#This Row],[السعر_بالجنيه]]&gt;=15000,"مرتفعة ")</f>
        <v xml:space="preserve">متوسطة </v>
      </c>
      <c r="J492"/>
    </row>
    <row r="493" spans="1:10" x14ac:dyDescent="0.25">
      <c r="A493" t="s">
        <v>31</v>
      </c>
      <c r="B493" t="str">
        <f t="shared" si="9"/>
        <v>الأجهزة  الشخصية</v>
      </c>
      <c r="C493">
        <v>85</v>
      </c>
      <c r="D493" s="12">
        <v>2.6000000000000002E-2</v>
      </c>
      <c r="E493">
        <v>94</v>
      </c>
      <c r="F493" s="11">
        <f>الهدي0[[#This Row],[الكمية_المباعة]]*الهدي0[[#This Row],[نسبة_المرتجعات_٪]]</f>
        <v>2.2100000000000004</v>
      </c>
      <c r="G493" s="12">
        <v>2.6000000000000002E-2</v>
      </c>
      <c r="H493" s="1">
        <v>1914.71</v>
      </c>
      <c r="I493" s="12" t="str">
        <f>_xlfn.IFS(الهدي0[[#This Row],[السعر_بالجنيه]]&lt;=5000,"منخفضة ",الهدي0[[#This Row],[السعر_بالجنيه]]&lt;=15000,"متوسطة ",الهدي0[[#This Row],[السعر_بالجنيه]]&gt;=15000,"مرتفعة ")</f>
        <v xml:space="preserve">منخفضة </v>
      </c>
      <c r="J493"/>
    </row>
    <row r="494" spans="1:10" x14ac:dyDescent="0.25">
      <c r="A494" t="s">
        <v>10</v>
      </c>
      <c r="B494" t="str">
        <f t="shared" si="9"/>
        <v>الأجهزة  المنزلية</v>
      </c>
      <c r="C494">
        <v>70</v>
      </c>
      <c r="D494" s="12">
        <v>3.7999999999999999E-2</v>
      </c>
      <c r="E494">
        <v>54</v>
      </c>
      <c r="F494" s="11">
        <f>الهدي0[[#This Row],[الكمية_المباعة]]*الهدي0[[#This Row],[نسبة_المرتجعات_٪]]</f>
        <v>1.8900000000000001</v>
      </c>
      <c r="G494" s="12">
        <v>2.7000000000000003E-2</v>
      </c>
      <c r="H494" s="1">
        <v>3119.78</v>
      </c>
      <c r="I494" s="12" t="str">
        <f>_xlfn.IFS(الهدي0[[#This Row],[السعر_بالجنيه]]&lt;=5000,"منخفضة ",الهدي0[[#This Row],[السعر_بالجنيه]]&lt;=15000,"متوسطة ",الهدي0[[#This Row],[السعر_بالجنيه]]&gt;=15000,"مرتفعة ")</f>
        <v xml:space="preserve">منخفضة </v>
      </c>
      <c r="J494"/>
    </row>
    <row r="495" spans="1:10" x14ac:dyDescent="0.25">
      <c r="A495" t="s">
        <v>58</v>
      </c>
      <c r="B495" t="str">
        <f t="shared" si="9"/>
        <v>الأجهزة  المنزلية</v>
      </c>
      <c r="C495">
        <v>213</v>
      </c>
      <c r="D495" s="12">
        <v>1.3000000000000001E-2</v>
      </c>
      <c r="E495">
        <v>75</v>
      </c>
      <c r="F495" s="11">
        <f>الهدي0[[#This Row],[الكمية_المباعة]]*الهدي0[[#This Row],[نسبة_المرتجعات_٪]]</f>
        <v>3.6210000000000004</v>
      </c>
      <c r="G495" s="12">
        <v>1.7000000000000001E-2</v>
      </c>
      <c r="H495" s="1">
        <v>28453.94</v>
      </c>
      <c r="I495" s="12" t="str">
        <f>_xlfn.IFS(الهدي0[[#This Row],[السعر_بالجنيه]]&lt;=5000,"منخفضة ",الهدي0[[#This Row],[السعر_بالجنيه]]&lt;=15000,"متوسطة ",الهدي0[[#This Row],[السعر_بالجنيه]]&gt;=15000,"مرتفعة ")</f>
        <v xml:space="preserve">مرتفعة </v>
      </c>
      <c r="J495"/>
    </row>
    <row r="496" spans="1:10" x14ac:dyDescent="0.25">
      <c r="A496" t="s">
        <v>18</v>
      </c>
      <c r="B496" t="str">
        <f t="shared" si="9"/>
        <v>الأجهزة  المنزلية</v>
      </c>
      <c r="C496">
        <v>499</v>
      </c>
      <c r="D496" s="12">
        <v>2.4E-2</v>
      </c>
      <c r="E496">
        <v>191</v>
      </c>
      <c r="F496" s="11">
        <f>الهدي0[[#This Row],[الكمية_المباعة]]*الهدي0[[#This Row],[نسبة_المرتجعات_٪]]</f>
        <v>7.4849999999999994</v>
      </c>
      <c r="G496" s="12">
        <v>1.4999999999999999E-2</v>
      </c>
      <c r="H496" s="1">
        <v>5501.1</v>
      </c>
      <c r="I496" s="12" t="str">
        <f>_xlfn.IFS(الهدي0[[#This Row],[السعر_بالجنيه]]&lt;=5000,"منخفضة ",الهدي0[[#This Row],[السعر_بالجنيه]]&lt;=15000,"متوسطة ",الهدي0[[#This Row],[السعر_بالجنيه]]&gt;=15000,"مرتفعة ")</f>
        <v xml:space="preserve">متوسطة </v>
      </c>
      <c r="J496"/>
    </row>
    <row r="497" spans="1:10" x14ac:dyDescent="0.25">
      <c r="A497" t="s">
        <v>23</v>
      </c>
      <c r="B497" t="str">
        <f t="shared" si="9"/>
        <v>الأجهزة  الشخصية</v>
      </c>
      <c r="C497">
        <v>464</v>
      </c>
      <c r="D497" s="12">
        <v>1.9E-2</v>
      </c>
      <c r="E497">
        <v>47</v>
      </c>
      <c r="F497" s="11">
        <f>الهدي0[[#This Row],[الكمية_المباعة]]*الهدي0[[#This Row],[نسبة_المرتجعات_٪]]</f>
        <v>6.4959999999999996</v>
      </c>
      <c r="G497" s="12">
        <v>1.3999999999999999E-2</v>
      </c>
      <c r="H497" s="1">
        <v>999.21</v>
      </c>
      <c r="I497" s="12" t="str">
        <f>_xlfn.IFS(الهدي0[[#This Row],[السعر_بالجنيه]]&lt;=5000,"منخفضة ",الهدي0[[#This Row],[السعر_بالجنيه]]&lt;=15000,"متوسطة ",الهدي0[[#This Row],[السعر_بالجنيه]]&gt;=15000,"مرتفعة ")</f>
        <v xml:space="preserve">منخفضة </v>
      </c>
      <c r="J497"/>
    </row>
    <row r="498" spans="1:10" x14ac:dyDescent="0.25">
      <c r="A498" t="s">
        <v>16</v>
      </c>
      <c r="B498" t="str">
        <f t="shared" si="9"/>
        <v xml:space="preserve"> الحاسوب ومستلزماته</v>
      </c>
      <c r="C498">
        <v>193</v>
      </c>
      <c r="D498" s="12">
        <v>0.04</v>
      </c>
      <c r="E498">
        <v>200</v>
      </c>
      <c r="F498" s="11">
        <f>الهدي0[[#This Row],[الكمية_المباعة]]*الهدي0[[#This Row],[نسبة_المرتجعات_٪]]</f>
        <v>9.2639999999999993</v>
      </c>
      <c r="G498" s="12">
        <v>4.8000000000000001E-2</v>
      </c>
      <c r="H498" s="1">
        <v>427.26</v>
      </c>
      <c r="I498" s="12" t="str">
        <f>_xlfn.IFS(الهدي0[[#This Row],[السعر_بالجنيه]]&lt;=5000,"منخفضة ",الهدي0[[#This Row],[السعر_بالجنيه]]&lt;=15000,"متوسطة ",الهدي0[[#This Row],[السعر_بالجنيه]]&gt;=15000,"مرتفعة ")</f>
        <v xml:space="preserve">منخفضة </v>
      </c>
      <c r="J498"/>
    </row>
    <row r="499" spans="1:10" x14ac:dyDescent="0.25">
      <c r="A499" t="s">
        <v>8</v>
      </c>
      <c r="B499" t="str">
        <f t="shared" si="9"/>
        <v>الأجهزة  الشخصية</v>
      </c>
      <c r="C499">
        <v>381</v>
      </c>
      <c r="D499" s="12">
        <v>2.3E-2</v>
      </c>
      <c r="E499">
        <v>196</v>
      </c>
      <c r="F499" s="11">
        <f>الهدي0[[#This Row],[الكمية_المباعة]]*الهدي0[[#This Row],[نسبة_المرتجعات_٪]]</f>
        <v>36.956999999999994</v>
      </c>
      <c r="G499" s="12">
        <v>9.6999999999999989E-2</v>
      </c>
      <c r="H499" s="1">
        <v>17034.14</v>
      </c>
      <c r="I499" s="12" t="str">
        <f>_xlfn.IFS(الهدي0[[#This Row],[السعر_بالجنيه]]&lt;=5000,"منخفضة ",الهدي0[[#This Row],[السعر_بالجنيه]]&lt;=15000,"متوسطة ",الهدي0[[#This Row],[السعر_بالجنيه]]&gt;=15000,"مرتفعة ")</f>
        <v xml:space="preserve">مرتفعة </v>
      </c>
      <c r="J499"/>
    </row>
    <row r="500" spans="1:10" x14ac:dyDescent="0.25">
      <c r="A500" t="s">
        <v>16</v>
      </c>
      <c r="B500" t="str">
        <f t="shared" si="9"/>
        <v xml:space="preserve"> الحاسوب ومستلزماته</v>
      </c>
      <c r="C500">
        <v>299</v>
      </c>
      <c r="D500" s="12">
        <v>1.3000000000000001E-2</v>
      </c>
      <c r="E500">
        <v>28</v>
      </c>
      <c r="F500" s="11">
        <f>الهدي0[[#This Row],[الكمية_المباعة]]*الهدي0[[#This Row],[نسبة_المرتجعات_٪]]</f>
        <v>5.681</v>
      </c>
      <c r="G500" s="12">
        <v>1.9E-2</v>
      </c>
      <c r="H500" s="1">
        <v>763.49</v>
      </c>
      <c r="I500" s="12" t="str">
        <f>_xlfn.IFS(الهدي0[[#This Row],[السعر_بالجنيه]]&lt;=5000,"منخفضة ",الهدي0[[#This Row],[السعر_بالجنيه]]&lt;=15000,"متوسطة ",الهدي0[[#This Row],[السعر_بالجنيه]]&gt;=15000,"مرتفعة ")</f>
        <v xml:space="preserve">منخفضة </v>
      </c>
      <c r="J500"/>
    </row>
    <row r="501" spans="1:10" x14ac:dyDescent="0.25">
      <c r="A501" t="s">
        <v>23</v>
      </c>
      <c r="B501" t="str">
        <f t="shared" si="9"/>
        <v>الأجهزة  الشخصية</v>
      </c>
      <c r="C501">
        <v>165</v>
      </c>
      <c r="D501" s="12">
        <v>3.9E-2</v>
      </c>
      <c r="E501">
        <v>55</v>
      </c>
      <c r="F501" s="11">
        <f>الهدي0[[#This Row],[الكمية_المباعة]]*الهدي0[[#This Row],[نسبة_المرتجعات_٪]]</f>
        <v>11.55</v>
      </c>
      <c r="G501" s="12">
        <v>7.0000000000000007E-2</v>
      </c>
      <c r="H501" s="1">
        <v>2169.34</v>
      </c>
      <c r="I501" s="12" t="str">
        <f>_xlfn.IFS(الهدي0[[#This Row],[السعر_بالجنيه]]&lt;=5000,"منخفضة ",الهدي0[[#This Row],[السعر_بالجنيه]]&lt;=15000,"متوسطة ",الهدي0[[#This Row],[السعر_بالجنيه]]&gt;=15000,"مرتفعة ")</f>
        <v xml:space="preserve">منخفضة </v>
      </c>
      <c r="J501"/>
    </row>
    <row r="502" spans="1:10" x14ac:dyDescent="0.25">
      <c r="A502" t="s">
        <v>23</v>
      </c>
      <c r="B502" t="str">
        <f t="shared" si="9"/>
        <v>الأجهزة  الشخصية</v>
      </c>
      <c r="C502">
        <v>165</v>
      </c>
      <c r="D502" s="12">
        <v>4.9000000000000002E-2</v>
      </c>
      <c r="E502">
        <v>176</v>
      </c>
      <c r="F502" s="11">
        <f>الهدي0[[#This Row],[الكمية_المباعة]]*الهدي0[[#This Row],[نسبة_المرتجعات_٪]]</f>
        <v>14.19</v>
      </c>
      <c r="G502" s="12">
        <v>8.5999999999999993E-2</v>
      </c>
      <c r="H502" s="1">
        <v>3947.45</v>
      </c>
      <c r="I502" s="12" t="str">
        <f>_xlfn.IFS(الهدي0[[#This Row],[السعر_بالجنيه]]&lt;=5000,"منخفضة ",الهدي0[[#This Row],[السعر_بالجنيه]]&lt;=15000,"متوسطة ",الهدي0[[#This Row],[السعر_بالجنيه]]&gt;=15000,"مرتفعة ")</f>
        <v xml:space="preserve">منخفضة </v>
      </c>
      <c r="J502"/>
    </row>
    <row r="503" spans="1:10" x14ac:dyDescent="0.25">
      <c r="A503" t="s">
        <v>25</v>
      </c>
      <c r="B503" t="str">
        <f t="shared" si="9"/>
        <v>الأجهزة  المنزلية</v>
      </c>
      <c r="C503">
        <v>237</v>
      </c>
      <c r="D503" s="12">
        <v>3.3000000000000002E-2</v>
      </c>
      <c r="E503">
        <v>169</v>
      </c>
      <c r="F503" s="11">
        <f>الهدي0[[#This Row],[الكمية_المباعة]]*الهدي0[[#This Row],[نسبة_المرتجعات_٪]]</f>
        <v>20.381999999999998</v>
      </c>
      <c r="G503" s="12">
        <v>8.5999999999999993E-2</v>
      </c>
      <c r="H503" s="1">
        <v>23640.807831325303</v>
      </c>
      <c r="I503" s="12" t="str">
        <f>_xlfn.IFS(الهدي0[[#This Row],[السعر_بالجنيه]]&lt;=5000,"منخفضة ",الهدي0[[#This Row],[السعر_بالجنيه]]&lt;=15000,"متوسطة ",الهدي0[[#This Row],[السعر_بالجنيه]]&gt;=15000,"مرتفعة ")</f>
        <v xml:space="preserve">مرتفعة </v>
      </c>
      <c r="J503"/>
    </row>
    <row r="504" spans="1:10" x14ac:dyDescent="0.25">
      <c r="A504" t="s">
        <v>18</v>
      </c>
      <c r="B504" t="str">
        <f t="shared" si="9"/>
        <v>الأجهزة  المنزلية</v>
      </c>
      <c r="C504">
        <v>270</v>
      </c>
      <c r="D504" s="12">
        <v>0.05</v>
      </c>
      <c r="E504">
        <v>52</v>
      </c>
      <c r="F504" s="11">
        <f>الهدي0[[#This Row],[الكمية_المباعة]]*الهدي0[[#This Row],[نسبة_المرتجعات_٪]]</f>
        <v>12.96</v>
      </c>
      <c r="G504" s="12">
        <v>4.8000000000000001E-2</v>
      </c>
      <c r="H504" s="1">
        <v>12696.8</v>
      </c>
      <c r="I504" s="12" t="str">
        <f>_xlfn.IFS(الهدي0[[#This Row],[السعر_بالجنيه]]&lt;=5000,"منخفضة ",الهدي0[[#This Row],[السعر_بالجنيه]]&lt;=15000,"متوسطة ",الهدي0[[#This Row],[السعر_بالجنيه]]&gt;=15000,"مرتفعة ")</f>
        <v xml:space="preserve">متوسطة </v>
      </c>
      <c r="J504"/>
    </row>
    <row r="505" spans="1:10" x14ac:dyDescent="0.25">
      <c r="A505" t="s">
        <v>23</v>
      </c>
      <c r="B505" t="str">
        <f t="shared" si="9"/>
        <v>الأجهزة  الشخصية</v>
      </c>
      <c r="C505">
        <v>469</v>
      </c>
      <c r="D505" s="12">
        <v>3.9E-2</v>
      </c>
      <c r="E505">
        <v>147</v>
      </c>
      <c r="F505" s="11">
        <f>الهدي0[[#This Row],[الكمية_المباعة]]*الهدي0[[#This Row],[نسبة_المرتجعات_٪]]</f>
        <v>39.396000000000001</v>
      </c>
      <c r="G505" s="12">
        <v>8.4000000000000005E-2</v>
      </c>
      <c r="H505" s="1">
        <v>1691.32</v>
      </c>
      <c r="I505" s="12" t="str">
        <f>_xlfn.IFS(الهدي0[[#This Row],[السعر_بالجنيه]]&lt;=5000,"منخفضة ",الهدي0[[#This Row],[السعر_بالجنيه]]&lt;=15000,"متوسطة ",الهدي0[[#This Row],[السعر_بالجنيه]]&gt;=15000,"مرتفعة ")</f>
        <v xml:space="preserve">منخفضة </v>
      </c>
      <c r="J505"/>
    </row>
    <row r="506" spans="1:10" x14ac:dyDescent="0.25">
      <c r="A506" t="s">
        <v>16</v>
      </c>
      <c r="B506" t="str">
        <f t="shared" si="9"/>
        <v xml:space="preserve"> الحاسوب ومستلزماته</v>
      </c>
      <c r="C506">
        <v>275</v>
      </c>
      <c r="D506" s="12">
        <v>1.4999999999999999E-2</v>
      </c>
      <c r="E506">
        <v>192</v>
      </c>
      <c r="F506" s="11">
        <f>الهدي0[[#This Row],[الكمية_المباعة]]*الهدي0[[#This Row],[نسبة_المرتجعات_٪]]</f>
        <v>12.925000000000001</v>
      </c>
      <c r="G506" s="12">
        <v>4.7E-2</v>
      </c>
      <c r="H506" s="1">
        <v>473.40824324324313</v>
      </c>
      <c r="I506" s="12" t="str">
        <f>_xlfn.IFS(الهدي0[[#This Row],[السعر_بالجنيه]]&lt;=5000,"منخفضة ",الهدي0[[#This Row],[السعر_بالجنيه]]&lt;=15000,"متوسطة ",الهدي0[[#This Row],[السعر_بالجنيه]]&gt;=15000,"مرتفعة ")</f>
        <v xml:space="preserve">منخفضة </v>
      </c>
      <c r="J506"/>
    </row>
    <row r="507" spans="1:10" x14ac:dyDescent="0.25">
      <c r="A507" t="s">
        <v>21</v>
      </c>
      <c r="B507" t="str">
        <f t="shared" si="9"/>
        <v xml:space="preserve"> الحاسوب ومستلزماته</v>
      </c>
      <c r="C507">
        <v>325</v>
      </c>
      <c r="D507" s="12">
        <v>1.3000000000000001E-2</v>
      </c>
      <c r="E507">
        <v>143</v>
      </c>
      <c r="F507" s="11">
        <f>الهدي0[[#This Row],[الكمية_المباعة]]*الهدي0[[#This Row],[نسبة_المرتجعات_٪]]</f>
        <v>29.9</v>
      </c>
      <c r="G507" s="12">
        <v>9.1999999999999998E-2</v>
      </c>
      <c r="H507" s="1">
        <v>4622.71</v>
      </c>
      <c r="I507" s="12" t="str">
        <f>_xlfn.IFS(الهدي0[[#This Row],[السعر_بالجنيه]]&lt;=5000,"منخفضة ",الهدي0[[#This Row],[السعر_بالجنيه]]&lt;=15000,"متوسطة ",الهدي0[[#This Row],[السعر_بالجنيه]]&gt;=15000,"مرتفعة ")</f>
        <v xml:space="preserve">منخفضة </v>
      </c>
      <c r="J507"/>
    </row>
    <row r="508" spans="1:10" x14ac:dyDescent="0.25">
      <c r="A508" t="s">
        <v>21</v>
      </c>
      <c r="B508" t="str">
        <f t="shared" si="9"/>
        <v xml:space="preserve"> الحاسوب ومستلزماته</v>
      </c>
      <c r="C508">
        <v>63</v>
      </c>
      <c r="D508" s="12">
        <v>4.0999999999999995E-2</v>
      </c>
      <c r="E508">
        <v>176</v>
      </c>
      <c r="F508" s="11">
        <f>الهدي0[[#This Row],[الكمية_المباعة]]*الهدي0[[#This Row],[نسبة_المرتجعات_٪]]</f>
        <v>3.339</v>
      </c>
      <c r="G508" s="12">
        <v>5.2999999999999999E-2</v>
      </c>
      <c r="H508" s="1">
        <v>4156.12</v>
      </c>
      <c r="I508" s="12" t="str">
        <f>_xlfn.IFS(الهدي0[[#This Row],[السعر_بالجنيه]]&lt;=5000,"منخفضة ",الهدي0[[#This Row],[السعر_بالجنيه]]&lt;=15000,"متوسطة ",الهدي0[[#This Row],[السعر_بالجنيه]]&gt;=15000,"مرتفعة ")</f>
        <v xml:space="preserve">منخفضة </v>
      </c>
      <c r="J508"/>
    </row>
    <row r="509" spans="1:10" x14ac:dyDescent="0.25">
      <c r="A509" t="s">
        <v>88</v>
      </c>
      <c r="B509" t="str">
        <f t="shared" si="9"/>
        <v>أجهزة التصوير</v>
      </c>
      <c r="C509">
        <v>164</v>
      </c>
      <c r="D509" s="12">
        <v>2.6000000000000002E-2</v>
      </c>
      <c r="E509">
        <v>28</v>
      </c>
      <c r="F509" s="11">
        <f>الهدي0[[#This Row],[الكمية_المباعة]]*الهدي0[[#This Row],[نسبة_المرتجعات_٪]]</f>
        <v>4.2640000000000002</v>
      </c>
      <c r="G509" s="12">
        <v>2.6000000000000002E-2</v>
      </c>
      <c r="H509" s="1">
        <v>4613.8999999999996</v>
      </c>
      <c r="I509" s="12" t="str">
        <f>_xlfn.IFS(الهدي0[[#This Row],[السعر_بالجنيه]]&lt;=5000,"منخفضة ",الهدي0[[#This Row],[السعر_بالجنيه]]&lt;=15000,"متوسطة ",الهدي0[[#This Row],[السعر_بالجنيه]]&gt;=15000,"مرتفعة ")</f>
        <v xml:space="preserve">منخفضة </v>
      </c>
      <c r="J509"/>
    </row>
    <row r="510" spans="1:10" x14ac:dyDescent="0.25">
      <c r="A510" t="s">
        <v>21</v>
      </c>
      <c r="B510" t="str">
        <f t="shared" si="9"/>
        <v xml:space="preserve"> الحاسوب ومستلزماته</v>
      </c>
      <c r="C510">
        <v>437</v>
      </c>
      <c r="D510" s="12">
        <v>1.3999999999999999E-2</v>
      </c>
      <c r="E510">
        <v>45</v>
      </c>
      <c r="F510" s="11">
        <f>الهدي0[[#This Row],[الكمية_المباعة]]*الهدي0[[#This Row],[نسبة_المرتجعات_٪]]</f>
        <v>16.169</v>
      </c>
      <c r="G510" s="12">
        <v>3.7000000000000005E-2</v>
      </c>
      <c r="H510" s="1">
        <v>1614.39</v>
      </c>
      <c r="I510" s="12" t="str">
        <f>_xlfn.IFS(الهدي0[[#This Row],[السعر_بالجنيه]]&lt;=5000,"منخفضة ",الهدي0[[#This Row],[السعر_بالجنيه]]&lt;=15000,"متوسطة ",الهدي0[[#This Row],[السعر_بالجنيه]]&gt;=15000,"مرتفعة ")</f>
        <v xml:space="preserve">منخفضة </v>
      </c>
      <c r="J510"/>
    </row>
    <row r="511" spans="1:10" x14ac:dyDescent="0.25">
      <c r="A511" t="s">
        <v>37</v>
      </c>
      <c r="B511" t="str">
        <f t="shared" si="9"/>
        <v xml:space="preserve"> الحاسوب ومستلزماته</v>
      </c>
      <c r="C511">
        <v>277</v>
      </c>
      <c r="D511" s="12">
        <v>3.5000000000000003E-2</v>
      </c>
      <c r="E511">
        <v>45</v>
      </c>
      <c r="F511" s="11">
        <f>الهدي0[[#This Row],[الكمية_المباعة]]*الهدي0[[#This Row],[نسبة_المرتجعات_٪]]</f>
        <v>8.8640000000000008</v>
      </c>
      <c r="G511" s="12">
        <v>3.2000000000000001E-2</v>
      </c>
      <c r="H511" s="1">
        <v>27202.93</v>
      </c>
      <c r="I511" s="12" t="str">
        <f>_xlfn.IFS(الهدي0[[#This Row],[السعر_بالجنيه]]&lt;=5000,"منخفضة ",الهدي0[[#This Row],[السعر_بالجنيه]]&lt;=15000,"متوسطة ",الهدي0[[#This Row],[السعر_بالجنيه]]&gt;=15000,"مرتفعة ")</f>
        <v xml:space="preserve">مرتفعة </v>
      </c>
      <c r="J511"/>
    </row>
    <row r="512" spans="1:10" x14ac:dyDescent="0.25">
      <c r="A512" t="s">
        <v>18</v>
      </c>
      <c r="B512" t="str">
        <f t="shared" si="9"/>
        <v>الأجهزة  المنزلية</v>
      </c>
      <c r="C512">
        <v>457</v>
      </c>
      <c r="D512" s="12">
        <v>1.8000000000000002E-2</v>
      </c>
      <c r="E512">
        <v>32</v>
      </c>
      <c r="F512" s="11">
        <f>الهدي0[[#This Row],[الكمية_المباعة]]*الهدي0[[#This Row],[نسبة_المرتجعات_٪]]</f>
        <v>2.742</v>
      </c>
      <c r="G512" s="12">
        <v>6.0000000000000001E-3</v>
      </c>
      <c r="H512" s="1">
        <v>15110.61</v>
      </c>
      <c r="I512" s="12" t="str">
        <f>_xlfn.IFS(الهدي0[[#This Row],[السعر_بالجنيه]]&lt;=5000,"منخفضة ",الهدي0[[#This Row],[السعر_بالجنيه]]&lt;=15000,"متوسطة ",الهدي0[[#This Row],[السعر_بالجنيه]]&gt;=15000,"مرتفعة ")</f>
        <v xml:space="preserve">مرتفعة </v>
      </c>
      <c r="J512"/>
    </row>
    <row r="513" spans="1:10" x14ac:dyDescent="0.25">
      <c r="A513" t="s">
        <v>21</v>
      </c>
      <c r="B513" t="str">
        <f t="shared" si="9"/>
        <v xml:space="preserve"> الحاسوب ومستلزماته</v>
      </c>
      <c r="C513">
        <v>212</v>
      </c>
      <c r="D513" s="12">
        <v>1.1000000000000001E-2</v>
      </c>
      <c r="E513">
        <v>160</v>
      </c>
      <c r="F513" s="11">
        <f>الهدي0[[#This Row],[الكمية_المباعة]]*الهدي0[[#This Row],[نسبة_المرتجعات_٪]]</f>
        <v>11.66</v>
      </c>
      <c r="G513" s="12">
        <v>5.5E-2</v>
      </c>
      <c r="H513" s="1">
        <v>3340.03</v>
      </c>
      <c r="I513" s="12" t="str">
        <f>_xlfn.IFS(الهدي0[[#This Row],[السعر_بالجنيه]]&lt;=5000,"منخفضة ",الهدي0[[#This Row],[السعر_بالجنيه]]&lt;=15000,"متوسطة ",الهدي0[[#This Row],[السعر_بالجنيه]]&gt;=15000,"مرتفعة ")</f>
        <v xml:space="preserve">منخفضة </v>
      </c>
      <c r="J513"/>
    </row>
    <row r="514" spans="1:10" x14ac:dyDescent="0.25">
      <c r="A514" t="s">
        <v>23</v>
      </c>
      <c r="B514" t="str">
        <f t="shared" si="9"/>
        <v>الأجهزة  الشخصية</v>
      </c>
      <c r="C514">
        <v>51</v>
      </c>
      <c r="D514" s="12">
        <v>4.7E-2</v>
      </c>
      <c r="E514">
        <v>150</v>
      </c>
      <c r="F514" s="11">
        <f>الهدي0[[#This Row],[الكمية_المباعة]]*الهدي0[[#This Row],[نسبة_المرتجعات_٪]]</f>
        <v>1.224</v>
      </c>
      <c r="G514" s="12">
        <v>2.4E-2</v>
      </c>
      <c r="H514" s="1">
        <v>1924.88</v>
      </c>
      <c r="I514" s="12" t="str">
        <f>_xlfn.IFS(الهدي0[[#This Row],[السعر_بالجنيه]]&lt;=5000,"منخفضة ",الهدي0[[#This Row],[السعر_بالجنيه]]&lt;=15000,"متوسطة ",الهدي0[[#This Row],[السعر_بالجنيه]]&gt;=15000,"مرتفعة ")</f>
        <v xml:space="preserve">منخفضة </v>
      </c>
      <c r="J514"/>
    </row>
    <row r="515" spans="1:10" x14ac:dyDescent="0.25">
      <c r="A515" t="s">
        <v>37</v>
      </c>
      <c r="B515" t="str">
        <f t="shared" si="9"/>
        <v xml:space="preserve"> الحاسوب ومستلزماته</v>
      </c>
      <c r="C515">
        <v>209</v>
      </c>
      <c r="D515" s="12">
        <v>1.8000000000000002E-2</v>
      </c>
      <c r="E515">
        <v>68</v>
      </c>
      <c r="F515" s="11">
        <f>الهدي0[[#This Row],[الكمية_المباعة]]*الهدي0[[#This Row],[نسبة_المرتجعات_٪]]</f>
        <v>12.122</v>
      </c>
      <c r="G515" s="12">
        <v>5.7999999999999996E-2</v>
      </c>
      <c r="H515" s="1">
        <v>8382.33</v>
      </c>
      <c r="I515" s="12" t="str">
        <f>_xlfn.IFS(الهدي0[[#This Row],[السعر_بالجنيه]]&lt;=5000,"منخفضة ",الهدي0[[#This Row],[السعر_بالجنيه]]&lt;=15000,"متوسطة ",الهدي0[[#This Row],[السعر_بالجنيه]]&gt;=15000,"مرتفعة ")</f>
        <v xml:space="preserve">متوسطة </v>
      </c>
      <c r="J515"/>
    </row>
    <row r="516" spans="1:10" x14ac:dyDescent="0.25">
      <c r="A516" t="s">
        <v>16</v>
      </c>
      <c r="B516" t="str">
        <f t="shared" si="9"/>
        <v xml:space="preserve"> الحاسوب ومستلزماته</v>
      </c>
      <c r="C516">
        <v>406</v>
      </c>
      <c r="D516" s="12">
        <v>2.1000000000000001E-2</v>
      </c>
      <c r="E516">
        <v>0</v>
      </c>
      <c r="F516" s="11">
        <f>الهدي0[[#This Row],[الكمية_المباعة]]*الهدي0[[#This Row],[نسبة_المرتجعات_٪]]</f>
        <v>12.586000000000002</v>
      </c>
      <c r="G516" s="12">
        <v>3.1000000000000003E-2</v>
      </c>
      <c r="H516" s="1">
        <v>163.46</v>
      </c>
      <c r="I516" s="12" t="str">
        <f>_xlfn.IFS(الهدي0[[#This Row],[السعر_بالجنيه]]&lt;=5000,"منخفضة ",الهدي0[[#This Row],[السعر_بالجنيه]]&lt;=15000,"متوسطة ",الهدي0[[#This Row],[السعر_بالجنيه]]&gt;=15000,"مرتفعة ")</f>
        <v xml:space="preserve">منخفضة </v>
      </c>
      <c r="J516"/>
    </row>
    <row r="517" spans="1:10" x14ac:dyDescent="0.25">
      <c r="A517" t="s">
        <v>8</v>
      </c>
      <c r="B517" t="str">
        <f t="shared" si="9"/>
        <v>الأجهزة  الشخصية</v>
      </c>
      <c r="C517">
        <v>300</v>
      </c>
      <c r="D517" s="12">
        <v>3.1000000000000003E-2</v>
      </c>
      <c r="E517">
        <v>124</v>
      </c>
      <c r="F517" s="11">
        <f>الهدي0[[#This Row],[الكمية_المباعة]]*الهدي0[[#This Row],[نسبة_المرتجعات_٪]]</f>
        <v>4.5</v>
      </c>
      <c r="G517" s="12">
        <v>1.4999999999999999E-2</v>
      </c>
      <c r="H517" s="1">
        <v>18954.63</v>
      </c>
      <c r="I517" s="12" t="str">
        <f>_xlfn.IFS(الهدي0[[#This Row],[السعر_بالجنيه]]&lt;=5000,"منخفضة ",الهدي0[[#This Row],[السعر_بالجنيه]]&lt;=15000,"متوسطة ",الهدي0[[#This Row],[السعر_بالجنيه]]&gt;=15000,"مرتفعة ")</f>
        <v xml:space="preserve">مرتفعة </v>
      </c>
      <c r="J517"/>
    </row>
    <row r="518" spans="1:10" x14ac:dyDescent="0.25">
      <c r="A518" t="s">
        <v>25</v>
      </c>
      <c r="B518" t="str">
        <f t="shared" si="9"/>
        <v>الأجهزة  المنزلية</v>
      </c>
      <c r="C518">
        <v>142</v>
      </c>
      <c r="D518" s="12">
        <v>3.7000000000000005E-2</v>
      </c>
      <c r="E518">
        <v>147</v>
      </c>
      <c r="F518" s="11">
        <f>الهدي0[[#This Row],[الكمية_المباعة]]*الهدي0[[#This Row],[نسبة_المرتجعات_٪]]</f>
        <v>13.348000000000001</v>
      </c>
      <c r="G518" s="12">
        <v>9.4E-2</v>
      </c>
      <c r="H518" s="1">
        <v>37346.639999999999</v>
      </c>
      <c r="I518" s="12" t="str">
        <f>_xlfn.IFS(الهدي0[[#This Row],[السعر_بالجنيه]]&lt;=5000,"منخفضة ",الهدي0[[#This Row],[السعر_بالجنيه]]&lt;=15000,"متوسطة ",الهدي0[[#This Row],[السعر_بالجنيه]]&gt;=15000,"مرتفعة ")</f>
        <v xml:space="preserve">مرتفعة </v>
      </c>
      <c r="J518"/>
    </row>
    <row r="519" spans="1:10" x14ac:dyDescent="0.25">
      <c r="A519" t="s">
        <v>58</v>
      </c>
      <c r="B519" t="str">
        <f t="shared" si="9"/>
        <v>الأجهزة  المنزلية</v>
      </c>
      <c r="C519">
        <v>471</v>
      </c>
      <c r="D519" s="12">
        <v>4.5999999999999999E-2</v>
      </c>
      <c r="E519">
        <v>150</v>
      </c>
      <c r="F519" s="11">
        <f>الهدي0[[#This Row],[الكمية_المباعة]]*الهدي0[[#This Row],[نسبة_المرتجعات_٪]]</f>
        <v>44.274000000000001</v>
      </c>
      <c r="G519" s="12">
        <v>9.4E-2</v>
      </c>
      <c r="H519" s="1">
        <v>8956.27</v>
      </c>
      <c r="I519" s="12" t="str">
        <f>_xlfn.IFS(الهدي0[[#This Row],[السعر_بالجنيه]]&lt;=5000,"منخفضة ",الهدي0[[#This Row],[السعر_بالجنيه]]&lt;=15000,"متوسطة ",الهدي0[[#This Row],[السعر_بالجنيه]]&gt;=15000,"مرتفعة ")</f>
        <v xml:space="preserve">متوسطة </v>
      </c>
      <c r="J519"/>
    </row>
    <row r="520" spans="1:10" x14ac:dyDescent="0.25">
      <c r="A520" t="s">
        <v>88</v>
      </c>
      <c r="B520" t="str">
        <f t="shared" si="9"/>
        <v>أجهزة التصوير</v>
      </c>
      <c r="C520">
        <v>66</v>
      </c>
      <c r="D520" s="12">
        <v>1.2E-2</v>
      </c>
      <c r="E520">
        <v>155</v>
      </c>
      <c r="F520" s="11">
        <f>الهدي0[[#This Row],[الكمية_المباعة]]*الهدي0[[#This Row],[نسبة_المرتجعات_٪]]</f>
        <v>2.64</v>
      </c>
      <c r="G520" s="12">
        <v>0.04</v>
      </c>
      <c r="H520" s="1">
        <v>6970.65</v>
      </c>
      <c r="I520" s="12" t="str">
        <f>_xlfn.IFS(الهدي0[[#This Row],[السعر_بالجنيه]]&lt;=5000,"منخفضة ",الهدي0[[#This Row],[السعر_بالجنيه]]&lt;=15000,"متوسطة ",الهدي0[[#This Row],[السعر_بالجنيه]]&gt;=15000,"مرتفعة ")</f>
        <v xml:space="preserve">متوسطة </v>
      </c>
      <c r="J520"/>
    </row>
    <row r="521" spans="1:10" x14ac:dyDescent="0.25">
      <c r="A521" t="s">
        <v>31</v>
      </c>
      <c r="B521" t="str">
        <f t="shared" si="9"/>
        <v>الأجهزة  الشخصية</v>
      </c>
      <c r="C521">
        <v>211</v>
      </c>
      <c r="D521" s="12">
        <v>3.1000000000000003E-2</v>
      </c>
      <c r="E521">
        <v>153</v>
      </c>
      <c r="F521" s="11">
        <f>الهدي0[[#This Row],[الكمية_المباعة]]*الهدي0[[#This Row],[نسبة_المرتجعات_٪]]</f>
        <v>1.8990000000000002</v>
      </c>
      <c r="G521" s="12">
        <v>9.0000000000000011E-3</v>
      </c>
      <c r="H521" s="1">
        <v>1215.94</v>
      </c>
      <c r="I521" s="12" t="str">
        <f>_xlfn.IFS(الهدي0[[#This Row],[السعر_بالجنيه]]&lt;=5000,"منخفضة ",الهدي0[[#This Row],[السعر_بالجنيه]]&lt;=15000,"متوسطة ",الهدي0[[#This Row],[السعر_بالجنيه]]&gt;=15000,"مرتفعة ")</f>
        <v xml:space="preserve">منخفضة </v>
      </c>
      <c r="J521"/>
    </row>
    <row r="522" spans="1:10" x14ac:dyDescent="0.25">
      <c r="A522" t="s">
        <v>23</v>
      </c>
      <c r="B522" t="str">
        <f t="shared" si="9"/>
        <v>الأجهزة  الشخصية</v>
      </c>
      <c r="C522">
        <v>350</v>
      </c>
      <c r="D522" s="12">
        <v>4.5999999999999999E-2</v>
      </c>
      <c r="E522">
        <v>184</v>
      </c>
      <c r="F522" s="11">
        <f>الهدي0[[#This Row],[الكمية_المباعة]]*الهدي0[[#This Row],[نسبة_المرتجعات_٪]]</f>
        <v>4.5500000000000007</v>
      </c>
      <c r="G522" s="12">
        <v>1.3000000000000001E-2</v>
      </c>
      <c r="H522" s="1">
        <v>3594.37</v>
      </c>
      <c r="I522" s="12" t="str">
        <f>_xlfn.IFS(الهدي0[[#This Row],[السعر_بالجنيه]]&lt;=5000,"منخفضة ",الهدي0[[#This Row],[السعر_بالجنيه]]&lt;=15000,"متوسطة ",الهدي0[[#This Row],[السعر_بالجنيه]]&gt;=15000,"مرتفعة ")</f>
        <v xml:space="preserve">منخفضة </v>
      </c>
      <c r="J522"/>
    </row>
    <row r="523" spans="1:10" x14ac:dyDescent="0.25">
      <c r="A523" t="s">
        <v>37</v>
      </c>
      <c r="B523" t="str">
        <f t="shared" ref="B523:B577" si="10">_xlfn.IFS(
    OR(A523="تلفاز ذكي", A523="ثلاجة", A523="غسالة", A523="مكيف هواء", A523="ميكروويف"), "الأجهزة  المنزلية",
    OR(A523="هاتف ذكي", A523="ساعة ذكية", A523="سماعات بلوتوث"), "الأجهزة  الشخصية",
    OR(A523="حاسوب محمول", A523="طابعة ليزر", A523="لوحة مفاتيح"), " الحاسوب ومستلزماته",
    OR(A523="كاميرا رقمية"), "أجهزة التصوير"
)</f>
        <v xml:space="preserve"> الحاسوب ومستلزماته</v>
      </c>
      <c r="C523">
        <v>264</v>
      </c>
      <c r="D523" s="12">
        <v>3.2000000000000001E-2</v>
      </c>
      <c r="E523">
        <v>177</v>
      </c>
      <c r="F523" s="11">
        <f>الهدي0[[#This Row],[الكمية_المباعة]]*الهدي0[[#This Row],[نسبة_المرتجعات_٪]]</f>
        <v>16.368000000000002</v>
      </c>
      <c r="G523" s="12">
        <v>6.2000000000000006E-2</v>
      </c>
      <c r="H523" s="1">
        <v>10531.58</v>
      </c>
      <c r="I523" s="12" t="str">
        <f>_xlfn.IFS(الهدي0[[#This Row],[السعر_بالجنيه]]&lt;=5000,"منخفضة ",الهدي0[[#This Row],[السعر_بالجنيه]]&lt;=15000,"متوسطة ",الهدي0[[#This Row],[السعر_بالجنيه]]&gt;=15000,"مرتفعة ")</f>
        <v xml:space="preserve">متوسطة </v>
      </c>
      <c r="J523"/>
    </row>
    <row r="524" spans="1:10" x14ac:dyDescent="0.25">
      <c r="A524" t="s">
        <v>25</v>
      </c>
      <c r="B524" t="str">
        <f t="shared" si="10"/>
        <v>الأجهزة  المنزلية</v>
      </c>
      <c r="C524">
        <v>206</v>
      </c>
      <c r="D524" s="12">
        <v>4.2999999999999997E-2</v>
      </c>
      <c r="E524">
        <v>50</v>
      </c>
      <c r="F524" s="11">
        <f>الهدي0[[#This Row],[الكمية_المباعة]]*الهدي0[[#This Row],[نسبة_المرتجعات_٪]]</f>
        <v>11.947999999999999</v>
      </c>
      <c r="G524" s="12">
        <v>5.7999999999999996E-2</v>
      </c>
      <c r="H524" s="1">
        <v>16049.46</v>
      </c>
      <c r="I524" s="12" t="str">
        <f>_xlfn.IFS(الهدي0[[#This Row],[السعر_بالجنيه]]&lt;=5000,"منخفضة ",الهدي0[[#This Row],[السعر_بالجنيه]]&lt;=15000,"متوسطة ",الهدي0[[#This Row],[السعر_بالجنيه]]&gt;=15000,"مرتفعة ")</f>
        <v xml:space="preserve">مرتفعة </v>
      </c>
      <c r="J524"/>
    </row>
    <row r="525" spans="1:10" x14ac:dyDescent="0.25">
      <c r="A525" t="s">
        <v>18</v>
      </c>
      <c r="B525" t="str">
        <f t="shared" si="10"/>
        <v>الأجهزة  المنزلية</v>
      </c>
      <c r="C525">
        <v>372</v>
      </c>
      <c r="D525" s="12">
        <v>0.02</v>
      </c>
      <c r="E525">
        <v>60</v>
      </c>
      <c r="F525" s="11">
        <f>الهدي0[[#This Row],[الكمية_المباعة]]*الهدي0[[#This Row],[نسبة_المرتجعات_٪]]</f>
        <v>14.135999999999999</v>
      </c>
      <c r="G525" s="12">
        <v>3.7999999999999999E-2</v>
      </c>
      <c r="H525" s="1">
        <v>13119.12</v>
      </c>
      <c r="I525" s="12" t="str">
        <f>_xlfn.IFS(الهدي0[[#This Row],[السعر_بالجنيه]]&lt;=5000,"منخفضة ",الهدي0[[#This Row],[السعر_بالجنيه]]&lt;=15000,"متوسطة ",الهدي0[[#This Row],[السعر_بالجنيه]]&gt;=15000,"مرتفعة ")</f>
        <v xml:space="preserve">متوسطة </v>
      </c>
      <c r="J525"/>
    </row>
    <row r="526" spans="1:10" x14ac:dyDescent="0.25">
      <c r="A526" t="s">
        <v>21</v>
      </c>
      <c r="B526" t="str">
        <f t="shared" si="10"/>
        <v xml:space="preserve"> الحاسوب ومستلزماته</v>
      </c>
      <c r="C526">
        <v>413</v>
      </c>
      <c r="D526" s="12">
        <v>2.7999999999999997E-2</v>
      </c>
      <c r="E526">
        <v>139</v>
      </c>
      <c r="F526" s="11">
        <f>الهدي0[[#This Row],[الكمية_المباعة]]*الهدي0[[#This Row],[نسبة_المرتجعات_٪]]</f>
        <v>5.7819999999999991</v>
      </c>
      <c r="G526" s="12">
        <v>1.3999999999999999E-2</v>
      </c>
      <c r="H526" s="1">
        <v>3724.86</v>
      </c>
      <c r="I526" s="12" t="str">
        <f>_xlfn.IFS(الهدي0[[#This Row],[السعر_بالجنيه]]&lt;=5000,"منخفضة ",الهدي0[[#This Row],[السعر_بالجنيه]]&lt;=15000,"متوسطة ",الهدي0[[#This Row],[السعر_بالجنيه]]&gt;=15000,"مرتفعة ")</f>
        <v xml:space="preserve">منخفضة </v>
      </c>
      <c r="J526"/>
    </row>
    <row r="527" spans="1:10" x14ac:dyDescent="0.25">
      <c r="A527" t="s">
        <v>16</v>
      </c>
      <c r="B527" t="str">
        <f t="shared" si="10"/>
        <v xml:space="preserve"> الحاسوب ومستلزماته</v>
      </c>
      <c r="C527">
        <v>480</v>
      </c>
      <c r="D527" s="12">
        <v>1.3000000000000001E-2</v>
      </c>
      <c r="E527">
        <v>155</v>
      </c>
      <c r="F527" s="11">
        <f>الهدي0[[#This Row],[الكمية_المباعة]]*الهدي0[[#This Row],[نسبة_المرتجعات_٪]]</f>
        <v>6.24</v>
      </c>
      <c r="G527" s="12">
        <v>1.3000000000000001E-2</v>
      </c>
      <c r="H527" s="1">
        <v>721.83</v>
      </c>
      <c r="I527" s="12" t="str">
        <f>_xlfn.IFS(الهدي0[[#This Row],[السعر_بالجنيه]]&lt;=5000,"منخفضة ",الهدي0[[#This Row],[السعر_بالجنيه]]&lt;=15000,"متوسطة ",الهدي0[[#This Row],[السعر_بالجنيه]]&gt;=15000,"مرتفعة ")</f>
        <v xml:space="preserve">منخفضة </v>
      </c>
      <c r="J527"/>
    </row>
    <row r="528" spans="1:10" x14ac:dyDescent="0.25">
      <c r="A528" t="s">
        <v>10</v>
      </c>
      <c r="B528" t="str">
        <f t="shared" si="10"/>
        <v>الأجهزة  المنزلية</v>
      </c>
      <c r="C528">
        <v>427</v>
      </c>
      <c r="D528" s="12">
        <v>3.5000000000000003E-2</v>
      </c>
      <c r="E528">
        <v>132</v>
      </c>
      <c r="F528" s="11">
        <f>الهدي0[[#This Row],[الكمية_المباعة]]*الهدي0[[#This Row],[نسبة_المرتجعات_٪]]</f>
        <v>4.6970000000000001</v>
      </c>
      <c r="G528" s="12">
        <v>1.1000000000000001E-2</v>
      </c>
      <c r="H528" s="1">
        <v>2889.67</v>
      </c>
      <c r="I528" s="12" t="str">
        <f>_xlfn.IFS(الهدي0[[#This Row],[السعر_بالجنيه]]&lt;=5000,"منخفضة ",الهدي0[[#This Row],[السعر_بالجنيه]]&lt;=15000,"متوسطة ",الهدي0[[#This Row],[السعر_بالجنيه]]&gt;=15000,"مرتفعة ")</f>
        <v xml:space="preserve">منخفضة </v>
      </c>
      <c r="J528"/>
    </row>
    <row r="529" spans="1:10" x14ac:dyDescent="0.25">
      <c r="A529" t="s">
        <v>13</v>
      </c>
      <c r="B529" t="str">
        <f t="shared" si="10"/>
        <v>الأجهزة  المنزلية</v>
      </c>
      <c r="C529">
        <v>120</v>
      </c>
      <c r="D529" s="12">
        <v>1.3999999999999999E-2</v>
      </c>
      <c r="E529">
        <v>172</v>
      </c>
      <c r="F529" s="11">
        <f>الهدي0[[#This Row],[الكمية_المباعة]]*الهدي0[[#This Row],[نسبة_المرتجعات_٪]]</f>
        <v>7.5600000000000005</v>
      </c>
      <c r="G529" s="12">
        <v>6.3E-2</v>
      </c>
      <c r="H529" s="1">
        <v>5350.4</v>
      </c>
      <c r="I529" s="12" t="str">
        <f>_xlfn.IFS(الهدي0[[#This Row],[السعر_بالجنيه]]&lt;=5000,"منخفضة ",الهدي0[[#This Row],[السعر_بالجنيه]]&lt;=15000,"متوسطة ",الهدي0[[#This Row],[السعر_بالجنيه]]&gt;=15000,"مرتفعة ")</f>
        <v xml:space="preserve">متوسطة </v>
      </c>
      <c r="J529"/>
    </row>
    <row r="530" spans="1:10" x14ac:dyDescent="0.25">
      <c r="A530" t="s">
        <v>8</v>
      </c>
      <c r="B530" t="str">
        <f t="shared" si="10"/>
        <v>الأجهزة  الشخصية</v>
      </c>
      <c r="C530">
        <v>390</v>
      </c>
      <c r="D530" s="12">
        <v>3.7999999999999999E-2</v>
      </c>
      <c r="E530">
        <v>129</v>
      </c>
      <c r="F530" s="11">
        <f>الهدي0[[#This Row],[الكمية_المباعة]]*الهدي0[[#This Row],[نسبة_المرتجعات_٪]]</f>
        <v>14.040000000000001</v>
      </c>
      <c r="G530" s="12">
        <v>3.6000000000000004E-2</v>
      </c>
      <c r="H530" s="1">
        <v>7899</v>
      </c>
      <c r="I530" s="12" t="str">
        <f>_xlfn.IFS(الهدي0[[#This Row],[السعر_بالجنيه]]&lt;=5000,"منخفضة ",الهدي0[[#This Row],[السعر_بالجنيه]]&lt;=15000,"متوسطة ",الهدي0[[#This Row],[السعر_بالجنيه]]&gt;=15000,"مرتفعة ")</f>
        <v xml:space="preserve">متوسطة </v>
      </c>
      <c r="J530"/>
    </row>
    <row r="531" spans="1:10" x14ac:dyDescent="0.25">
      <c r="A531" t="s">
        <v>13</v>
      </c>
      <c r="B531" t="str">
        <f t="shared" si="10"/>
        <v>الأجهزة  المنزلية</v>
      </c>
      <c r="C531">
        <v>81</v>
      </c>
      <c r="D531" s="12">
        <v>2.1000000000000001E-2</v>
      </c>
      <c r="E531">
        <v>0</v>
      </c>
      <c r="F531" s="11">
        <f>الهدي0[[#This Row],[الكمية_المباعة]]*الهدي0[[#This Row],[نسبة_المرتجعات_٪]]</f>
        <v>5.6700000000000008</v>
      </c>
      <c r="G531" s="12">
        <v>7.0000000000000007E-2</v>
      </c>
      <c r="H531" s="1">
        <v>11215.1</v>
      </c>
      <c r="I531" s="12" t="str">
        <f>_xlfn.IFS(الهدي0[[#This Row],[السعر_بالجنيه]]&lt;=5000,"منخفضة ",الهدي0[[#This Row],[السعر_بالجنيه]]&lt;=15000,"متوسطة ",الهدي0[[#This Row],[السعر_بالجنيه]]&gt;=15000,"مرتفعة ")</f>
        <v xml:space="preserve">متوسطة </v>
      </c>
      <c r="J531"/>
    </row>
    <row r="532" spans="1:10" x14ac:dyDescent="0.25">
      <c r="A532" t="s">
        <v>8</v>
      </c>
      <c r="B532" t="str">
        <f t="shared" si="10"/>
        <v>الأجهزة  الشخصية</v>
      </c>
      <c r="C532">
        <v>134</v>
      </c>
      <c r="D532" s="12">
        <v>3.9E-2</v>
      </c>
      <c r="E532">
        <v>0</v>
      </c>
      <c r="F532" s="11">
        <f>الهدي0[[#This Row],[الكمية_المباعة]]*الهدي0[[#This Row],[نسبة_المرتجعات_٪]]</f>
        <v>2.4120000000000004</v>
      </c>
      <c r="G532" s="12">
        <v>1.8000000000000002E-2</v>
      </c>
      <c r="H532" s="1">
        <v>10389.56</v>
      </c>
      <c r="I532" s="12" t="str">
        <f>_xlfn.IFS(الهدي0[[#This Row],[السعر_بالجنيه]]&lt;=5000,"منخفضة ",الهدي0[[#This Row],[السعر_بالجنيه]]&lt;=15000,"متوسطة ",الهدي0[[#This Row],[السعر_بالجنيه]]&gt;=15000,"مرتفعة ")</f>
        <v xml:space="preserve">متوسطة </v>
      </c>
      <c r="J532"/>
    </row>
    <row r="533" spans="1:10" x14ac:dyDescent="0.25">
      <c r="A533" t="s">
        <v>18</v>
      </c>
      <c r="B533" t="str">
        <f t="shared" si="10"/>
        <v>الأجهزة  المنزلية</v>
      </c>
      <c r="C533">
        <v>134</v>
      </c>
      <c r="D533" s="12">
        <v>1.1000000000000001E-2</v>
      </c>
      <c r="E533">
        <v>64</v>
      </c>
      <c r="F533" s="11">
        <f>الهدي0[[#This Row],[الكمية_المباعة]]*الهدي0[[#This Row],[نسبة_المرتجعات_٪]]</f>
        <v>8.3080000000000016</v>
      </c>
      <c r="G533" s="12">
        <v>6.2000000000000006E-2</v>
      </c>
      <c r="H533" s="1">
        <v>17230.18</v>
      </c>
      <c r="I533" s="12" t="str">
        <f>_xlfn.IFS(الهدي0[[#This Row],[السعر_بالجنيه]]&lt;=5000,"منخفضة ",الهدي0[[#This Row],[السعر_بالجنيه]]&lt;=15000,"متوسطة ",الهدي0[[#This Row],[السعر_بالجنيه]]&gt;=15000,"مرتفعة ")</f>
        <v xml:space="preserve">مرتفعة </v>
      </c>
      <c r="J533"/>
    </row>
    <row r="534" spans="1:10" x14ac:dyDescent="0.25">
      <c r="A534" t="s">
        <v>25</v>
      </c>
      <c r="B534" t="str">
        <f t="shared" si="10"/>
        <v>الأجهزة  المنزلية</v>
      </c>
      <c r="C534">
        <v>476</v>
      </c>
      <c r="D534" s="12">
        <v>1.9E-2</v>
      </c>
      <c r="E534">
        <v>60</v>
      </c>
      <c r="F534" s="11">
        <f>الهدي0[[#This Row],[الكمية_المباعة]]*الهدي0[[#This Row],[نسبة_المرتجعات_٪]]</f>
        <v>3.3319999999999999</v>
      </c>
      <c r="G534" s="12">
        <v>6.9999999999999993E-3</v>
      </c>
      <c r="H534" s="1">
        <v>25071.24</v>
      </c>
      <c r="I534" s="12" t="str">
        <f>_xlfn.IFS(الهدي0[[#This Row],[السعر_بالجنيه]]&lt;=5000,"منخفضة ",الهدي0[[#This Row],[السعر_بالجنيه]]&lt;=15000,"متوسطة ",الهدي0[[#This Row],[السعر_بالجنيه]]&gt;=15000,"مرتفعة ")</f>
        <v xml:space="preserve">مرتفعة </v>
      </c>
      <c r="J534"/>
    </row>
    <row r="535" spans="1:10" x14ac:dyDescent="0.25">
      <c r="A535" t="s">
        <v>31</v>
      </c>
      <c r="B535" t="str">
        <f t="shared" si="10"/>
        <v>الأجهزة  الشخصية</v>
      </c>
      <c r="C535">
        <v>158</v>
      </c>
      <c r="D535" s="12">
        <v>2.5000000000000001E-2</v>
      </c>
      <c r="E535">
        <v>169</v>
      </c>
      <c r="F535" s="11">
        <f>الهدي0[[#This Row],[الكمية_المباعة]]*الهدي0[[#This Row],[نسبة_المرتجعات_٪]]</f>
        <v>15.325999999999999</v>
      </c>
      <c r="G535" s="12">
        <v>9.6999999999999989E-2</v>
      </c>
      <c r="H535" s="1">
        <v>205</v>
      </c>
      <c r="I535" s="12" t="str">
        <f>_xlfn.IFS(الهدي0[[#This Row],[السعر_بالجنيه]]&lt;=5000,"منخفضة ",الهدي0[[#This Row],[السعر_بالجنيه]]&lt;=15000,"متوسطة ",الهدي0[[#This Row],[السعر_بالجنيه]]&gt;=15000,"مرتفعة ")</f>
        <v xml:space="preserve">منخفضة </v>
      </c>
      <c r="J535"/>
    </row>
    <row r="536" spans="1:10" x14ac:dyDescent="0.25">
      <c r="A536" t="s">
        <v>16</v>
      </c>
      <c r="B536" t="str">
        <f t="shared" si="10"/>
        <v xml:space="preserve"> الحاسوب ومستلزماته</v>
      </c>
      <c r="C536">
        <v>299</v>
      </c>
      <c r="D536" s="12">
        <v>4.7E-2</v>
      </c>
      <c r="E536">
        <v>98</v>
      </c>
      <c r="F536" s="11">
        <f>الهدي0[[#This Row],[الكمية_المباعة]]*الهدي0[[#This Row],[نسبة_المرتجعات_٪]]</f>
        <v>29.601000000000003</v>
      </c>
      <c r="G536" s="12">
        <v>9.9000000000000005E-2</v>
      </c>
      <c r="H536" s="1">
        <v>259.56</v>
      </c>
      <c r="I536" s="12" t="str">
        <f>_xlfn.IFS(الهدي0[[#This Row],[السعر_بالجنيه]]&lt;=5000,"منخفضة ",الهدي0[[#This Row],[السعر_بالجنيه]]&lt;=15000,"متوسطة ",الهدي0[[#This Row],[السعر_بالجنيه]]&gt;=15000,"مرتفعة ")</f>
        <v xml:space="preserve">منخفضة </v>
      </c>
      <c r="J536"/>
    </row>
    <row r="537" spans="1:10" x14ac:dyDescent="0.25">
      <c r="A537" t="s">
        <v>25</v>
      </c>
      <c r="B537" t="str">
        <f t="shared" si="10"/>
        <v>الأجهزة  المنزلية</v>
      </c>
      <c r="C537">
        <v>163</v>
      </c>
      <c r="D537" s="12">
        <v>4.4000000000000004E-2</v>
      </c>
      <c r="E537">
        <v>96</v>
      </c>
      <c r="F537" s="11">
        <f>الهدي0[[#This Row],[الكمية_المباعة]]*الهدي0[[#This Row],[نسبة_المرتجعات_٪]]</f>
        <v>6.3570000000000002</v>
      </c>
      <c r="G537" s="12">
        <v>3.9E-2</v>
      </c>
      <c r="H537" s="1">
        <v>31060.59</v>
      </c>
      <c r="I537" s="12" t="str">
        <f>_xlfn.IFS(الهدي0[[#This Row],[السعر_بالجنيه]]&lt;=5000,"منخفضة ",الهدي0[[#This Row],[السعر_بالجنيه]]&lt;=15000,"متوسطة ",الهدي0[[#This Row],[السعر_بالجنيه]]&gt;=15000,"مرتفعة ")</f>
        <v xml:space="preserve">مرتفعة </v>
      </c>
      <c r="J537"/>
    </row>
    <row r="538" spans="1:10" x14ac:dyDescent="0.25">
      <c r="A538" t="s">
        <v>21</v>
      </c>
      <c r="B538" t="str">
        <f t="shared" si="10"/>
        <v xml:space="preserve"> الحاسوب ومستلزماته</v>
      </c>
      <c r="C538">
        <v>246</v>
      </c>
      <c r="D538" s="12">
        <v>3.6000000000000004E-2</v>
      </c>
      <c r="E538">
        <v>198</v>
      </c>
      <c r="F538" s="11">
        <f>الهدي0[[#This Row],[الكمية_المباعة]]*الهدي0[[#This Row],[نسبة_المرتجعات_٪]]</f>
        <v>22.878000000000004</v>
      </c>
      <c r="G538" s="12">
        <v>9.3000000000000013E-2</v>
      </c>
      <c r="H538" s="1">
        <v>1246.1400000000001</v>
      </c>
      <c r="I538" s="12" t="str">
        <f>_xlfn.IFS(الهدي0[[#This Row],[السعر_بالجنيه]]&lt;=5000,"منخفضة ",الهدي0[[#This Row],[السعر_بالجنيه]]&lt;=15000,"متوسطة ",الهدي0[[#This Row],[السعر_بالجنيه]]&gt;=15000,"مرتفعة ")</f>
        <v xml:space="preserve">منخفضة </v>
      </c>
      <c r="J538"/>
    </row>
    <row r="539" spans="1:10" x14ac:dyDescent="0.25">
      <c r="A539" t="s">
        <v>37</v>
      </c>
      <c r="B539" t="str">
        <f t="shared" si="10"/>
        <v xml:space="preserve"> الحاسوب ومستلزماته</v>
      </c>
      <c r="C539">
        <v>140</v>
      </c>
      <c r="D539" s="12">
        <v>1.9E-2</v>
      </c>
      <c r="E539">
        <v>54</v>
      </c>
      <c r="F539" s="11">
        <f>الهدي0[[#This Row],[الكمية_المباعة]]*الهدي0[[#This Row],[نسبة_المرتجعات_٪]]</f>
        <v>7.7</v>
      </c>
      <c r="G539" s="12">
        <v>5.5E-2</v>
      </c>
      <c r="H539" s="1">
        <v>19946.07</v>
      </c>
      <c r="I539" s="12" t="str">
        <f>_xlfn.IFS(الهدي0[[#This Row],[السعر_بالجنيه]]&lt;=5000,"منخفضة ",الهدي0[[#This Row],[السعر_بالجنيه]]&lt;=15000,"متوسطة ",الهدي0[[#This Row],[السعر_بالجنيه]]&gt;=15000,"مرتفعة ")</f>
        <v xml:space="preserve">مرتفعة </v>
      </c>
      <c r="J539"/>
    </row>
    <row r="540" spans="1:10" x14ac:dyDescent="0.25">
      <c r="A540" t="s">
        <v>25</v>
      </c>
      <c r="B540" t="str">
        <f t="shared" si="10"/>
        <v>الأجهزة  المنزلية</v>
      </c>
      <c r="C540">
        <v>164</v>
      </c>
      <c r="D540" s="12">
        <v>1.9E-2</v>
      </c>
      <c r="E540">
        <v>159</v>
      </c>
      <c r="F540" s="11">
        <f>الهدي0[[#This Row],[الكمية_المباعة]]*الهدي0[[#This Row],[نسبة_المرتجعات_٪]]</f>
        <v>7.0519999999999996</v>
      </c>
      <c r="G540" s="12">
        <v>4.2999999999999997E-2</v>
      </c>
      <c r="H540" s="1">
        <v>18414.060000000001</v>
      </c>
      <c r="I540" s="12" t="str">
        <f>_xlfn.IFS(الهدي0[[#This Row],[السعر_بالجنيه]]&lt;=5000,"منخفضة ",الهدي0[[#This Row],[السعر_بالجنيه]]&lt;=15000,"متوسطة ",الهدي0[[#This Row],[السعر_بالجنيه]]&gt;=15000,"مرتفعة ")</f>
        <v xml:space="preserve">مرتفعة </v>
      </c>
      <c r="J540"/>
    </row>
    <row r="541" spans="1:10" x14ac:dyDescent="0.25">
      <c r="A541" t="s">
        <v>58</v>
      </c>
      <c r="B541" t="str">
        <f t="shared" si="10"/>
        <v>الأجهزة  المنزلية</v>
      </c>
      <c r="C541">
        <v>113</v>
      </c>
      <c r="D541" s="12">
        <v>3.5000000000000003E-2</v>
      </c>
      <c r="E541">
        <v>132</v>
      </c>
      <c r="F541" s="11">
        <f>الهدي0[[#This Row],[الكمية_المباعة]]*الهدي0[[#This Row],[نسبة_المرتجعات_٪]]</f>
        <v>7.4580000000000002</v>
      </c>
      <c r="G541" s="12">
        <v>6.6000000000000003E-2</v>
      </c>
      <c r="H541" s="1">
        <v>10743.29</v>
      </c>
      <c r="I541" s="12" t="str">
        <f>_xlfn.IFS(الهدي0[[#This Row],[السعر_بالجنيه]]&lt;=5000,"منخفضة ",الهدي0[[#This Row],[السعر_بالجنيه]]&lt;=15000,"متوسطة ",الهدي0[[#This Row],[السعر_بالجنيه]]&gt;=15000,"مرتفعة ")</f>
        <v xml:space="preserve">متوسطة </v>
      </c>
      <c r="J541"/>
    </row>
    <row r="542" spans="1:10" x14ac:dyDescent="0.25">
      <c r="A542" t="s">
        <v>21</v>
      </c>
      <c r="B542" t="str">
        <f t="shared" si="10"/>
        <v xml:space="preserve"> الحاسوب ومستلزماته</v>
      </c>
      <c r="C542">
        <v>307</v>
      </c>
      <c r="D542" s="12">
        <v>2.6000000000000002E-2</v>
      </c>
      <c r="E542">
        <v>54</v>
      </c>
      <c r="F542" s="11">
        <f>الهدي0[[#This Row],[الكمية_المباعة]]*الهدي0[[#This Row],[نسبة_المرتجعات_٪]]</f>
        <v>6.1400000000000006</v>
      </c>
      <c r="G542" s="12">
        <v>0.02</v>
      </c>
      <c r="H542" s="1">
        <v>4995.34</v>
      </c>
      <c r="I542" s="12" t="str">
        <f>_xlfn.IFS(الهدي0[[#This Row],[السعر_بالجنيه]]&lt;=5000,"منخفضة ",الهدي0[[#This Row],[السعر_بالجنيه]]&lt;=15000,"متوسطة ",الهدي0[[#This Row],[السعر_بالجنيه]]&gt;=15000,"مرتفعة ")</f>
        <v xml:space="preserve">منخفضة </v>
      </c>
      <c r="J542"/>
    </row>
    <row r="543" spans="1:10" x14ac:dyDescent="0.25">
      <c r="A543" t="s">
        <v>23</v>
      </c>
      <c r="B543" t="str">
        <f t="shared" si="10"/>
        <v>الأجهزة  الشخصية</v>
      </c>
      <c r="C543">
        <v>171</v>
      </c>
      <c r="D543" s="12">
        <v>3.9E-2</v>
      </c>
      <c r="E543">
        <v>123</v>
      </c>
      <c r="F543" s="11">
        <f>الهدي0[[#This Row],[الكمية_المباعة]]*الهدي0[[#This Row],[نسبة_المرتجعات_٪]]</f>
        <v>13.509</v>
      </c>
      <c r="G543" s="12">
        <v>7.9000000000000001E-2</v>
      </c>
      <c r="H543" s="1">
        <v>2477.75</v>
      </c>
      <c r="I543" s="12" t="str">
        <f>_xlfn.IFS(الهدي0[[#This Row],[السعر_بالجنيه]]&lt;=5000,"منخفضة ",الهدي0[[#This Row],[السعر_بالجنيه]]&lt;=15000,"متوسطة ",الهدي0[[#This Row],[السعر_بالجنيه]]&gt;=15000,"مرتفعة ")</f>
        <v xml:space="preserve">منخفضة </v>
      </c>
      <c r="J543"/>
    </row>
    <row r="544" spans="1:10" x14ac:dyDescent="0.25">
      <c r="A544" t="s">
        <v>37</v>
      </c>
      <c r="B544" t="str">
        <f t="shared" si="10"/>
        <v xml:space="preserve"> الحاسوب ومستلزماته</v>
      </c>
      <c r="C544">
        <v>492</v>
      </c>
      <c r="D544" s="12">
        <v>3.7999999999999999E-2</v>
      </c>
      <c r="E544">
        <v>125</v>
      </c>
      <c r="F544" s="11">
        <f>الهدي0[[#This Row],[الكمية_المباعة]]*الهدي0[[#This Row],[نسبة_المرتجعات_٪]]</f>
        <v>41.328000000000003</v>
      </c>
      <c r="G544" s="12">
        <v>8.4000000000000005E-2</v>
      </c>
      <c r="H544" s="1">
        <v>20813.88</v>
      </c>
      <c r="I544" s="12" t="str">
        <f>_xlfn.IFS(الهدي0[[#This Row],[السعر_بالجنيه]]&lt;=5000,"منخفضة ",الهدي0[[#This Row],[السعر_بالجنيه]]&lt;=15000,"متوسطة ",الهدي0[[#This Row],[السعر_بالجنيه]]&gt;=15000,"مرتفعة ")</f>
        <v xml:space="preserve">مرتفعة </v>
      </c>
      <c r="J544"/>
    </row>
    <row r="545" spans="1:10" x14ac:dyDescent="0.25">
      <c r="A545" t="s">
        <v>31</v>
      </c>
      <c r="B545" t="str">
        <f t="shared" si="10"/>
        <v>الأجهزة  الشخصية</v>
      </c>
      <c r="C545">
        <v>190</v>
      </c>
      <c r="D545" s="12">
        <v>0.01</v>
      </c>
      <c r="E545">
        <v>188</v>
      </c>
      <c r="F545" s="11">
        <f>الهدي0[[#This Row],[الكمية_المباعة]]*الهدي0[[#This Row],[نسبة_المرتجعات_٪]]</f>
        <v>5.8900000000000006</v>
      </c>
      <c r="G545" s="12">
        <v>3.1000000000000003E-2</v>
      </c>
      <c r="H545" s="1">
        <v>351.03</v>
      </c>
      <c r="I545" s="12" t="str">
        <f>_xlfn.IFS(الهدي0[[#This Row],[السعر_بالجنيه]]&lt;=5000,"منخفضة ",الهدي0[[#This Row],[السعر_بالجنيه]]&lt;=15000,"متوسطة ",الهدي0[[#This Row],[السعر_بالجنيه]]&gt;=15000,"مرتفعة ")</f>
        <v xml:space="preserve">منخفضة </v>
      </c>
      <c r="J545"/>
    </row>
    <row r="546" spans="1:10" x14ac:dyDescent="0.25">
      <c r="A546" t="s">
        <v>88</v>
      </c>
      <c r="B546" t="str">
        <f t="shared" si="10"/>
        <v>أجهزة التصوير</v>
      </c>
      <c r="C546">
        <v>400</v>
      </c>
      <c r="D546" s="12">
        <v>2.7000000000000003E-2</v>
      </c>
      <c r="E546">
        <v>36</v>
      </c>
      <c r="F546" s="11">
        <f>الهدي0[[#This Row],[الكمية_المباعة]]*الهدي0[[#This Row],[نسبة_المرتجعات_٪]]</f>
        <v>9.6</v>
      </c>
      <c r="G546" s="12">
        <v>2.4E-2</v>
      </c>
      <c r="H546" s="1">
        <v>14071.41</v>
      </c>
      <c r="I546" s="12" t="str">
        <f>_xlfn.IFS(الهدي0[[#This Row],[السعر_بالجنيه]]&lt;=5000,"منخفضة ",الهدي0[[#This Row],[السعر_بالجنيه]]&lt;=15000,"متوسطة ",الهدي0[[#This Row],[السعر_بالجنيه]]&gt;=15000,"مرتفعة ")</f>
        <v xml:space="preserve">متوسطة </v>
      </c>
      <c r="J546"/>
    </row>
    <row r="547" spans="1:10" x14ac:dyDescent="0.25">
      <c r="A547" t="s">
        <v>21</v>
      </c>
      <c r="B547" t="str">
        <f t="shared" si="10"/>
        <v xml:space="preserve"> الحاسوب ومستلزماته</v>
      </c>
      <c r="C547">
        <v>205</v>
      </c>
      <c r="D547" s="12">
        <v>2.8999999999999998E-2</v>
      </c>
      <c r="E547">
        <v>84</v>
      </c>
      <c r="F547" s="11">
        <f>الهدي0[[#This Row],[الكمية_المباعة]]*الهدي0[[#This Row],[نسبة_المرتجعات_٪]]</f>
        <v>1.4349999999999998</v>
      </c>
      <c r="G547" s="12">
        <v>6.9999999999999993E-3</v>
      </c>
      <c r="H547" s="1">
        <v>4176.45</v>
      </c>
      <c r="I547" s="12" t="str">
        <f>_xlfn.IFS(الهدي0[[#This Row],[السعر_بالجنيه]]&lt;=5000,"منخفضة ",الهدي0[[#This Row],[السعر_بالجنيه]]&lt;=15000,"متوسطة ",الهدي0[[#This Row],[السعر_بالجنيه]]&gt;=15000,"مرتفعة ")</f>
        <v xml:space="preserve">منخفضة </v>
      </c>
      <c r="J547"/>
    </row>
    <row r="548" spans="1:10" x14ac:dyDescent="0.25">
      <c r="A548" t="s">
        <v>8</v>
      </c>
      <c r="B548" t="str">
        <f t="shared" si="10"/>
        <v>الأجهزة  الشخصية</v>
      </c>
      <c r="C548">
        <v>255</v>
      </c>
      <c r="D548" s="12">
        <v>1.1000000000000001E-2</v>
      </c>
      <c r="E548">
        <v>48</v>
      </c>
      <c r="F548" s="11">
        <f>الهدي0[[#This Row],[الكمية_المباعة]]*الهدي0[[#This Row],[نسبة_المرتجعات_٪]]</f>
        <v>5.8650000000000002</v>
      </c>
      <c r="G548" s="12">
        <v>2.3E-2</v>
      </c>
      <c r="H548" s="1">
        <v>11403.923906249995</v>
      </c>
      <c r="I548" s="12" t="str">
        <f>_xlfn.IFS(الهدي0[[#This Row],[السعر_بالجنيه]]&lt;=5000,"منخفضة ",الهدي0[[#This Row],[السعر_بالجنيه]]&lt;=15000,"متوسطة ",الهدي0[[#This Row],[السعر_بالجنيه]]&gt;=15000,"مرتفعة ")</f>
        <v xml:space="preserve">متوسطة </v>
      </c>
      <c r="J548"/>
    </row>
    <row r="549" spans="1:10" x14ac:dyDescent="0.25">
      <c r="A549" t="s">
        <v>10</v>
      </c>
      <c r="B549" t="str">
        <f t="shared" si="10"/>
        <v>الأجهزة  المنزلية</v>
      </c>
      <c r="C549">
        <v>452</v>
      </c>
      <c r="D549" s="12">
        <v>2.3E-2</v>
      </c>
      <c r="E549">
        <v>132</v>
      </c>
      <c r="F549" s="11">
        <f>الهدي0[[#This Row],[الكمية_المباعة]]*الهدي0[[#This Row],[نسبة_المرتجعات_٪]]</f>
        <v>29.832000000000001</v>
      </c>
      <c r="G549" s="12">
        <v>6.6000000000000003E-2</v>
      </c>
      <c r="H549" s="1">
        <v>949.97</v>
      </c>
      <c r="I549" s="12" t="str">
        <f>_xlfn.IFS(الهدي0[[#This Row],[السعر_بالجنيه]]&lt;=5000,"منخفضة ",الهدي0[[#This Row],[السعر_بالجنيه]]&lt;=15000,"متوسطة ",الهدي0[[#This Row],[السعر_بالجنيه]]&gt;=15000,"مرتفعة ")</f>
        <v xml:space="preserve">منخفضة </v>
      </c>
      <c r="J549"/>
    </row>
    <row r="550" spans="1:10" x14ac:dyDescent="0.25">
      <c r="A550" t="s">
        <v>58</v>
      </c>
      <c r="B550" t="str">
        <f t="shared" si="10"/>
        <v>الأجهزة  المنزلية</v>
      </c>
      <c r="C550">
        <v>368</v>
      </c>
      <c r="D550" s="12">
        <v>3.5000000000000003E-2</v>
      </c>
      <c r="E550">
        <v>63</v>
      </c>
      <c r="F550" s="11">
        <f>الهدي0[[#This Row],[الكمية_المباعة]]*الهدي0[[#This Row],[نسبة_المرتجعات_٪]]</f>
        <v>36.432000000000002</v>
      </c>
      <c r="G550" s="12">
        <v>9.9000000000000005E-2</v>
      </c>
      <c r="H550" s="1">
        <v>17441.060000000001</v>
      </c>
      <c r="I550" s="12" t="str">
        <f>_xlfn.IFS(الهدي0[[#This Row],[السعر_بالجنيه]]&lt;=5000,"منخفضة ",الهدي0[[#This Row],[السعر_بالجنيه]]&lt;=15000,"متوسطة ",الهدي0[[#This Row],[السعر_بالجنيه]]&gt;=15000,"مرتفعة ")</f>
        <v xml:space="preserve">مرتفعة </v>
      </c>
      <c r="J550"/>
    </row>
    <row r="551" spans="1:10" x14ac:dyDescent="0.25">
      <c r="A551" t="s">
        <v>21</v>
      </c>
      <c r="B551" t="str">
        <f t="shared" si="10"/>
        <v xml:space="preserve"> الحاسوب ومستلزماته</v>
      </c>
      <c r="C551">
        <v>485</v>
      </c>
      <c r="D551" s="12">
        <v>1.8000000000000002E-2</v>
      </c>
      <c r="E551">
        <v>103</v>
      </c>
      <c r="F551" s="11">
        <f>الهدي0[[#This Row],[الكمية_المباعة]]*الهدي0[[#This Row],[نسبة_المرتجعات_٪]]</f>
        <v>7.2749999999999995</v>
      </c>
      <c r="G551" s="12">
        <v>1.4999999999999999E-2</v>
      </c>
      <c r="H551" s="1">
        <v>3883.09</v>
      </c>
      <c r="I551" s="12" t="str">
        <f>_xlfn.IFS(الهدي0[[#This Row],[السعر_بالجنيه]]&lt;=5000,"منخفضة ",الهدي0[[#This Row],[السعر_بالجنيه]]&lt;=15000,"متوسطة ",الهدي0[[#This Row],[السعر_بالجنيه]]&gt;=15000,"مرتفعة ")</f>
        <v xml:space="preserve">منخفضة </v>
      </c>
      <c r="J551"/>
    </row>
    <row r="552" spans="1:10" x14ac:dyDescent="0.25">
      <c r="A552" t="s">
        <v>13</v>
      </c>
      <c r="B552" t="str">
        <f t="shared" si="10"/>
        <v>الأجهزة  المنزلية</v>
      </c>
      <c r="C552">
        <v>54</v>
      </c>
      <c r="D552" s="12">
        <v>3.2000000000000001E-2</v>
      </c>
      <c r="E552">
        <v>102</v>
      </c>
      <c r="F552" s="11">
        <f>الهدي0[[#This Row],[الكمية_المباعة]]*الهدي0[[#This Row],[نسبة_المرتجعات_٪]]</f>
        <v>4.3740000000000006</v>
      </c>
      <c r="G552" s="12">
        <v>8.1000000000000003E-2</v>
      </c>
      <c r="H552" s="1">
        <v>8023.2484285714272</v>
      </c>
      <c r="I552" s="12" t="str">
        <f>_xlfn.IFS(الهدي0[[#This Row],[السعر_بالجنيه]]&lt;=5000,"منخفضة ",الهدي0[[#This Row],[السعر_بالجنيه]]&lt;=15000,"متوسطة ",الهدي0[[#This Row],[السعر_بالجنيه]]&gt;=15000,"مرتفعة ")</f>
        <v xml:space="preserve">متوسطة </v>
      </c>
      <c r="J552"/>
    </row>
    <row r="553" spans="1:10" x14ac:dyDescent="0.25">
      <c r="A553" t="s">
        <v>13</v>
      </c>
      <c r="B553" t="str">
        <f t="shared" si="10"/>
        <v>الأجهزة  المنزلية</v>
      </c>
      <c r="C553">
        <v>401</v>
      </c>
      <c r="D553" s="12">
        <v>2.6000000000000002E-2</v>
      </c>
      <c r="E553">
        <v>33</v>
      </c>
      <c r="F553" s="11">
        <f>الهدي0[[#This Row],[الكمية_المباعة]]*الهدي0[[#This Row],[نسبة_المرتجعات_٪]]</f>
        <v>10.426</v>
      </c>
      <c r="G553" s="12">
        <v>2.6000000000000002E-2</v>
      </c>
      <c r="H553" s="1">
        <v>7365.56</v>
      </c>
      <c r="I553" s="12" t="str">
        <f>_xlfn.IFS(الهدي0[[#This Row],[السعر_بالجنيه]]&lt;=5000,"منخفضة ",الهدي0[[#This Row],[السعر_بالجنيه]]&lt;=15000,"متوسطة ",الهدي0[[#This Row],[السعر_بالجنيه]]&gt;=15000,"مرتفعة ")</f>
        <v xml:space="preserve">متوسطة </v>
      </c>
      <c r="J553"/>
    </row>
    <row r="554" spans="1:10" x14ac:dyDescent="0.25">
      <c r="A554" t="s">
        <v>16</v>
      </c>
      <c r="B554" t="str">
        <f t="shared" si="10"/>
        <v xml:space="preserve"> الحاسوب ومستلزماته</v>
      </c>
      <c r="C554">
        <v>87</v>
      </c>
      <c r="D554" s="12">
        <v>3.1000000000000003E-2</v>
      </c>
      <c r="E554">
        <v>183</v>
      </c>
      <c r="F554" s="11">
        <f>الهدي0[[#This Row],[الكمية_المباعة]]*الهدي0[[#This Row],[نسبة_المرتجعات_٪]]</f>
        <v>6.6989999999999998</v>
      </c>
      <c r="G554" s="12">
        <v>7.6999999999999999E-2</v>
      </c>
      <c r="H554" s="1">
        <v>525.80999999999995</v>
      </c>
      <c r="I554" s="12" t="str">
        <f>_xlfn.IFS(الهدي0[[#This Row],[السعر_بالجنيه]]&lt;=5000,"منخفضة ",الهدي0[[#This Row],[السعر_بالجنيه]]&lt;=15000,"متوسطة ",الهدي0[[#This Row],[السعر_بالجنيه]]&gt;=15000,"مرتفعة ")</f>
        <v xml:space="preserve">منخفضة </v>
      </c>
      <c r="J554"/>
    </row>
    <row r="555" spans="1:10" x14ac:dyDescent="0.25">
      <c r="A555" t="s">
        <v>88</v>
      </c>
      <c r="B555" t="str">
        <f t="shared" si="10"/>
        <v>أجهزة التصوير</v>
      </c>
      <c r="C555">
        <v>350</v>
      </c>
      <c r="D555" s="12">
        <v>2.4E-2</v>
      </c>
      <c r="E555">
        <v>152</v>
      </c>
      <c r="F555" s="11">
        <f>الهدي0[[#This Row],[الكمية_المباعة]]*الهدي0[[#This Row],[نسبة_المرتجعات_٪]]</f>
        <v>19.95</v>
      </c>
      <c r="G555" s="12">
        <v>5.7000000000000002E-2</v>
      </c>
      <c r="H555" s="1">
        <v>8251.5039682539682</v>
      </c>
      <c r="I555" s="12" t="str">
        <f>_xlfn.IFS(الهدي0[[#This Row],[السعر_بالجنيه]]&lt;=5000,"منخفضة ",الهدي0[[#This Row],[السعر_بالجنيه]]&lt;=15000,"متوسطة ",الهدي0[[#This Row],[السعر_بالجنيه]]&gt;=15000,"مرتفعة ")</f>
        <v xml:space="preserve">متوسطة </v>
      </c>
      <c r="J555"/>
    </row>
    <row r="556" spans="1:10" x14ac:dyDescent="0.25">
      <c r="A556" t="s">
        <v>31</v>
      </c>
      <c r="B556" t="str">
        <f t="shared" si="10"/>
        <v>الأجهزة  الشخصية</v>
      </c>
      <c r="C556">
        <v>453</v>
      </c>
      <c r="D556" s="12">
        <v>2.7999999999999997E-2</v>
      </c>
      <c r="E556">
        <v>27</v>
      </c>
      <c r="F556" s="11">
        <f>الهدي0[[#This Row],[الكمية_المباعة]]*الهدي0[[#This Row],[نسبة_المرتجعات_٪]]</f>
        <v>34.427999999999997</v>
      </c>
      <c r="G556" s="12">
        <v>7.5999999999999998E-2</v>
      </c>
      <c r="H556" s="1">
        <v>1604.23</v>
      </c>
      <c r="I556" s="12" t="str">
        <f>_xlfn.IFS(الهدي0[[#This Row],[السعر_بالجنيه]]&lt;=5000,"منخفضة ",الهدي0[[#This Row],[السعر_بالجنيه]]&lt;=15000,"متوسطة ",الهدي0[[#This Row],[السعر_بالجنيه]]&gt;=15000,"مرتفعة ")</f>
        <v xml:space="preserve">منخفضة </v>
      </c>
      <c r="J556"/>
    </row>
    <row r="557" spans="1:10" x14ac:dyDescent="0.25">
      <c r="A557" t="s">
        <v>58</v>
      </c>
      <c r="B557" t="str">
        <f t="shared" si="10"/>
        <v>الأجهزة  المنزلية</v>
      </c>
      <c r="C557">
        <v>479</v>
      </c>
      <c r="D557" s="12">
        <v>3.6000000000000004E-2</v>
      </c>
      <c r="E557">
        <v>94</v>
      </c>
      <c r="F557" s="11">
        <f>الهدي0[[#This Row],[الكمية_المباعة]]*الهدي0[[#This Row],[نسبة_المرتجعات_٪]]</f>
        <v>8.1430000000000007</v>
      </c>
      <c r="G557" s="12">
        <v>1.7000000000000001E-2</v>
      </c>
      <c r="H557" s="1">
        <v>24073</v>
      </c>
      <c r="I557" s="12" t="str">
        <f>_xlfn.IFS(الهدي0[[#This Row],[السعر_بالجنيه]]&lt;=5000,"منخفضة ",الهدي0[[#This Row],[السعر_بالجنيه]]&lt;=15000,"متوسطة ",الهدي0[[#This Row],[السعر_بالجنيه]]&gt;=15000,"مرتفعة ")</f>
        <v xml:space="preserve">مرتفعة </v>
      </c>
      <c r="J557"/>
    </row>
    <row r="558" spans="1:10" x14ac:dyDescent="0.25">
      <c r="A558" t="s">
        <v>58</v>
      </c>
      <c r="B558" t="str">
        <f t="shared" si="10"/>
        <v>الأجهزة  المنزلية</v>
      </c>
      <c r="C558">
        <v>263</v>
      </c>
      <c r="D558" s="12">
        <v>4.2999999999999997E-2</v>
      </c>
      <c r="E558">
        <v>142</v>
      </c>
      <c r="F558" s="11">
        <f>الهدي0[[#This Row],[الكمية_المباعة]]*الهدي0[[#This Row],[نسبة_المرتجعات_٪]]</f>
        <v>2.63</v>
      </c>
      <c r="G558" s="12">
        <v>0.01</v>
      </c>
      <c r="H558" s="1">
        <v>22125.69</v>
      </c>
      <c r="I558" s="12" t="str">
        <f>_xlfn.IFS(الهدي0[[#This Row],[السعر_بالجنيه]]&lt;=5000,"منخفضة ",الهدي0[[#This Row],[السعر_بالجنيه]]&lt;=15000,"متوسطة ",الهدي0[[#This Row],[السعر_بالجنيه]]&gt;=15000,"مرتفعة ")</f>
        <v xml:space="preserve">مرتفعة </v>
      </c>
      <c r="J558"/>
    </row>
    <row r="559" spans="1:10" x14ac:dyDescent="0.25">
      <c r="A559" t="s">
        <v>10</v>
      </c>
      <c r="B559" t="str">
        <f t="shared" si="10"/>
        <v>الأجهزة  المنزلية</v>
      </c>
      <c r="C559">
        <v>261</v>
      </c>
      <c r="D559" s="12">
        <v>4.7E-2</v>
      </c>
      <c r="E559">
        <v>164</v>
      </c>
      <c r="F559" s="11">
        <f>الهدي0[[#This Row],[الكمية_المباعة]]*الهدي0[[#This Row],[نسبة_المرتجعات_٪]]</f>
        <v>7.83</v>
      </c>
      <c r="G559" s="12">
        <v>0.03</v>
      </c>
      <c r="H559" s="1">
        <v>3159.48</v>
      </c>
      <c r="I559" s="12" t="str">
        <f>_xlfn.IFS(الهدي0[[#This Row],[السعر_بالجنيه]]&lt;=5000,"منخفضة ",الهدي0[[#This Row],[السعر_بالجنيه]]&lt;=15000,"متوسطة ",الهدي0[[#This Row],[السعر_بالجنيه]]&gt;=15000,"مرتفعة ")</f>
        <v xml:space="preserve">منخفضة </v>
      </c>
      <c r="J559"/>
    </row>
    <row r="560" spans="1:10" x14ac:dyDescent="0.25">
      <c r="A560" t="s">
        <v>16</v>
      </c>
      <c r="B560" t="str">
        <f t="shared" si="10"/>
        <v xml:space="preserve"> الحاسوب ومستلزماته</v>
      </c>
      <c r="C560">
        <v>299</v>
      </c>
      <c r="D560" s="12">
        <v>2.2000000000000002E-2</v>
      </c>
      <c r="E560">
        <v>83</v>
      </c>
      <c r="F560" s="11">
        <f>الهدي0[[#This Row],[الكمية_المباعة]]*الهدي0[[#This Row],[نسبة_المرتجعات_٪]]</f>
        <v>26.611000000000004</v>
      </c>
      <c r="G560" s="12">
        <v>8.900000000000001E-2</v>
      </c>
      <c r="H560" s="1">
        <v>174.19</v>
      </c>
      <c r="I560" s="12" t="str">
        <f>_xlfn.IFS(الهدي0[[#This Row],[السعر_بالجنيه]]&lt;=5000,"منخفضة ",الهدي0[[#This Row],[السعر_بالجنيه]]&lt;=15000,"متوسطة ",الهدي0[[#This Row],[السعر_بالجنيه]]&gt;=15000,"مرتفعة ")</f>
        <v xml:space="preserve">منخفضة </v>
      </c>
      <c r="J560"/>
    </row>
    <row r="561" spans="1:10" x14ac:dyDescent="0.25">
      <c r="A561" t="s">
        <v>16</v>
      </c>
      <c r="B561" t="str">
        <f t="shared" si="10"/>
        <v xml:space="preserve"> الحاسوب ومستلزماته</v>
      </c>
      <c r="C561">
        <v>251</v>
      </c>
      <c r="D561" s="12">
        <v>1.8000000000000002E-2</v>
      </c>
      <c r="E561">
        <v>104</v>
      </c>
      <c r="F561" s="11">
        <f>الهدي0[[#This Row],[الكمية_المباعة]]*الهدي0[[#This Row],[نسبة_المرتجعات_٪]]</f>
        <v>9.2870000000000008</v>
      </c>
      <c r="G561" s="12">
        <v>3.7000000000000005E-2</v>
      </c>
      <c r="H561" s="1">
        <v>473.40824324324313</v>
      </c>
      <c r="I561" s="12" t="str">
        <f>_xlfn.IFS(الهدي0[[#This Row],[السعر_بالجنيه]]&lt;=5000,"منخفضة ",الهدي0[[#This Row],[السعر_بالجنيه]]&lt;=15000,"متوسطة ",الهدي0[[#This Row],[السعر_بالجنيه]]&gt;=15000,"مرتفعة ")</f>
        <v xml:space="preserve">منخفضة </v>
      </c>
      <c r="J561"/>
    </row>
    <row r="562" spans="1:10" x14ac:dyDescent="0.25">
      <c r="A562" t="s">
        <v>8</v>
      </c>
      <c r="B562" t="str">
        <f t="shared" si="10"/>
        <v>الأجهزة  الشخصية</v>
      </c>
      <c r="C562">
        <v>323</v>
      </c>
      <c r="D562" s="12">
        <v>1.8000000000000002E-2</v>
      </c>
      <c r="E562">
        <v>139</v>
      </c>
      <c r="F562" s="11">
        <f>الهدي0[[#This Row],[الكمية_المباعة]]*الهدي0[[#This Row],[نسبة_المرتجعات_٪]]</f>
        <v>18.411000000000001</v>
      </c>
      <c r="G562" s="12">
        <v>5.7000000000000002E-2</v>
      </c>
      <c r="H562" s="1">
        <v>10459.6</v>
      </c>
      <c r="I562" s="12" t="str">
        <f>_xlfn.IFS(الهدي0[[#This Row],[السعر_بالجنيه]]&lt;=5000,"منخفضة ",الهدي0[[#This Row],[السعر_بالجنيه]]&lt;=15000,"متوسطة ",الهدي0[[#This Row],[السعر_بالجنيه]]&gt;=15000,"مرتفعة ")</f>
        <v xml:space="preserve">متوسطة </v>
      </c>
      <c r="J562"/>
    </row>
    <row r="563" spans="1:10" x14ac:dyDescent="0.25">
      <c r="A563" t="s">
        <v>21</v>
      </c>
      <c r="B563" t="str">
        <f t="shared" si="10"/>
        <v xml:space="preserve"> الحاسوب ومستلزماته</v>
      </c>
      <c r="C563">
        <v>228</v>
      </c>
      <c r="D563" s="12">
        <v>3.6000000000000004E-2</v>
      </c>
      <c r="E563">
        <v>186</v>
      </c>
      <c r="F563" s="11">
        <f>الهدي0[[#This Row],[الكمية_المباعة]]*الهدي0[[#This Row],[نسبة_المرتجعات_٪]]</f>
        <v>16.643999999999998</v>
      </c>
      <c r="G563" s="12">
        <v>7.2999999999999995E-2</v>
      </c>
      <c r="H563" s="1">
        <v>2642.52</v>
      </c>
      <c r="I563" s="12" t="str">
        <f>_xlfn.IFS(الهدي0[[#This Row],[السعر_بالجنيه]]&lt;=5000,"منخفضة ",الهدي0[[#This Row],[السعر_بالجنيه]]&lt;=15000,"متوسطة ",الهدي0[[#This Row],[السعر_بالجنيه]]&gt;=15000,"مرتفعة ")</f>
        <v xml:space="preserve">منخفضة </v>
      </c>
      <c r="J563"/>
    </row>
    <row r="564" spans="1:10" x14ac:dyDescent="0.25">
      <c r="A564" t="s">
        <v>16</v>
      </c>
      <c r="B564" t="str">
        <f t="shared" si="10"/>
        <v xml:space="preserve"> الحاسوب ومستلزماته</v>
      </c>
      <c r="C564">
        <v>265</v>
      </c>
      <c r="D564" s="12">
        <v>1.6E-2</v>
      </c>
      <c r="E564">
        <v>70</v>
      </c>
      <c r="F564" s="11">
        <f>الهدي0[[#This Row],[الكمية_المباعة]]*الهدي0[[#This Row],[نسبة_المرتجعات_٪]]</f>
        <v>10.864999999999998</v>
      </c>
      <c r="G564" s="12">
        <v>4.0999999999999995E-2</v>
      </c>
      <c r="H564" s="1">
        <v>105.95</v>
      </c>
      <c r="I564" s="12" t="str">
        <f>_xlfn.IFS(الهدي0[[#This Row],[السعر_بالجنيه]]&lt;=5000,"منخفضة ",الهدي0[[#This Row],[السعر_بالجنيه]]&lt;=15000,"متوسطة ",الهدي0[[#This Row],[السعر_بالجنيه]]&gt;=15000,"مرتفعة ")</f>
        <v xml:space="preserve">منخفضة </v>
      </c>
      <c r="J564"/>
    </row>
    <row r="565" spans="1:10" x14ac:dyDescent="0.25">
      <c r="A565" t="s">
        <v>13</v>
      </c>
      <c r="B565" t="str">
        <f t="shared" si="10"/>
        <v>الأجهزة  المنزلية</v>
      </c>
      <c r="C565">
        <v>416</v>
      </c>
      <c r="D565" s="12">
        <v>4.5999999999999999E-2</v>
      </c>
      <c r="E565">
        <v>113</v>
      </c>
      <c r="F565" s="11">
        <f>الهدي0[[#This Row],[الكمية_المباعة]]*الهدي0[[#This Row],[نسبة_المرتجعات_٪]]</f>
        <v>2.08</v>
      </c>
      <c r="G565" s="12">
        <v>5.0000000000000001E-3</v>
      </c>
      <c r="H565" s="1">
        <v>10427.950000000001</v>
      </c>
      <c r="I565" s="12" t="str">
        <f>_xlfn.IFS(الهدي0[[#This Row],[السعر_بالجنيه]]&lt;=5000,"منخفضة ",الهدي0[[#This Row],[السعر_بالجنيه]]&lt;=15000,"متوسطة ",الهدي0[[#This Row],[السعر_بالجنيه]]&gt;=15000,"مرتفعة ")</f>
        <v xml:space="preserve">متوسطة </v>
      </c>
      <c r="J565"/>
    </row>
    <row r="566" spans="1:10" x14ac:dyDescent="0.25">
      <c r="A566" t="s">
        <v>21</v>
      </c>
      <c r="B566" t="str">
        <f t="shared" si="10"/>
        <v xml:space="preserve"> الحاسوب ومستلزماته</v>
      </c>
      <c r="C566">
        <v>227</v>
      </c>
      <c r="D566" s="12">
        <v>3.2000000000000001E-2</v>
      </c>
      <c r="E566">
        <v>132</v>
      </c>
      <c r="F566" s="11">
        <f>الهدي0[[#This Row],[الكمية_المباعة]]*الهدي0[[#This Row],[نسبة_المرتجعات_٪]]</f>
        <v>22.246000000000002</v>
      </c>
      <c r="G566" s="12">
        <v>9.8000000000000004E-2</v>
      </c>
      <c r="H566" s="1">
        <v>3362.17</v>
      </c>
      <c r="I566" s="12" t="str">
        <f>_xlfn.IFS(الهدي0[[#This Row],[السعر_بالجنيه]]&lt;=5000,"منخفضة ",الهدي0[[#This Row],[السعر_بالجنيه]]&lt;=15000,"متوسطة ",الهدي0[[#This Row],[السعر_بالجنيه]]&gt;=15000,"مرتفعة ")</f>
        <v xml:space="preserve">منخفضة </v>
      </c>
      <c r="J566"/>
    </row>
    <row r="567" spans="1:10" x14ac:dyDescent="0.25">
      <c r="A567" t="s">
        <v>25</v>
      </c>
      <c r="B567" t="str">
        <f t="shared" si="10"/>
        <v>الأجهزة  المنزلية</v>
      </c>
      <c r="C567">
        <v>270</v>
      </c>
      <c r="D567" s="12">
        <v>2.4E-2</v>
      </c>
      <c r="E567">
        <v>105</v>
      </c>
      <c r="F567" s="11">
        <f>الهدي0[[#This Row],[الكمية_المباعة]]*الهدي0[[#This Row],[نسبة_المرتجعات_٪]]</f>
        <v>18.630000000000003</v>
      </c>
      <c r="G567" s="12">
        <v>6.9000000000000006E-2</v>
      </c>
      <c r="H567" s="1">
        <v>23640.807831325303</v>
      </c>
      <c r="I567" s="12" t="str">
        <f>_xlfn.IFS(الهدي0[[#This Row],[السعر_بالجنيه]]&lt;=5000,"منخفضة ",الهدي0[[#This Row],[السعر_بالجنيه]]&lt;=15000,"متوسطة ",الهدي0[[#This Row],[السعر_بالجنيه]]&gt;=15000,"مرتفعة ")</f>
        <v xml:space="preserve">مرتفعة </v>
      </c>
      <c r="J567"/>
    </row>
    <row r="568" spans="1:10" x14ac:dyDescent="0.25">
      <c r="A568" t="s">
        <v>8</v>
      </c>
      <c r="B568" t="str">
        <f t="shared" si="10"/>
        <v>الأجهزة  الشخصية</v>
      </c>
      <c r="C568">
        <v>116</v>
      </c>
      <c r="D568" s="12">
        <v>2.7999999999999997E-2</v>
      </c>
      <c r="E568">
        <v>127</v>
      </c>
      <c r="F568" s="11">
        <f>الهدي0[[#This Row],[الكمية_المباعة]]*الهدي0[[#This Row],[نسبة_المرتجعات_٪]]</f>
        <v>3.7120000000000002</v>
      </c>
      <c r="G568" s="12">
        <v>3.2000000000000001E-2</v>
      </c>
      <c r="H568" s="1">
        <v>17253.75</v>
      </c>
      <c r="I568" s="12" t="str">
        <f>_xlfn.IFS(الهدي0[[#This Row],[السعر_بالجنيه]]&lt;=5000,"منخفضة ",الهدي0[[#This Row],[السعر_بالجنيه]]&lt;=15000,"متوسطة ",الهدي0[[#This Row],[السعر_بالجنيه]]&gt;=15000,"مرتفعة ")</f>
        <v xml:space="preserve">مرتفعة </v>
      </c>
      <c r="J568"/>
    </row>
    <row r="569" spans="1:10" x14ac:dyDescent="0.25">
      <c r="A569" t="s">
        <v>13</v>
      </c>
      <c r="B569" t="str">
        <f t="shared" si="10"/>
        <v>الأجهزة  المنزلية</v>
      </c>
      <c r="C569">
        <v>92</v>
      </c>
      <c r="D569" s="12">
        <v>2.2000000000000002E-2</v>
      </c>
      <c r="E569">
        <v>33</v>
      </c>
      <c r="F569" s="11">
        <f>الهدي0[[#This Row],[الكمية_المباعة]]*الهدي0[[#This Row],[نسبة_المرتجعات_٪]]</f>
        <v>8.6479999999999997</v>
      </c>
      <c r="G569" s="12">
        <v>9.4E-2</v>
      </c>
      <c r="H569" s="1">
        <v>14351.09</v>
      </c>
      <c r="I569" s="12" t="str">
        <f>_xlfn.IFS(الهدي0[[#This Row],[السعر_بالجنيه]]&lt;=5000,"منخفضة ",الهدي0[[#This Row],[السعر_بالجنيه]]&lt;=15000,"متوسطة ",الهدي0[[#This Row],[السعر_بالجنيه]]&gt;=15000,"مرتفعة ")</f>
        <v xml:space="preserve">متوسطة </v>
      </c>
      <c r="J569"/>
    </row>
    <row r="570" spans="1:10" x14ac:dyDescent="0.25">
      <c r="A570" t="s">
        <v>23</v>
      </c>
      <c r="B570" t="str">
        <f t="shared" si="10"/>
        <v>الأجهزة  الشخصية</v>
      </c>
      <c r="C570">
        <v>148</v>
      </c>
      <c r="D570" s="12">
        <v>2.3E-2</v>
      </c>
      <c r="E570">
        <v>34</v>
      </c>
      <c r="F570" s="11">
        <f>الهدي0[[#This Row],[الكمية_المباعة]]*الهدي0[[#This Row],[نسبة_المرتجعات_٪]]</f>
        <v>5.92</v>
      </c>
      <c r="G570" s="12">
        <v>0.04</v>
      </c>
      <c r="H570" s="1">
        <v>4556.9799999999996</v>
      </c>
      <c r="I570" s="12" t="str">
        <f>_xlfn.IFS(الهدي0[[#This Row],[السعر_بالجنيه]]&lt;=5000,"منخفضة ",الهدي0[[#This Row],[السعر_بالجنيه]]&lt;=15000,"متوسطة ",الهدي0[[#This Row],[السعر_بالجنيه]]&gt;=15000,"مرتفعة ")</f>
        <v xml:space="preserve">منخفضة </v>
      </c>
      <c r="J570"/>
    </row>
    <row r="571" spans="1:10" x14ac:dyDescent="0.25">
      <c r="A571" t="s">
        <v>25</v>
      </c>
      <c r="B571" t="str">
        <f t="shared" si="10"/>
        <v>الأجهزة  المنزلية</v>
      </c>
      <c r="C571">
        <v>85</v>
      </c>
      <c r="D571" s="12">
        <v>2.6000000000000002E-2</v>
      </c>
      <c r="E571">
        <v>42</v>
      </c>
      <c r="F571" s="11">
        <f>الهدي0[[#This Row],[الكمية_المباعة]]*الهدي0[[#This Row],[نسبة_المرتجعات_٪]]</f>
        <v>5.95</v>
      </c>
      <c r="G571" s="12">
        <v>7.0000000000000007E-2</v>
      </c>
      <c r="H571" s="1">
        <v>36094.83</v>
      </c>
      <c r="I571" s="12" t="str">
        <f>_xlfn.IFS(الهدي0[[#This Row],[السعر_بالجنيه]]&lt;=5000,"منخفضة ",الهدي0[[#This Row],[السعر_بالجنيه]]&lt;=15000,"متوسطة ",الهدي0[[#This Row],[السعر_بالجنيه]]&gt;=15000,"مرتفعة ")</f>
        <v xml:space="preserve">مرتفعة </v>
      </c>
      <c r="J571"/>
    </row>
    <row r="572" spans="1:10" x14ac:dyDescent="0.25">
      <c r="A572" t="s">
        <v>8</v>
      </c>
      <c r="B572" t="str">
        <f t="shared" si="10"/>
        <v>الأجهزة  الشخصية</v>
      </c>
      <c r="C572">
        <v>91</v>
      </c>
      <c r="D572" s="12">
        <v>3.7000000000000005E-2</v>
      </c>
      <c r="E572">
        <v>70</v>
      </c>
      <c r="F572" s="11">
        <f>الهدي0[[#This Row],[الكمية_المباعة]]*الهدي0[[#This Row],[نسبة_المرتجعات_٪]]</f>
        <v>6.0060000000000002</v>
      </c>
      <c r="G572" s="12">
        <v>6.6000000000000003E-2</v>
      </c>
      <c r="H572" s="1">
        <v>3098.87</v>
      </c>
      <c r="I572" s="12" t="str">
        <f>_xlfn.IFS(الهدي0[[#This Row],[السعر_بالجنيه]]&lt;=5000,"منخفضة ",الهدي0[[#This Row],[السعر_بالجنيه]]&lt;=15000,"متوسطة ",الهدي0[[#This Row],[السعر_بالجنيه]]&gt;=15000,"مرتفعة ")</f>
        <v xml:space="preserve">منخفضة </v>
      </c>
      <c r="J572"/>
    </row>
    <row r="573" spans="1:10" x14ac:dyDescent="0.25">
      <c r="A573" t="s">
        <v>31</v>
      </c>
      <c r="B573" t="str">
        <f t="shared" si="10"/>
        <v>الأجهزة  الشخصية</v>
      </c>
      <c r="C573">
        <v>208</v>
      </c>
      <c r="D573" s="12">
        <v>4.4000000000000004E-2</v>
      </c>
      <c r="E573">
        <v>120</v>
      </c>
      <c r="F573" s="11">
        <f>الهدي0[[#This Row],[الكمية_المباعة]]*الهدي0[[#This Row],[نسبة_المرتجعات_٪]]</f>
        <v>12.272</v>
      </c>
      <c r="G573" s="12">
        <v>5.9000000000000004E-2</v>
      </c>
      <c r="H573" s="1">
        <v>414.66</v>
      </c>
      <c r="I573" s="12" t="str">
        <f>_xlfn.IFS(الهدي0[[#This Row],[السعر_بالجنيه]]&lt;=5000,"منخفضة ",الهدي0[[#This Row],[السعر_بالجنيه]]&lt;=15000,"متوسطة ",الهدي0[[#This Row],[السعر_بالجنيه]]&gt;=15000,"مرتفعة ")</f>
        <v xml:space="preserve">منخفضة </v>
      </c>
      <c r="J573"/>
    </row>
    <row r="574" spans="1:10" x14ac:dyDescent="0.25">
      <c r="A574" t="s">
        <v>13</v>
      </c>
      <c r="B574" t="str">
        <f t="shared" si="10"/>
        <v>الأجهزة  المنزلية</v>
      </c>
      <c r="C574">
        <v>468</v>
      </c>
      <c r="D574" s="12">
        <v>1.8000000000000002E-2</v>
      </c>
      <c r="E574">
        <v>126</v>
      </c>
      <c r="F574" s="11">
        <f>الهدي0[[#This Row],[الكمية_المباعة]]*الهدي0[[#This Row],[نسبة_المرتجعات_٪]]</f>
        <v>34.632000000000005</v>
      </c>
      <c r="G574" s="12">
        <v>7.400000000000001E-2</v>
      </c>
      <c r="H574" s="1">
        <v>3430.34</v>
      </c>
      <c r="I574" s="12" t="str">
        <f>_xlfn.IFS(الهدي0[[#This Row],[السعر_بالجنيه]]&lt;=5000,"منخفضة ",الهدي0[[#This Row],[السعر_بالجنيه]]&lt;=15000,"متوسطة ",الهدي0[[#This Row],[السعر_بالجنيه]]&gt;=15000,"مرتفعة ")</f>
        <v xml:space="preserve">منخفضة </v>
      </c>
      <c r="J574"/>
    </row>
    <row r="575" spans="1:10" x14ac:dyDescent="0.25">
      <c r="A575" t="s">
        <v>21</v>
      </c>
      <c r="B575" t="str">
        <f t="shared" si="10"/>
        <v xml:space="preserve"> الحاسوب ومستلزماته</v>
      </c>
      <c r="C575">
        <v>123</v>
      </c>
      <c r="D575" s="12">
        <v>3.1000000000000003E-2</v>
      </c>
      <c r="E575">
        <v>144</v>
      </c>
      <c r="F575" s="11">
        <f>الهدي0[[#This Row],[الكمية_المباعة]]*الهدي0[[#This Row],[نسبة_المرتجعات_٪]]</f>
        <v>2.2140000000000004</v>
      </c>
      <c r="G575" s="12">
        <v>1.8000000000000002E-2</v>
      </c>
      <c r="H575" s="1">
        <v>1175.76</v>
      </c>
      <c r="I575" s="12" t="str">
        <f>_xlfn.IFS(الهدي0[[#This Row],[السعر_بالجنيه]]&lt;=5000,"منخفضة ",الهدي0[[#This Row],[السعر_بالجنيه]]&lt;=15000,"متوسطة ",الهدي0[[#This Row],[السعر_بالجنيه]]&gt;=15000,"مرتفعة ")</f>
        <v xml:space="preserve">منخفضة </v>
      </c>
      <c r="J575"/>
    </row>
    <row r="576" spans="1:10" x14ac:dyDescent="0.25">
      <c r="A576" t="s">
        <v>31</v>
      </c>
      <c r="B576" t="str">
        <f t="shared" si="10"/>
        <v>الأجهزة  الشخصية</v>
      </c>
      <c r="C576">
        <v>156</v>
      </c>
      <c r="D576" s="12">
        <v>4.2999999999999997E-2</v>
      </c>
      <c r="E576">
        <v>191</v>
      </c>
      <c r="F576" s="11">
        <f>الهدي0[[#This Row],[الكمية_المباعة]]*الهدي0[[#This Row],[نسبة_المرتجعات_٪]]</f>
        <v>3.7440000000000002</v>
      </c>
      <c r="G576" s="12">
        <v>2.4E-2</v>
      </c>
      <c r="H576" s="1">
        <v>416.96</v>
      </c>
      <c r="I576" s="12" t="str">
        <f>_xlfn.IFS(الهدي0[[#This Row],[السعر_بالجنيه]]&lt;=5000,"منخفضة ",الهدي0[[#This Row],[السعر_بالجنيه]]&lt;=15000,"متوسطة ",الهدي0[[#This Row],[السعر_بالجنيه]]&gt;=15000,"مرتفعة ")</f>
        <v xml:space="preserve">منخفضة </v>
      </c>
      <c r="J576"/>
    </row>
    <row r="577" spans="1:10" x14ac:dyDescent="0.25">
      <c r="A577" t="s">
        <v>18</v>
      </c>
      <c r="B577" t="str">
        <f t="shared" si="10"/>
        <v>الأجهزة  المنزلية</v>
      </c>
      <c r="C577">
        <v>325</v>
      </c>
      <c r="D577" s="12">
        <v>1.9E-2</v>
      </c>
      <c r="E577">
        <v>132</v>
      </c>
      <c r="F577" s="11">
        <f>الهدي0[[#This Row],[الكمية_المباعة]]*الهدي0[[#This Row],[نسبة_المرتجعات_٪]]</f>
        <v>12.025000000000002</v>
      </c>
      <c r="G577" s="12">
        <v>3.7000000000000005E-2</v>
      </c>
      <c r="H577" s="1">
        <v>10274.719999999999</v>
      </c>
      <c r="I577" s="12" t="str">
        <f>_xlfn.IFS(الهدي0[[#This Row],[السعر_بالجنيه]]&lt;=5000,"منخفضة ",الهدي0[[#This Row],[السعر_بالجنيه]]&lt;=15000,"متوسطة ",الهدي0[[#This Row],[السعر_بالجنيه]]&gt;=15000,"مرتفعة ")</f>
        <v xml:space="preserve">متوسطة </v>
      </c>
      <c r="J577"/>
    </row>
    <row r="578" spans="1:10" x14ac:dyDescent="0.25">
      <c r="A578" t="s">
        <v>21</v>
      </c>
      <c r="B578" t="str">
        <f t="shared" ref="B578:B627" si="11">_xlfn.IFS(
    OR(A578="تلفاز ذكي", A578="ثلاجة", A578="غسالة", A578="مكيف هواء", A578="ميكروويف"), "الأجهزة  المنزلية",
    OR(A578="هاتف ذكي", A578="ساعة ذكية", A578="سماعات بلوتوث"), "الأجهزة  الشخصية",
    OR(A578="حاسوب محمول", A578="طابعة ليزر", A578="لوحة مفاتيح"), " الحاسوب ومستلزماته",
    OR(A578="كاميرا رقمية"), "أجهزة التصوير"
)</f>
        <v xml:space="preserve"> الحاسوب ومستلزماته</v>
      </c>
      <c r="C578">
        <v>138</v>
      </c>
      <c r="D578" s="12">
        <v>3.1000000000000003E-2</v>
      </c>
      <c r="E578">
        <v>160</v>
      </c>
      <c r="F578" s="11">
        <f>الهدي0[[#This Row],[الكمية_المباعة]]*الهدي0[[#This Row],[نسبة_المرتجعات_٪]]</f>
        <v>13.662000000000001</v>
      </c>
      <c r="G578" s="12">
        <v>9.9000000000000005E-2</v>
      </c>
      <c r="H578" s="1">
        <v>2854.51</v>
      </c>
      <c r="I578" s="12" t="str">
        <f>_xlfn.IFS(الهدي0[[#This Row],[السعر_بالجنيه]]&lt;=5000,"منخفضة ",الهدي0[[#This Row],[السعر_بالجنيه]]&lt;=15000,"متوسطة ",الهدي0[[#This Row],[السعر_بالجنيه]]&gt;=15000,"مرتفعة ")</f>
        <v xml:space="preserve">منخفضة </v>
      </c>
      <c r="J578"/>
    </row>
    <row r="579" spans="1:10" x14ac:dyDescent="0.25">
      <c r="A579" t="s">
        <v>31</v>
      </c>
      <c r="B579" t="str">
        <f t="shared" si="11"/>
        <v>الأجهزة  الشخصية</v>
      </c>
      <c r="C579">
        <v>432</v>
      </c>
      <c r="D579" s="12">
        <v>2.4E-2</v>
      </c>
      <c r="E579">
        <v>0</v>
      </c>
      <c r="F579" s="11">
        <f>الهدي0[[#This Row],[الكمية_المباعة]]*الهدي0[[#This Row],[نسبة_المرتجعات_٪]]</f>
        <v>35.423999999999992</v>
      </c>
      <c r="G579" s="12">
        <v>8.199999999999999E-2</v>
      </c>
      <c r="H579" s="1">
        <v>1209.03</v>
      </c>
      <c r="I579" s="12" t="str">
        <f>_xlfn.IFS(الهدي0[[#This Row],[السعر_بالجنيه]]&lt;=5000,"منخفضة ",الهدي0[[#This Row],[السعر_بالجنيه]]&lt;=15000,"متوسطة ",الهدي0[[#This Row],[السعر_بالجنيه]]&gt;=15000,"مرتفعة ")</f>
        <v xml:space="preserve">منخفضة </v>
      </c>
      <c r="J579"/>
    </row>
    <row r="580" spans="1:10" x14ac:dyDescent="0.25">
      <c r="A580" t="s">
        <v>8</v>
      </c>
      <c r="B580" t="str">
        <f t="shared" si="11"/>
        <v>الأجهزة  الشخصية</v>
      </c>
      <c r="C580">
        <v>55</v>
      </c>
      <c r="D580" s="12">
        <v>0.02</v>
      </c>
      <c r="E580">
        <v>144</v>
      </c>
      <c r="F580" s="11">
        <f>الهدي0[[#This Row],[الكمية_المباعة]]*الهدي0[[#This Row],[نسبة_المرتجعات_٪]]</f>
        <v>5.1150000000000011</v>
      </c>
      <c r="G580" s="12">
        <v>9.3000000000000013E-2</v>
      </c>
      <c r="H580" s="1">
        <v>11403.923906249995</v>
      </c>
      <c r="I580" s="12" t="str">
        <f>_xlfn.IFS(الهدي0[[#This Row],[السعر_بالجنيه]]&lt;=5000,"منخفضة ",الهدي0[[#This Row],[السعر_بالجنيه]]&lt;=15000,"متوسطة ",الهدي0[[#This Row],[السعر_بالجنيه]]&gt;=15000,"مرتفعة ")</f>
        <v xml:space="preserve">متوسطة </v>
      </c>
      <c r="J580"/>
    </row>
    <row r="581" spans="1:10" x14ac:dyDescent="0.25">
      <c r="A581" t="s">
        <v>18</v>
      </c>
      <c r="B581" t="str">
        <f t="shared" si="11"/>
        <v>الأجهزة  المنزلية</v>
      </c>
      <c r="C581">
        <v>425</v>
      </c>
      <c r="D581" s="12">
        <v>3.7000000000000005E-2</v>
      </c>
      <c r="E581">
        <v>44</v>
      </c>
      <c r="F581" s="11">
        <f>الهدي0[[#This Row],[الكمية_المباعة]]*الهدي0[[#This Row],[نسبة_المرتجعات_٪]]</f>
        <v>16.149999999999999</v>
      </c>
      <c r="G581" s="12">
        <v>3.7999999999999999E-2</v>
      </c>
      <c r="H581" s="1">
        <v>325</v>
      </c>
      <c r="I581" s="12" t="str">
        <f>_xlfn.IFS(الهدي0[[#This Row],[السعر_بالجنيه]]&lt;=5000,"منخفضة ",الهدي0[[#This Row],[السعر_بالجنيه]]&lt;=15000,"متوسطة ",الهدي0[[#This Row],[السعر_بالجنيه]]&gt;=15000,"مرتفعة ")</f>
        <v xml:space="preserve">منخفضة </v>
      </c>
      <c r="J581"/>
    </row>
    <row r="582" spans="1:10" x14ac:dyDescent="0.25">
      <c r="A582" t="s">
        <v>16</v>
      </c>
      <c r="B582" t="str">
        <f t="shared" si="11"/>
        <v xml:space="preserve"> الحاسوب ومستلزماته</v>
      </c>
      <c r="C582">
        <v>126</v>
      </c>
      <c r="D582" s="12">
        <v>1.3000000000000001E-2</v>
      </c>
      <c r="E582">
        <v>161</v>
      </c>
      <c r="F582" s="11">
        <f>الهدي0[[#This Row],[الكمية_المباعة]]*الهدي0[[#This Row],[نسبة_المرتجعات_٪]]</f>
        <v>0.8819999999999999</v>
      </c>
      <c r="G582" s="12">
        <v>6.9999999999999993E-3</v>
      </c>
      <c r="H582" s="1">
        <v>523.59</v>
      </c>
      <c r="I582" s="12" t="str">
        <f>_xlfn.IFS(الهدي0[[#This Row],[السعر_بالجنيه]]&lt;=5000,"منخفضة ",الهدي0[[#This Row],[السعر_بالجنيه]]&lt;=15000,"متوسطة ",الهدي0[[#This Row],[السعر_بالجنيه]]&gt;=15000,"مرتفعة ")</f>
        <v xml:space="preserve">منخفضة </v>
      </c>
      <c r="J582"/>
    </row>
    <row r="583" spans="1:10" x14ac:dyDescent="0.25">
      <c r="A583" t="s">
        <v>58</v>
      </c>
      <c r="B583" t="str">
        <f t="shared" si="11"/>
        <v>الأجهزة  المنزلية</v>
      </c>
      <c r="C583">
        <v>387</v>
      </c>
      <c r="D583" s="12">
        <v>1.3999999999999999E-2</v>
      </c>
      <c r="E583">
        <v>133</v>
      </c>
      <c r="F583" s="11">
        <f>الهدي0[[#This Row],[الكمية_المباعة]]*الهدي0[[#This Row],[نسبة_المرتجعات_٪]]</f>
        <v>33.281999999999996</v>
      </c>
      <c r="G583" s="12">
        <v>8.5999999999999993E-2</v>
      </c>
      <c r="H583" s="1">
        <v>11647.97</v>
      </c>
      <c r="I583" s="12" t="str">
        <f>_xlfn.IFS(الهدي0[[#This Row],[السعر_بالجنيه]]&lt;=5000,"منخفضة ",الهدي0[[#This Row],[السعر_بالجنيه]]&lt;=15000,"متوسطة ",الهدي0[[#This Row],[السعر_بالجنيه]]&gt;=15000,"مرتفعة ")</f>
        <v xml:space="preserve">متوسطة </v>
      </c>
      <c r="J583"/>
    </row>
    <row r="584" spans="1:10" x14ac:dyDescent="0.25">
      <c r="A584" t="s">
        <v>8</v>
      </c>
      <c r="B584" t="str">
        <f t="shared" si="11"/>
        <v>الأجهزة  الشخصية</v>
      </c>
      <c r="C584">
        <v>183</v>
      </c>
      <c r="D584" s="12">
        <v>1.6E-2</v>
      </c>
      <c r="E584">
        <v>196</v>
      </c>
      <c r="F584" s="11">
        <f>الهدي0[[#This Row],[الكمية_المباعة]]*الهدي0[[#This Row],[نسبة_المرتجعات_٪]]</f>
        <v>8.4179999999999993</v>
      </c>
      <c r="G584" s="12">
        <v>4.5999999999999999E-2</v>
      </c>
      <c r="H584" s="1">
        <v>19748.509999999998</v>
      </c>
      <c r="I584" s="12" t="str">
        <f>_xlfn.IFS(الهدي0[[#This Row],[السعر_بالجنيه]]&lt;=5000,"منخفضة ",الهدي0[[#This Row],[السعر_بالجنيه]]&lt;=15000,"متوسطة ",الهدي0[[#This Row],[السعر_بالجنيه]]&gt;=15000,"مرتفعة ")</f>
        <v xml:space="preserve">مرتفعة </v>
      </c>
      <c r="J584"/>
    </row>
    <row r="585" spans="1:10" x14ac:dyDescent="0.25">
      <c r="A585" t="s">
        <v>23</v>
      </c>
      <c r="B585" t="str">
        <f t="shared" si="11"/>
        <v>الأجهزة  الشخصية</v>
      </c>
      <c r="C585">
        <v>201</v>
      </c>
      <c r="D585" s="12">
        <v>2.7000000000000003E-2</v>
      </c>
      <c r="E585">
        <v>121</v>
      </c>
      <c r="F585" s="11">
        <f>الهدي0[[#This Row],[الكمية_المباعة]]*الهدي0[[#This Row],[نسبة_المرتجعات_٪]]</f>
        <v>8.0400000000000009</v>
      </c>
      <c r="G585" s="12">
        <v>0.04</v>
      </c>
      <c r="H585" s="1">
        <v>2573.2918181818186</v>
      </c>
      <c r="I585" s="12" t="str">
        <f>_xlfn.IFS(الهدي0[[#This Row],[السعر_بالجنيه]]&lt;=5000,"منخفضة ",الهدي0[[#This Row],[السعر_بالجنيه]]&lt;=15000,"متوسطة ",الهدي0[[#This Row],[السعر_بالجنيه]]&gt;=15000,"مرتفعة ")</f>
        <v xml:space="preserve">منخفضة </v>
      </c>
      <c r="J585"/>
    </row>
    <row r="586" spans="1:10" x14ac:dyDescent="0.25">
      <c r="A586" t="s">
        <v>31</v>
      </c>
      <c r="B586" t="str">
        <f t="shared" si="11"/>
        <v>الأجهزة  الشخصية</v>
      </c>
      <c r="C586">
        <v>148</v>
      </c>
      <c r="D586" s="12">
        <v>3.2000000000000001E-2</v>
      </c>
      <c r="E586">
        <v>42</v>
      </c>
      <c r="F586" s="11">
        <f>الهدي0[[#This Row],[الكمية_المباعة]]*الهدي0[[#This Row],[نسبة_المرتجعات_٪]]</f>
        <v>5.1800000000000006</v>
      </c>
      <c r="G586" s="12">
        <v>3.5000000000000003E-2</v>
      </c>
      <c r="H586" s="1">
        <v>647.79999999999995</v>
      </c>
      <c r="I586" s="12" t="str">
        <f>_xlfn.IFS(الهدي0[[#This Row],[السعر_بالجنيه]]&lt;=5000,"منخفضة ",الهدي0[[#This Row],[السعر_بالجنيه]]&lt;=15000,"متوسطة ",الهدي0[[#This Row],[السعر_بالجنيه]]&gt;=15000,"مرتفعة ")</f>
        <v xml:space="preserve">منخفضة </v>
      </c>
      <c r="J586"/>
    </row>
    <row r="587" spans="1:10" x14ac:dyDescent="0.25">
      <c r="A587" t="s">
        <v>10</v>
      </c>
      <c r="B587" t="str">
        <f t="shared" si="11"/>
        <v>الأجهزة  المنزلية</v>
      </c>
      <c r="C587">
        <v>173</v>
      </c>
      <c r="D587" s="12">
        <v>2.7000000000000003E-2</v>
      </c>
      <c r="E587">
        <v>136</v>
      </c>
      <c r="F587" s="11">
        <f>الهدي0[[#This Row],[الكمية_المباعة]]*الهدي0[[#This Row],[نسبة_المرتجعات_٪]]</f>
        <v>1.73</v>
      </c>
      <c r="G587" s="12">
        <v>0.01</v>
      </c>
      <c r="H587" s="1">
        <v>1571.24</v>
      </c>
      <c r="I587" s="12" t="str">
        <f>_xlfn.IFS(الهدي0[[#This Row],[السعر_بالجنيه]]&lt;=5000,"منخفضة ",الهدي0[[#This Row],[السعر_بالجنيه]]&lt;=15000,"متوسطة ",الهدي0[[#This Row],[السعر_بالجنيه]]&gt;=15000,"مرتفعة ")</f>
        <v xml:space="preserve">منخفضة </v>
      </c>
      <c r="J587"/>
    </row>
    <row r="588" spans="1:10" x14ac:dyDescent="0.25">
      <c r="A588" t="s">
        <v>8</v>
      </c>
      <c r="B588" t="str">
        <f t="shared" si="11"/>
        <v>الأجهزة  الشخصية</v>
      </c>
      <c r="C588">
        <v>203</v>
      </c>
      <c r="D588" s="12">
        <v>0.03</v>
      </c>
      <c r="E588">
        <v>158</v>
      </c>
      <c r="F588" s="11">
        <f>الهدي0[[#This Row],[الكمية_المباعة]]*الهدي0[[#This Row],[نسبة_المرتجعات_٪]]</f>
        <v>15.427999999999999</v>
      </c>
      <c r="G588" s="12">
        <v>7.5999999999999998E-2</v>
      </c>
      <c r="H588" s="1">
        <v>17273.89</v>
      </c>
      <c r="I588" s="12" t="str">
        <f>_xlfn.IFS(الهدي0[[#This Row],[السعر_بالجنيه]]&lt;=5000,"منخفضة ",الهدي0[[#This Row],[السعر_بالجنيه]]&lt;=15000,"متوسطة ",الهدي0[[#This Row],[السعر_بالجنيه]]&gt;=15000,"مرتفعة ")</f>
        <v xml:space="preserve">مرتفعة </v>
      </c>
      <c r="J588"/>
    </row>
    <row r="589" spans="1:10" x14ac:dyDescent="0.25">
      <c r="A589" t="s">
        <v>23</v>
      </c>
      <c r="B589" t="str">
        <f t="shared" si="11"/>
        <v>الأجهزة  الشخصية</v>
      </c>
      <c r="C589">
        <v>318</v>
      </c>
      <c r="D589" s="12">
        <v>0.02</v>
      </c>
      <c r="E589">
        <v>0</v>
      </c>
      <c r="F589" s="11">
        <f>الهدي0[[#This Row],[الكمية_المباعة]]*الهدي0[[#This Row],[نسبة_المرتجعات_٪]]</f>
        <v>14.946</v>
      </c>
      <c r="G589" s="12">
        <v>4.7E-2</v>
      </c>
      <c r="H589" s="1">
        <v>2334.7600000000002</v>
      </c>
      <c r="I589" s="12" t="str">
        <f>_xlfn.IFS(الهدي0[[#This Row],[السعر_بالجنيه]]&lt;=5000,"منخفضة ",الهدي0[[#This Row],[السعر_بالجنيه]]&lt;=15000,"متوسطة ",الهدي0[[#This Row],[السعر_بالجنيه]]&gt;=15000,"مرتفعة ")</f>
        <v xml:space="preserve">منخفضة </v>
      </c>
      <c r="J589"/>
    </row>
    <row r="590" spans="1:10" x14ac:dyDescent="0.25">
      <c r="A590" t="s">
        <v>37</v>
      </c>
      <c r="B590" t="str">
        <f t="shared" si="11"/>
        <v xml:space="preserve"> الحاسوب ومستلزماته</v>
      </c>
      <c r="C590">
        <v>345</v>
      </c>
      <c r="D590" s="12">
        <v>3.4000000000000002E-2</v>
      </c>
      <c r="E590">
        <v>98</v>
      </c>
      <c r="F590" s="11">
        <f>الهدي0[[#This Row],[الكمية_المباعة]]*الهدي0[[#This Row],[نسبة_المرتجعات_٪]]</f>
        <v>22.080000000000002</v>
      </c>
      <c r="G590" s="12">
        <v>6.4000000000000001E-2</v>
      </c>
      <c r="H590" s="1">
        <v>27249.68</v>
      </c>
      <c r="I590" s="12" t="str">
        <f>_xlfn.IFS(الهدي0[[#This Row],[السعر_بالجنيه]]&lt;=5000,"منخفضة ",الهدي0[[#This Row],[السعر_بالجنيه]]&lt;=15000,"متوسطة ",الهدي0[[#This Row],[السعر_بالجنيه]]&gt;=15000,"مرتفعة ")</f>
        <v xml:space="preserve">مرتفعة </v>
      </c>
      <c r="J590"/>
    </row>
    <row r="591" spans="1:10" x14ac:dyDescent="0.25">
      <c r="A591" t="s">
        <v>23</v>
      </c>
      <c r="B591" t="str">
        <f t="shared" si="11"/>
        <v>الأجهزة  الشخصية</v>
      </c>
      <c r="C591">
        <v>453</v>
      </c>
      <c r="D591" s="12">
        <v>2.8999999999999998E-2</v>
      </c>
      <c r="E591">
        <v>45</v>
      </c>
      <c r="F591" s="11">
        <f>الهدي0[[#This Row],[الكمية_المباعة]]*الهدي0[[#This Row],[نسبة_المرتجعات_٪]]</f>
        <v>11.325000000000001</v>
      </c>
      <c r="G591" s="12">
        <v>2.5000000000000001E-2</v>
      </c>
      <c r="H591" s="1">
        <v>2697.53</v>
      </c>
      <c r="I591" s="12" t="str">
        <f>_xlfn.IFS(الهدي0[[#This Row],[السعر_بالجنيه]]&lt;=5000,"منخفضة ",الهدي0[[#This Row],[السعر_بالجنيه]]&lt;=15000,"متوسطة ",الهدي0[[#This Row],[السعر_بالجنيه]]&gt;=15000,"مرتفعة ")</f>
        <v xml:space="preserve">منخفضة </v>
      </c>
      <c r="J591"/>
    </row>
    <row r="592" spans="1:10" x14ac:dyDescent="0.25">
      <c r="A592" t="s">
        <v>25</v>
      </c>
      <c r="B592" t="str">
        <f t="shared" si="11"/>
        <v>الأجهزة  المنزلية</v>
      </c>
      <c r="C592">
        <v>281</v>
      </c>
      <c r="D592" s="12">
        <v>1.8000000000000002E-2</v>
      </c>
      <c r="E592">
        <v>192</v>
      </c>
      <c r="F592" s="11">
        <f>الهدي0[[#This Row],[الكمية_المباعة]]*الهدي0[[#This Row],[نسبة_المرتجعات_٪]]</f>
        <v>19.389000000000003</v>
      </c>
      <c r="G592" s="12">
        <v>6.9000000000000006E-2</v>
      </c>
      <c r="H592" s="1">
        <v>38207.31</v>
      </c>
      <c r="I592" s="12" t="str">
        <f>_xlfn.IFS(الهدي0[[#This Row],[السعر_بالجنيه]]&lt;=5000,"منخفضة ",الهدي0[[#This Row],[السعر_بالجنيه]]&lt;=15000,"متوسطة ",الهدي0[[#This Row],[السعر_بالجنيه]]&gt;=15000,"مرتفعة ")</f>
        <v xml:space="preserve">مرتفعة </v>
      </c>
      <c r="J592"/>
    </row>
    <row r="593" spans="1:10" x14ac:dyDescent="0.25">
      <c r="A593" t="s">
        <v>13</v>
      </c>
      <c r="B593" t="str">
        <f t="shared" si="11"/>
        <v>الأجهزة  المنزلية</v>
      </c>
      <c r="C593">
        <v>170</v>
      </c>
      <c r="D593" s="12">
        <v>3.7000000000000005E-2</v>
      </c>
      <c r="E593">
        <v>0</v>
      </c>
      <c r="F593" s="11">
        <f>الهدي0[[#This Row],[الكمية_المباعة]]*الهدي0[[#This Row],[نسبة_المرتجعات_٪]]</f>
        <v>4.08</v>
      </c>
      <c r="G593" s="12">
        <v>2.4E-2</v>
      </c>
      <c r="H593" s="1">
        <v>7368.05</v>
      </c>
      <c r="I593" s="12" t="str">
        <f>_xlfn.IFS(الهدي0[[#This Row],[السعر_بالجنيه]]&lt;=5000,"منخفضة ",الهدي0[[#This Row],[السعر_بالجنيه]]&lt;=15000,"متوسطة ",الهدي0[[#This Row],[السعر_بالجنيه]]&gt;=15000,"مرتفعة ")</f>
        <v xml:space="preserve">متوسطة </v>
      </c>
      <c r="J593"/>
    </row>
    <row r="594" spans="1:10" x14ac:dyDescent="0.25">
      <c r="A594" t="s">
        <v>13</v>
      </c>
      <c r="B594" t="str">
        <f t="shared" si="11"/>
        <v>الأجهزة  المنزلية</v>
      </c>
      <c r="C594">
        <v>438</v>
      </c>
      <c r="D594" s="12">
        <v>4.4000000000000004E-2</v>
      </c>
      <c r="E594">
        <v>175</v>
      </c>
      <c r="F594" s="11">
        <f>الهدي0[[#This Row],[الكمية_المباعة]]*الهدي0[[#This Row],[نسبة_المرتجعات_٪]]</f>
        <v>31.536000000000005</v>
      </c>
      <c r="G594" s="12">
        <v>7.2000000000000008E-2</v>
      </c>
      <c r="H594" s="1">
        <v>8023.2484285714272</v>
      </c>
      <c r="I594" s="12" t="str">
        <f>_xlfn.IFS(الهدي0[[#This Row],[السعر_بالجنيه]]&lt;=5000,"منخفضة ",الهدي0[[#This Row],[السعر_بالجنيه]]&lt;=15000,"متوسطة ",الهدي0[[#This Row],[السعر_بالجنيه]]&gt;=15000,"مرتفعة ")</f>
        <v xml:space="preserve">متوسطة </v>
      </c>
      <c r="J594"/>
    </row>
    <row r="595" spans="1:10" x14ac:dyDescent="0.25">
      <c r="A595" t="s">
        <v>21</v>
      </c>
      <c r="B595" t="str">
        <f t="shared" si="11"/>
        <v xml:space="preserve"> الحاسوب ومستلزماته</v>
      </c>
      <c r="C595">
        <v>228</v>
      </c>
      <c r="D595" s="12">
        <v>2.7000000000000003E-2</v>
      </c>
      <c r="E595">
        <v>181</v>
      </c>
      <c r="F595" s="11">
        <f>الهدي0[[#This Row],[الكمية_المباعة]]*الهدي0[[#This Row],[نسبة_المرتجعات_٪]]</f>
        <v>10.26</v>
      </c>
      <c r="G595" s="12">
        <v>4.4999999999999998E-2</v>
      </c>
      <c r="H595" s="1">
        <v>1969.7</v>
      </c>
      <c r="I595" s="12" t="str">
        <f>_xlfn.IFS(الهدي0[[#This Row],[السعر_بالجنيه]]&lt;=5000,"منخفضة ",الهدي0[[#This Row],[السعر_بالجنيه]]&lt;=15000,"متوسطة ",الهدي0[[#This Row],[السعر_بالجنيه]]&gt;=15000,"مرتفعة ")</f>
        <v xml:space="preserve">منخفضة </v>
      </c>
      <c r="J595"/>
    </row>
    <row r="596" spans="1:10" x14ac:dyDescent="0.25">
      <c r="A596" t="s">
        <v>58</v>
      </c>
      <c r="B596" t="str">
        <f t="shared" si="11"/>
        <v>الأجهزة  المنزلية</v>
      </c>
      <c r="C596">
        <v>294</v>
      </c>
      <c r="D596" s="12">
        <v>3.2000000000000001E-2</v>
      </c>
      <c r="E596">
        <v>0</v>
      </c>
      <c r="F596" s="11">
        <f>الهدي0[[#This Row],[الكمية_المباعة]]*الهدي0[[#This Row],[نسبة_المرتجعات_٪]]</f>
        <v>28.812000000000001</v>
      </c>
      <c r="G596" s="12">
        <v>9.8000000000000004E-2</v>
      </c>
      <c r="H596" s="1">
        <v>22711.37</v>
      </c>
      <c r="I596" s="12" t="str">
        <f>_xlfn.IFS(الهدي0[[#This Row],[السعر_بالجنيه]]&lt;=5000,"منخفضة ",الهدي0[[#This Row],[السعر_بالجنيه]]&lt;=15000,"متوسطة ",الهدي0[[#This Row],[السعر_بالجنيه]]&gt;=15000,"مرتفعة ")</f>
        <v xml:space="preserve">مرتفعة </v>
      </c>
      <c r="J596"/>
    </row>
    <row r="597" spans="1:10" x14ac:dyDescent="0.25">
      <c r="A597" t="s">
        <v>18</v>
      </c>
      <c r="B597" t="str">
        <f t="shared" si="11"/>
        <v>الأجهزة  المنزلية</v>
      </c>
      <c r="C597">
        <v>418</v>
      </c>
      <c r="D597" s="12">
        <v>3.1000000000000003E-2</v>
      </c>
      <c r="E597">
        <v>191</v>
      </c>
      <c r="F597" s="11">
        <f>الهدي0[[#This Row],[الكمية_المباعة]]*الهدي0[[#This Row],[نسبة_المرتجعات_٪]]</f>
        <v>7.9420000000000002</v>
      </c>
      <c r="G597" s="12">
        <v>1.9E-2</v>
      </c>
      <c r="H597" s="1">
        <v>9321.5</v>
      </c>
      <c r="I597" s="12" t="str">
        <f>_xlfn.IFS(الهدي0[[#This Row],[السعر_بالجنيه]]&lt;=5000,"منخفضة ",الهدي0[[#This Row],[السعر_بالجنيه]]&lt;=15000,"متوسطة ",الهدي0[[#This Row],[السعر_بالجنيه]]&gt;=15000,"مرتفعة ")</f>
        <v xml:space="preserve">متوسطة </v>
      </c>
      <c r="J597"/>
    </row>
    <row r="598" spans="1:10" x14ac:dyDescent="0.25">
      <c r="A598" t="s">
        <v>13</v>
      </c>
      <c r="B598" t="str">
        <f t="shared" si="11"/>
        <v>الأجهزة  المنزلية</v>
      </c>
      <c r="C598">
        <v>271</v>
      </c>
      <c r="D598" s="12">
        <v>2.7000000000000003E-2</v>
      </c>
      <c r="E598">
        <v>39</v>
      </c>
      <c r="F598" s="11">
        <f>الهدي0[[#This Row],[الكمية_المباعة]]*الهدي0[[#This Row],[نسبة_المرتجعات_٪]]</f>
        <v>27.1</v>
      </c>
      <c r="G598" s="12">
        <v>0.1</v>
      </c>
      <c r="H598" s="1">
        <v>6024.83</v>
      </c>
      <c r="I598" s="12" t="str">
        <f>_xlfn.IFS(الهدي0[[#This Row],[السعر_بالجنيه]]&lt;=5000,"منخفضة ",الهدي0[[#This Row],[السعر_بالجنيه]]&lt;=15000,"متوسطة ",الهدي0[[#This Row],[السعر_بالجنيه]]&gt;=15000,"مرتفعة ")</f>
        <v xml:space="preserve">متوسطة </v>
      </c>
      <c r="J598"/>
    </row>
    <row r="599" spans="1:10" x14ac:dyDescent="0.25">
      <c r="A599" t="s">
        <v>88</v>
      </c>
      <c r="B599" t="str">
        <f t="shared" si="11"/>
        <v>أجهزة التصوير</v>
      </c>
      <c r="C599">
        <v>336</v>
      </c>
      <c r="D599" s="12">
        <v>2.7999999999999997E-2</v>
      </c>
      <c r="E599">
        <v>100</v>
      </c>
      <c r="F599" s="11">
        <f>الهدي0[[#This Row],[الكمية_المباعة]]*الهدي0[[#This Row],[نسبة_المرتجعات_٪]]</f>
        <v>11.424000000000001</v>
      </c>
      <c r="G599" s="12">
        <v>3.4000000000000002E-2</v>
      </c>
      <c r="H599" s="1">
        <v>2092.61</v>
      </c>
      <c r="I599" s="12" t="str">
        <f>_xlfn.IFS(الهدي0[[#This Row],[السعر_بالجنيه]]&lt;=5000,"منخفضة ",الهدي0[[#This Row],[السعر_بالجنيه]]&lt;=15000,"متوسطة ",الهدي0[[#This Row],[السعر_بالجنيه]]&gt;=15000,"مرتفعة ")</f>
        <v xml:space="preserve">منخفضة </v>
      </c>
      <c r="J599"/>
    </row>
    <row r="600" spans="1:10" x14ac:dyDescent="0.25">
      <c r="A600" t="s">
        <v>37</v>
      </c>
      <c r="B600" t="str">
        <f t="shared" si="11"/>
        <v xml:space="preserve"> الحاسوب ومستلزماته</v>
      </c>
      <c r="C600">
        <v>392</v>
      </c>
      <c r="D600" s="12">
        <v>0.05</v>
      </c>
      <c r="E600">
        <v>139</v>
      </c>
      <c r="F600" s="11">
        <f>الهدي0[[#This Row],[الكمية_المباعة]]*الهدي0[[#This Row],[نسبة_المرتجعات_٪]]</f>
        <v>21.56</v>
      </c>
      <c r="G600" s="12">
        <v>5.5E-2</v>
      </c>
      <c r="H600" s="1">
        <v>21821.9</v>
      </c>
      <c r="I600" s="12" t="str">
        <f>_xlfn.IFS(الهدي0[[#This Row],[السعر_بالجنيه]]&lt;=5000,"منخفضة ",الهدي0[[#This Row],[السعر_بالجنيه]]&lt;=15000,"متوسطة ",الهدي0[[#This Row],[السعر_بالجنيه]]&gt;=15000,"مرتفعة ")</f>
        <v xml:space="preserve">مرتفعة </v>
      </c>
      <c r="J600"/>
    </row>
    <row r="601" spans="1:10" x14ac:dyDescent="0.25">
      <c r="A601" t="s">
        <v>21</v>
      </c>
      <c r="B601" t="str">
        <f t="shared" si="11"/>
        <v xml:space="preserve"> الحاسوب ومستلزماته</v>
      </c>
      <c r="C601">
        <v>463</v>
      </c>
      <c r="D601" s="12">
        <v>2.7999999999999997E-2</v>
      </c>
      <c r="E601">
        <v>106</v>
      </c>
      <c r="F601" s="11">
        <f>الهدي0[[#This Row],[الكمية_المباعة]]*الهدي0[[#This Row],[نسبة_المرتجعات_٪]]</f>
        <v>9.26</v>
      </c>
      <c r="G601" s="12">
        <v>0.02</v>
      </c>
      <c r="H601" s="1">
        <v>3206.54</v>
      </c>
      <c r="I601" s="12" t="str">
        <f>_xlfn.IFS(الهدي0[[#This Row],[السعر_بالجنيه]]&lt;=5000,"منخفضة ",الهدي0[[#This Row],[السعر_بالجنيه]]&lt;=15000,"متوسطة ",الهدي0[[#This Row],[السعر_بالجنيه]]&gt;=15000,"مرتفعة ")</f>
        <v xml:space="preserve">منخفضة </v>
      </c>
      <c r="J601"/>
    </row>
    <row r="602" spans="1:10" x14ac:dyDescent="0.25">
      <c r="A602" t="s">
        <v>10</v>
      </c>
      <c r="B602" t="str">
        <f t="shared" si="11"/>
        <v>الأجهزة  المنزلية</v>
      </c>
      <c r="C602">
        <v>348</v>
      </c>
      <c r="D602" s="12">
        <v>2.1000000000000001E-2</v>
      </c>
      <c r="E602">
        <v>0</v>
      </c>
      <c r="F602" s="11">
        <f>الهدي0[[#This Row],[الكمية_المباعة]]*الهدي0[[#This Row],[نسبة_المرتجعات_٪]]</f>
        <v>12.528000000000002</v>
      </c>
      <c r="G602" s="12">
        <v>3.6000000000000004E-2</v>
      </c>
      <c r="H602" s="1">
        <v>2433.27</v>
      </c>
      <c r="I602" s="12" t="str">
        <f>_xlfn.IFS(الهدي0[[#This Row],[السعر_بالجنيه]]&lt;=5000,"منخفضة ",الهدي0[[#This Row],[السعر_بالجنيه]]&lt;=15000,"متوسطة ",الهدي0[[#This Row],[السعر_بالجنيه]]&gt;=15000,"مرتفعة ")</f>
        <v xml:space="preserve">منخفضة </v>
      </c>
      <c r="J602"/>
    </row>
    <row r="603" spans="1:10" x14ac:dyDescent="0.25">
      <c r="A603" t="s">
        <v>13</v>
      </c>
      <c r="B603" t="str">
        <f t="shared" si="11"/>
        <v>الأجهزة  المنزلية</v>
      </c>
      <c r="C603">
        <v>282</v>
      </c>
      <c r="D603" s="12">
        <v>0.02</v>
      </c>
      <c r="E603">
        <v>96</v>
      </c>
      <c r="F603" s="11">
        <f>الهدي0[[#This Row],[الكمية_المباعة]]*الهدي0[[#This Row],[نسبة_المرتجعات_٪]]</f>
        <v>22.277999999999999</v>
      </c>
      <c r="G603" s="12">
        <v>7.9000000000000001E-2</v>
      </c>
      <c r="H603" s="1">
        <v>11364.19</v>
      </c>
      <c r="I603" s="12" t="str">
        <f>_xlfn.IFS(الهدي0[[#This Row],[السعر_بالجنيه]]&lt;=5000,"منخفضة ",الهدي0[[#This Row],[السعر_بالجنيه]]&lt;=15000,"متوسطة ",الهدي0[[#This Row],[السعر_بالجنيه]]&gt;=15000,"مرتفعة ")</f>
        <v xml:space="preserve">متوسطة </v>
      </c>
      <c r="J603"/>
    </row>
    <row r="604" spans="1:10" x14ac:dyDescent="0.25">
      <c r="A604" t="s">
        <v>58</v>
      </c>
      <c r="B604" t="str">
        <f t="shared" si="11"/>
        <v>الأجهزة  المنزلية</v>
      </c>
      <c r="C604">
        <v>326</v>
      </c>
      <c r="D604" s="12">
        <v>1.3999999999999999E-2</v>
      </c>
      <c r="E604">
        <v>42</v>
      </c>
      <c r="F604" s="11">
        <f>الهدي0[[#This Row],[الكمية_المباعة]]*الهدي0[[#This Row],[نسبة_المرتجعات_٪]]</f>
        <v>26.731999999999996</v>
      </c>
      <c r="G604" s="12">
        <v>8.199999999999999E-2</v>
      </c>
      <c r="H604" s="1">
        <v>18693.336533333328</v>
      </c>
      <c r="I604" s="12" t="str">
        <f>_xlfn.IFS(الهدي0[[#This Row],[السعر_بالجنيه]]&lt;=5000,"منخفضة ",الهدي0[[#This Row],[السعر_بالجنيه]]&lt;=15000,"متوسطة ",الهدي0[[#This Row],[السعر_بالجنيه]]&gt;=15000,"مرتفعة ")</f>
        <v xml:space="preserve">مرتفعة </v>
      </c>
      <c r="J604"/>
    </row>
    <row r="605" spans="1:10" x14ac:dyDescent="0.25">
      <c r="A605" t="s">
        <v>21</v>
      </c>
      <c r="B605" t="str">
        <f t="shared" si="11"/>
        <v xml:space="preserve"> الحاسوب ومستلزماته</v>
      </c>
      <c r="C605">
        <v>345</v>
      </c>
      <c r="D605" s="12">
        <v>4.4000000000000004E-2</v>
      </c>
      <c r="E605">
        <v>0</v>
      </c>
      <c r="F605" s="11">
        <f>الهدي0[[#This Row],[الكمية_المباعة]]*الهدي0[[#This Row],[نسبة_المرتجعات_٪]]</f>
        <v>30.360000000000003</v>
      </c>
      <c r="G605" s="12">
        <v>8.8000000000000009E-2</v>
      </c>
      <c r="H605" s="1">
        <v>3105.12</v>
      </c>
      <c r="I605" s="12" t="str">
        <f>_xlfn.IFS(الهدي0[[#This Row],[السعر_بالجنيه]]&lt;=5000,"منخفضة ",الهدي0[[#This Row],[السعر_بالجنيه]]&lt;=15000,"متوسطة ",الهدي0[[#This Row],[السعر_بالجنيه]]&gt;=15000,"مرتفعة ")</f>
        <v xml:space="preserve">منخفضة </v>
      </c>
      <c r="J605"/>
    </row>
    <row r="606" spans="1:10" x14ac:dyDescent="0.25">
      <c r="A606" t="s">
        <v>23</v>
      </c>
      <c r="B606" t="str">
        <f t="shared" si="11"/>
        <v>الأجهزة  الشخصية</v>
      </c>
      <c r="C606">
        <v>121</v>
      </c>
      <c r="D606" s="12">
        <v>1.6E-2</v>
      </c>
      <c r="E606">
        <v>92</v>
      </c>
      <c r="F606" s="11">
        <f>الهدي0[[#This Row],[الكمية_المباعة]]*الهدي0[[#This Row],[نسبة_المرتجعات_٪]]</f>
        <v>2.7829999999999999</v>
      </c>
      <c r="G606" s="12">
        <v>2.3E-2</v>
      </c>
      <c r="H606" s="1">
        <v>1677.45</v>
      </c>
      <c r="I606" s="12" t="str">
        <f>_xlfn.IFS(الهدي0[[#This Row],[السعر_بالجنيه]]&lt;=5000,"منخفضة ",الهدي0[[#This Row],[السعر_بالجنيه]]&lt;=15000,"متوسطة ",الهدي0[[#This Row],[السعر_بالجنيه]]&gt;=15000,"مرتفعة ")</f>
        <v xml:space="preserve">منخفضة </v>
      </c>
      <c r="J606"/>
    </row>
    <row r="607" spans="1:10" x14ac:dyDescent="0.25">
      <c r="A607" t="s">
        <v>25</v>
      </c>
      <c r="B607" t="str">
        <f t="shared" si="11"/>
        <v>الأجهزة  المنزلية</v>
      </c>
      <c r="C607">
        <v>53</v>
      </c>
      <c r="D607" s="12">
        <v>4.4999999999999998E-2</v>
      </c>
      <c r="E607">
        <v>57</v>
      </c>
      <c r="F607" s="11">
        <f>الهدي0[[#This Row],[الكمية_المباعة]]*الهدي0[[#This Row],[نسبة_المرتجعات_٪]]</f>
        <v>0.79499999999999993</v>
      </c>
      <c r="G607" s="12">
        <v>1.4999999999999999E-2</v>
      </c>
      <c r="H607" s="1">
        <v>23640.807831325303</v>
      </c>
      <c r="I607" s="12" t="str">
        <f>_xlfn.IFS(الهدي0[[#This Row],[السعر_بالجنيه]]&lt;=5000,"منخفضة ",الهدي0[[#This Row],[السعر_بالجنيه]]&lt;=15000,"متوسطة ",الهدي0[[#This Row],[السعر_بالجنيه]]&gt;=15000,"مرتفعة ")</f>
        <v xml:space="preserve">مرتفعة </v>
      </c>
      <c r="J607"/>
    </row>
    <row r="608" spans="1:10" x14ac:dyDescent="0.25">
      <c r="A608" t="s">
        <v>10</v>
      </c>
      <c r="B608" t="str">
        <f t="shared" si="11"/>
        <v>الأجهزة  المنزلية</v>
      </c>
      <c r="C608">
        <v>261</v>
      </c>
      <c r="D608" s="12">
        <v>0.05</v>
      </c>
      <c r="E608">
        <v>27</v>
      </c>
      <c r="F608" s="11">
        <f>الهدي0[[#This Row],[الكمية_المباعة]]*الهدي0[[#This Row],[نسبة_المرتجعات_٪]]</f>
        <v>4.1760000000000002</v>
      </c>
      <c r="G608" s="12">
        <v>1.6E-2</v>
      </c>
      <c r="H608" s="1">
        <v>2393.7531168831169</v>
      </c>
      <c r="I608" s="12" t="str">
        <f>_xlfn.IFS(الهدي0[[#This Row],[السعر_بالجنيه]]&lt;=5000,"منخفضة ",الهدي0[[#This Row],[السعر_بالجنيه]]&lt;=15000,"متوسطة ",الهدي0[[#This Row],[السعر_بالجنيه]]&gt;=15000,"مرتفعة ")</f>
        <v xml:space="preserve">منخفضة </v>
      </c>
      <c r="J608"/>
    </row>
    <row r="609" spans="1:10" x14ac:dyDescent="0.25">
      <c r="A609" t="s">
        <v>25</v>
      </c>
      <c r="B609" t="str">
        <f t="shared" si="11"/>
        <v>الأجهزة  المنزلية</v>
      </c>
      <c r="C609">
        <v>316</v>
      </c>
      <c r="D609" s="12">
        <v>4.8000000000000001E-2</v>
      </c>
      <c r="E609">
        <v>146</v>
      </c>
      <c r="F609" s="11">
        <f>الهدي0[[#This Row],[الكمية_المباعة]]*الهدي0[[#This Row],[نسبة_المرتجعات_٪]]</f>
        <v>23.7</v>
      </c>
      <c r="G609" s="12">
        <v>7.4999999999999997E-2</v>
      </c>
      <c r="H609" s="1">
        <v>23284.28</v>
      </c>
      <c r="I609" s="12" t="str">
        <f>_xlfn.IFS(الهدي0[[#This Row],[السعر_بالجنيه]]&lt;=5000,"منخفضة ",الهدي0[[#This Row],[السعر_بالجنيه]]&lt;=15000,"متوسطة ",الهدي0[[#This Row],[السعر_بالجنيه]]&gt;=15000,"مرتفعة ")</f>
        <v xml:space="preserve">مرتفعة </v>
      </c>
      <c r="J609"/>
    </row>
    <row r="610" spans="1:10" x14ac:dyDescent="0.25">
      <c r="A610" t="s">
        <v>10</v>
      </c>
      <c r="B610" t="str">
        <f t="shared" si="11"/>
        <v>الأجهزة  المنزلية</v>
      </c>
      <c r="C610">
        <v>179</v>
      </c>
      <c r="D610" s="12">
        <v>1.8000000000000002E-2</v>
      </c>
      <c r="E610">
        <v>186</v>
      </c>
      <c r="F610" s="11">
        <f>الهدي0[[#This Row],[الكمية_المباعة]]*الهدي0[[#This Row],[نسبة_المرتجعات_٪]]</f>
        <v>5.1909999999999998</v>
      </c>
      <c r="G610" s="12">
        <v>2.8999999999999998E-2</v>
      </c>
      <c r="H610" s="1">
        <v>3016.86</v>
      </c>
      <c r="I610" s="12" t="str">
        <f>_xlfn.IFS(الهدي0[[#This Row],[السعر_بالجنيه]]&lt;=5000,"منخفضة ",الهدي0[[#This Row],[السعر_بالجنيه]]&lt;=15000,"متوسطة ",الهدي0[[#This Row],[السعر_بالجنيه]]&gt;=15000,"مرتفعة ")</f>
        <v xml:space="preserve">منخفضة </v>
      </c>
      <c r="J610"/>
    </row>
    <row r="611" spans="1:10" x14ac:dyDescent="0.25">
      <c r="A611" t="s">
        <v>31</v>
      </c>
      <c r="B611" t="str">
        <f t="shared" si="11"/>
        <v>الأجهزة  الشخصية</v>
      </c>
      <c r="C611">
        <v>328</v>
      </c>
      <c r="D611" s="12">
        <v>4.5999999999999999E-2</v>
      </c>
      <c r="E611">
        <v>185</v>
      </c>
      <c r="F611" s="11">
        <f>الهدي0[[#This Row],[الكمية_المباعة]]*الهدي0[[#This Row],[نسبة_المرتجعات_٪]]</f>
        <v>14.76</v>
      </c>
      <c r="G611" s="12">
        <v>4.4999999999999998E-2</v>
      </c>
      <c r="H611" s="1">
        <v>631.94000000000005</v>
      </c>
      <c r="I611" s="12" t="str">
        <f>_xlfn.IFS(الهدي0[[#This Row],[السعر_بالجنيه]]&lt;=5000,"منخفضة ",الهدي0[[#This Row],[السعر_بالجنيه]]&lt;=15000,"متوسطة ",الهدي0[[#This Row],[السعر_بالجنيه]]&gt;=15000,"مرتفعة ")</f>
        <v xml:space="preserve">منخفضة </v>
      </c>
      <c r="J611"/>
    </row>
    <row r="612" spans="1:10" x14ac:dyDescent="0.25">
      <c r="A612" t="s">
        <v>23</v>
      </c>
      <c r="B612" t="str">
        <f t="shared" si="11"/>
        <v>الأجهزة  الشخصية</v>
      </c>
      <c r="C612">
        <v>99</v>
      </c>
      <c r="D612" s="12">
        <v>3.7000000000000005E-2</v>
      </c>
      <c r="E612">
        <v>110</v>
      </c>
      <c r="F612" s="11">
        <f>الهدي0[[#This Row],[الكمية_المباعة]]*الهدي0[[#This Row],[نسبة_المرتجعات_٪]]</f>
        <v>6.633</v>
      </c>
      <c r="G612" s="12">
        <v>6.7000000000000004E-2</v>
      </c>
      <c r="H612" s="1">
        <v>2313.3200000000002</v>
      </c>
      <c r="I612" s="12" t="str">
        <f>_xlfn.IFS(الهدي0[[#This Row],[السعر_بالجنيه]]&lt;=5000,"منخفضة ",الهدي0[[#This Row],[السعر_بالجنيه]]&lt;=15000,"متوسطة ",الهدي0[[#This Row],[السعر_بالجنيه]]&gt;=15000,"مرتفعة ")</f>
        <v xml:space="preserve">منخفضة </v>
      </c>
      <c r="J612"/>
    </row>
    <row r="613" spans="1:10" x14ac:dyDescent="0.25">
      <c r="A613" t="s">
        <v>88</v>
      </c>
      <c r="B613" t="str">
        <f t="shared" si="11"/>
        <v>أجهزة التصوير</v>
      </c>
      <c r="C613">
        <v>201</v>
      </c>
      <c r="D613" s="12">
        <v>2.3E-2</v>
      </c>
      <c r="E613">
        <v>117</v>
      </c>
      <c r="F613" s="11">
        <f>الهدي0[[#This Row],[الكمية_المباعة]]*الهدي0[[#This Row],[نسبة_المرتجعات_٪]]</f>
        <v>13.266</v>
      </c>
      <c r="G613" s="12">
        <v>6.6000000000000003E-2</v>
      </c>
      <c r="H613" s="1">
        <v>12468.93</v>
      </c>
      <c r="I613" s="12" t="str">
        <f>_xlfn.IFS(الهدي0[[#This Row],[السعر_بالجنيه]]&lt;=5000,"منخفضة ",الهدي0[[#This Row],[السعر_بالجنيه]]&lt;=15000,"متوسطة ",الهدي0[[#This Row],[السعر_بالجنيه]]&gt;=15000,"مرتفعة ")</f>
        <v xml:space="preserve">متوسطة </v>
      </c>
      <c r="J613"/>
    </row>
    <row r="614" spans="1:10" x14ac:dyDescent="0.25">
      <c r="A614" t="s">
        <v>8</v>
      </c>
      <c r="B614" t="str">
        <f t="shared" si="11"/>
        <v>الأجهزة  الشخصية</v>
      </c>
      <c r="C614">
        <v>426</v>
      </c>
      <c r="D614" s="12">
        <v>1.1000000000000001E-2</v>
      </c>
      <c r="E614">
        <v>66</v>
      </c>
      <c r="F614" s="11">
        <f>الهدي0[[#This Row],[الكمية_المباعة]]*الهدي0[[#This Row],[نسبة_المرتجعات_٪]]</f>
        <v>17.891999999999999</v>
      </c>
      <c r="G614" s="12">
        <v>4.2000000000000003E-2</v>
      </c>
      <c r="H614" s="1">
        <v>3492.85</v>
      </c>
      <c r="I614" s="12" t="str">
        <f>_xlfn.IFS(الهدي0[[#This Row],[السعر_بالجنيه]]&lt;=5000,"منخفضة ",الهدي0[[#This Row],[السعر_بالجنيه]]&lt;=15000,"متوسطة ",الهدي0[[#This Row],[السعر_بالجنيه]]&gt;=15000,"مرتفعة ")</f>
        <v xml:space="preserve">منخفضة </v>
      </c>
      <c r="J614"/>
    </row>
    <row r="615" spans="1:10" x14ac:dyDescent="0.25">
      <c r="A615" t="s">
        <v>13</v>
      </c>
      <c r="B615" t="str">
        <f t="shared" si="11"/>
        <v>الأجهزة  المنزلية</v>
      </c>
      <c r="C615">
        <v>91</v>
      </c>
      <c r="D615" s="12">
        <v>2.6000000000000002E-2</v>
      </c>
      <c r="E615">
        <v>0</v>
      </c>
      <c r="F615" s="11">
        <f>الهدي0[[#This Row],[الكمية_المباعة]]*الهدي0[[#This Row],[نسبة_المرتجعات_٪]]</f>
        <v>2.8210000000000002</v>
      </c>
      <c r="G615" s="12">
        <v>3.1000000000000003E-2</v>
      </c>
      <c r="H615" s="1">
        <v>6946.06</v>
      </c>
      <c r="I615" s="12" t="str">
        <f>_xlfn.IFS(الهدي0[[#This Row],[السعر_بالجنيه]]&lt;=5000,"منخفضة ",الهدي0[[#This Row],[السعر_بالجنيه]]&lt;=15000,"متوسطة ",الهدي0[[#This Row],[السعر_بالجنيه]]&gt;=15000,"مرتفعة ")</f>
        <v xml:space="preserve">متوسطة </v>
      </c>
      <c r="J615"/>
    </row>
    <row r="616" spans="1:10" x14ac:dyDescent="0.25">
      <c r="A616" t="s">
        <v>37</v>
      </c>
      <c r="B616" t="str">
        <f t="shared" si="11"/>
        <v xml:space="preserve"> الحاسوب ومستلزماته</v>
      </c>
      <c r="C616">
        <v>53</v>
      </c>
      <c r="D616" s="12">
        <v>4.5999999999999999E-2</v>
      </c>
      <c r="E616">
        <v>105</v>
      </c>
      <c r="F616" s="11">
        <f>الهدي0[[#This Row],[الكمية_المباعة]]*الهدي0[[#This Row],[نسبة_المرتجعات_٪]]</f>
        <v>4.3459999999999992</v>
      </c>
      <c r="G616" s="12">
        <v>8.199999999999999E-2</v>
      </c>
      <c r="H616" s="1">
        <v>12901.4</v>
      </c>
      <c r="I616" s="12" t="str">
        <f>_xlfn.IFS(الهدي0[[#This Row],[السعر_بالجنيه]]&lt;=5000,"منخفضة ",الهدي0[[#This Row],[السعر_بالجنيه]]&lt;=15000,"متوسطة ",الهدي0[[#This Row],[السعر_بالجنيه]]&gt;=15000,"مرتفعة ")</f>
        <v xml:space="preserve">متوسطة </v>
      </c>
      <c r="J616"/>
    </row>
    <row r="617" spans="1:10" x14ac:dyDescent="0.25">
      <c r="A617" t="s">
        <v>13</v>
      </c>
      <c r="B617" t="str">
        <f t="shared" si="11"/>
        <v>الأجهزة  المنزلية</v>
      </c>
      <c r="C617">
        <v>330</v>
      </c>
      <c r="D617" s="12">
        <v>2.1000000000000001E-2</v>
      </c>
      <c r="E617">
        <v>104</v>
      </c>
      <c r="F617" s="11">
        <f>الهدي0[[#This Row],[الكمية_المباعة]]*الهدي0[[#This Row],[نسبة_المرتجعات_٪]]</f>
        <v>10.89</v>
      </c>
      <c r="G617" s="12">
        <v>3.3000000000000002E-2</v>
      </c>
      <c r="H617" s="1">
        <v>6975.22</v>
      </c>
      <c r="I617" s="12" t="str">
        <f>_xlfn.IFS(الهدي0[[#This Row],[السعر_بالجنيه]]&lt;=5000,"منخفضة ",الهدي0[[#This Row],[السعر_بالجنيه]]&lt;=15000,"متوسطة ",الهدي0[[#This Row],[السعر_بالجنيه]]&gt;=15000,"مرتفعة ")</f>
        <v xml:space="preserve">متوسطة </v>
      </c>
      <c r="J617"/>
    </row>
    <row r="618" spans="1:10" x14ac:dyDescent="0.25">
      <c r="A618" t="s">
        <v>16</v>
      </c>
      <c r="B618" t="str">
        <f t="shared" si="11"/>
        <v xml:space="preserve"> الحاسوب ومستلزماته</v>
      </c>
      <c r="C618">
        <v>299</v>
      </c>
      <c r="D618" s="12">
        <v>0.05</v>
      </c>
      <c r="E618">
        <v>166</v>
      </c>
      <c r="F618" s="11">
        <f>الهدي0[[#This Row],[الكمية_المباعة]]*الهدي0[[#This Row],[نسبة_المرتجعات_٪]]</f>
        <v>26.91</v>
      </c>
      <c r="G618" s="12">
        <v>0.09</v>
      </c>
      <c r="H618" s="1">
        <v>565.89</v>
      </c>
      <c r="I618" s="12" t="str">
        <f>_xlfn.IFS(الهدي0[[#This Row],[السعر_بالجنيه]]&lt;=5000,"منخفضة ",الهدي0[[#This Row],[السعر_بالجنيه]]&lt;=15000,"متوسطة ",الهدي0[[#This Row],[السعر_بالجنيه]]&gt;=15000,"مرتفعة ")</f>
        <v xml:space="preserve">منخفضة </v>
      </c>
      <c r="J618"/>
    </row>
    <row r="619" spans="1:10" x14ac:dyDescent="0.25">
      <c r="A619" t="s">
        <v>10</v>
      </c>
      <c r="B619" t="str">
        <f t="shared" si="11"/>
        <v>الأجهزة  المنزلية</v>
      </c>
      <c r="C619">
        <v>183</v>
      </c>
      <c r="D619" s="12">
        <v>2.8999999999999998E-2</v>
      </c>
      <c r="E619">
        <v>0</v>
      </c>
      <c r="F619" s="11">
        <f>الهدي0[[#This Row],[الكمية_المباعة]]*الهدي0[[#This Row],[نسبة_المرتجعات_٪]]</f>
        <v>2.9279999999999999</v>
      </c>
      <c r="G619" s="12">
        <v>1.6E-2</v>
      </c>
      <c r="H619" s="1">
        <v>2699.64</v>
      </c>
      <c r="I619" s="12" t="str">
        <f>_xlfn.IFS(الهدي0[[#This Row],[السعر_بالجنيه]]&lt;=5000,"منخفضة ",الهدي0[[#This Row],[السعر_بالجنيه]]&lt;=15000,"متوسطة ",الهدي0[[#This Row],[السعر_بالجنيه]]&gt;=15000,"مرتفعة ")</f>
        <v xml:space="preserve">منخفضة </v>
      </c>
      <c r="J619"/>
    </row>
    <row r="620" spans="1:10" x14ac:dyDescent="0.25">
      <c r="A620" t="s">
        <v>88</v>
      </c>
      <c r="B620" t="str">
        <f t="shared" si="11"/>
        <v>أجهزة التصوير</v>
      </c>
      <c r="C620">
        <v>469</v>
      </c>
      <c r="D620" s="12">
        <v>4.9000000000000002E-2</v>
      </c>
      <c r="E620">
        <v>126</v>
      </c>
      <c r="F620" s="11">
        <f>الهدي0[[#This Row],[الكمية_المباعة]]*الهدي0[[#This Row],[نسبة_المرتجعات_٪]]</f>
        <v>46.431000000000004</v>
      </c>
      <c r="G620" s="12">
        <v>9.9000000000000005E-2</v>
      </c>
      <c r="H620" s="1">
        <v>1037.3</v>
      </c>
      <c r="I620" s="12" t="str">
        <f>_xlfn.IFS(الهدي0[[#This Row],[السعر_بالجنيه]]&lt;=5000,"منخفضة ",الهدي0[[#This Row],[السعر_بالجنيه]]&lt;=15000,"متوسطة ",الهدي0[[#This Row],[السعر_بالجنيه]]&gt;=15000,"مرتفعة ")</f>
        <v xml:space="preserve">منخفضة </v>
      </c>
      <c r="J620"/>
    </row>
    <row r="621" spans="1:10" x14ac:dyDescent="0.25">
      <c r="A621" t="s">
        <v>10</v>
      </c>
      <c r="B621" t="str">
        <f t="shared" si="11"/>
        <v>الأجهزة  المنزلية</v>
      </c>
      <c r="C621">
        <v>352</v>
      </c>
      <c r="D621" s="12">
        <v>4.7E-2</v>
      </c>
      <c r="E621">
        <v>108</v>
      </c>
      <c r="F621" s="11">
        <f>الهدي0[[#This Row],[الكمية_المباعة]]*الهدي0[[#This Row],[نسبة_المرتجعات_٪]]</f>
        <v>34.847999999999999</v>
      </c>
      <c r="G621" s="12">
        <v>9.9000000000000005E-2</v>
      </c>
      <c r="H621" s="1">
        <v>3240.72</v>
      </c>
      <c r="I621" s="12" t="str">
        <f>_xlfn.IFS(الهدي0[[#This Row],[السعر_بالجنيه]]&lt;=5000,"منخفضة ",الهدي0[[#This Row],[السعر_بالجنيه]]&lt;=15000,"متوسطة ",الهدي0[[#This Row],[السعر_بالجنيه]]&gt;=15000,"مرتفعة ")</f>
        <v xml:space="preserve">منخفضة </v>
      </c>
      <c r="J621"/>
    </row>
    <row r="622" spans="1:10" x14ac:dyDescent="0.25">
      <c r="A622" t="s">
        <v>23</v>
      </c>
      <c r="B622" t="str">
        <f t="shared" si="11"/>
        <v>الأجهزة  الشخصية</v>
      </c>
      <c r="C622">
        <v>79</v>
      </c>
      <c r="D622" s="12">
        <v>2.8999999999999998E-2</v>
      </c>
      <c r="E622">
        <v>180</v>
      </c>
      <c r="F622" s="11">
        <f>الهدي0[[#This Row],[الكمية_المباعة]]*الهدي0[[#This Row],[نسبة_المرتجعات_٪]]</f>
        <v>5.2140000000000004</v>
      </c>
      <c r="G622" s="12">
        <v>6.6000000000000003E-2</v>
      </c>
      <c r="H622" s="1">
        <v>4250.3999999999996</v>
      </c>
      <c r="I622" s="12" t="str">
        <f>_xlfn.IFS(الهدي0[[#This Row],[السعر_بالجنيه]]&lt;=5000,"منخفضة ",الهدي0[[#This Row],[السعر_بالجنيه]]&lt;=15000,"متوسطة ",الهدي0[[#This Row],[السعر_بالجنيه]]&gt;=15000,"مرتفعة ")</f>
        <v xml:space="preserve">منخفضة </v>
      </c>
      <c r="J622"/>
    </row>
    <row r="623" spans="1:10" x14ac:dyDescent="0.25">
      <c r="A623" t="s">
        <v>10</v>
      </c>
      <c r="B623" t="str">
        <f t="shared" si="11"/>
        <v>الأجهزة  المنزلية</v>
      </c>
      <c r="C623">
        <v>131</v>
      </c>
      <c r="D623" s="12">
        <v>0.03</v>
      </c>
      <c r="E623">
        <v>37</v>
      </c>
      <c r="F623" s="11">
        <f>الهدي0[[#This Row],[الكمية_المباعة]]*الهدي0[[#This Row],[نسبة_المرتجعات_٪]]</f>
        <v>3.1440000000000001</v>
      </c>
      <c r="G623" s="12">
        <v>2.4E-2</v>
      </c>
      <c r="H623" s="1">
        <v>3608.38</v>
      </c>
      <c r="I623" s="12" t="str">
        <f>_xlfn.IFS(الهدي0[[#This Row],[السعر_بالجنيه]]&lt;=5000,"منخفضة ",الهدي0[[#This Row],[السعر_بالجنيه]]&lt;=15000,"متوسطة ",الهدي0[[#This Row],[السعر_بالجنيه]]&gt;=15000,"مرتفعة ")</f>
        <v xml:space="preserve">منخفضة </v>
      </c>
      <c r="J623"/>
    </row>
    <row r="624" spans="1:10" x14ac:dyDescent="0.25">
      <c r="A624" t="s">
        <v>10</v>
      </c>
      <c r="B624" t="str">
        <f t="shared" si="11"/>
        <v>الأجهزة  المنزلية</v>
      </c>
      <c r="C624">
        <v>109</v>
      </c>
      <c r="D624" s="12">
        <v>2.5000000000000001E-2</v>
      </c>
      <c r="E624">
        <v>33</v>
      </c>
      <c r="F624" s="11">
        <f>الهدي0[[#This Row],[الكمية_المباعة]]*الهدي0[[#This Row],[نسبة_المرتجعات_٪]]</f>
        <v>1.635</v>
      </c>
      <c r="G624" s="12">
        <v>1.4999999999999999E-2</v>
      </c>
      <c r="H624" s="1">
        <v>2066.0500000000002</v>
      </c>
      <c r="I624" s="12" t="str">
        <f>_xlfn.IFS(الهدي0[[#This Row],[السعر_بالجنيه]]&lt;=5000,"منخفضة ",الهدي0[[#This Row],[السعر_بالجنيه]]&lt;=15000,"متوسطة ",الهدي0[[#This Row],[السعر_بالجنيه]]&gt;=15000,"مرتفعة ")</f>
        <v xml:space="preserve">منخفضة </v>
      </c>
      <c r="J624"/>
    </row>
    <row r="625" spans="1:10" x14ac:dyDescent="0.25">
      <c r="A625" t="s">
        <v>8</v>
      </c>
      <c r="B625" t="str">
        <f t="shared" si="11"/>
        <v>الأجهزة  الشخصية</v>
      </c>
      <c r="C625">
        <v>380</v>
      </c>
      <c r="D625" s="12">
        <v>0.04</v>
      </c>
      <c r="E625">
        <v>200</v>
      </c>
      <c r="F625" s="11">
        <f>الهدي0[[#This Row],[الكمية_المباعة]]*الهدي0[[#This Row],[نسبة_المرتجعات_٪]]</f>
        <v>4.5600000000000005</v>
      </c>
      <c r="G625" s="12">
        <v>1.2E-2</v>
      </c>
      <c r="H625" s="1">
        <v>18430.46</v>
      </c>
      <c r="I625" s="12" t="str">
        <f>_xlfn.IFS(الهدي0[[#This Row],[السعر_بالجنيه]]&lt;=5000,"منخفضة ",الهدي0[[#This Row],[السعر_بالجنيه]]&lt;=15000,"متوسطة ",الهدي0[[#This Row],[السعر_بالجنيه]]&gt;=15000,"مرتفعة ")</f>
        <v xml:space="preserve">مرتفعة </v>
      </c>
      <c r="J625"/>
    </row>
    <row r="626" spans="1:10" x14ac:dyDescent="0.25">
      <c r="A626" t="s">
        <v>8</v>
      </c>
      <c r="B626" t="str">
        <f t="shared" si="11"/>
        <v>الأجهزة  الشخصية</v>
      </c>
      <c r="C626">
        <v>174</v>
      </c>
      <c r="D626" s="12">
        <v>2.1000000000000001E-2</v>
      </c>
      <c r="E626">
        <v>199</v>
      </c>
      <c r="F626" s="11">
        <f>الهدي0[[#This Row],[الكمية_المباعة]]*الهدي0[[#This Row],[نسبة_المرتجعات_٪]]</f>
        <v>7.83</v>
      </c>
      <c r="G626" s="12">
        <v>4.4999999999999998E-2</v>
      </c>
      <c r="H626" s="1">
        <v>11403.923906249995</v>
      </c>
      <c r="I626" s="12" t="str">
        <f>_xlfn.IFS(الهدي0[[#This Row],[السعر_بالجنيه]]&lt;=5000,"منخفضة ",الهدي0[[#This Row],[السعر_بالجنيه]]&lt;=15000,"متوسطة ",الهدي0[[#This Row],[السعر_بالجنيه]]&gt;=15000,"مرتفعة ")</f>
        <v xml:space="preserve">متوسطة </v>
      </c>
      <c r="J626"/>
    </row>
    <row r="627" spans="1:10" x14ac:dyDescent="0.25">
      <c r="A627" t="s">
        <v>13</v>
      </c>
      <c r="B627" t="str">
        <f t="shared" si="11"/>
        <v>الأجهزة  المنزلية</v>
      </c>
      <c r="C627">
        <v>262</v>
      </c>
      <c r="D627" s="12">
        <v>3.6000000000000004E-2</v>
      </c>
      <c r="E627">
        <v>59</v>
      </c>
      <c r="F627" s="11">
        <f>الهدي0[[#This Row],[الكمية_المباعة]]*الهدي0[[#This Row],[نسبة_المرتجعات_٪]]</f>
        <v>14.148000000000001</v>
      </c>
      <c r="G627" s="12">
        <v>5.4000000000000006E-2</v>
      </c>
      <c r="H627" s="1">
        <v>7293.48</v>
      </c>
      <c r="I627" s="12" t="str">
        <f>_xlfn.IFS(الهدي0[[#This Row],[السعر_بالجنيه]]&lt;=5000,"منخفضة ",الهدي0[[#This Row],[السعر_بالجنيه]]&lt;=15000,"متوسطة ",الهدي0[[#This Row],[السعر_بالجنيه]]&gt;=15000,"مرتفعة ")</f>
        <v xml:space="preserve">متوسطة </v>
      </c>
      <c r="J627"/>
    </row>
    <row r="628" spans="1:10" x14ac:dyDescent="0.25">
      <c r="A628" t="s">
        <v>31</v>
      </c>
      <c r="B628" t="str">
        <f t="shared" ref="B628:B680" si="12">_xlfn.IFS(
    OR(A628="تلفاز ذكي", A628="ثلاجة", A628="غسالة", A628="مكيف هواء", A628="ميكروويف"), "الأجهزة  المنزلية",
    OR(A628="هاتف ذكي", A628="ساعة ذكية", A628="سماعات بلوتوث"), "الأجهزة  الشخصية",
    OR(A628="حاسوب محمول", A628="طابعة ليزر", A628="لوحة مفاتيح"), " الحاسوب ومستلزماته",
    OR(A628="كاميرا رقمية"), "أجهزة التصوير"
)</f>
        <v>الأجهزة  الشخصية</v>
      </c>
      <c r="C628">
        <v>74</v>
      </c>
      <c r="D628" s="12">
        <v>3.1000000000000003E-2</v>
      </c>
      <c r="E628">
        <v>61</v>
      </c>
      <c r="F628" s="11">
        <f>الهدي0[[#This Row],[الكمية_المباعة]]*الهدي0[[#This Row],[نسبة_المرتجعات_٪]]</f>
        <v>4.07</v>
      </c>
      <c r="G628" s="12">
        <v>5.5E-2</v>
      </c>
      <c r="H628" s="1">
        <v>205</v>
      </c>
      <c r="I628" s="12" t="str">
        <f>_xlfn.IFS(الهدي0[[#This Row],[السعر_بالجنيه]]&lt;=5000,"منخفضة ",الهدي0[[#This Row],[السعر_بالجنيه]]&lt;=15000,"متوسطة ",الهدي0[[#This Row],[السعر_بالجنيه]]&gt;=15000,"مرتفعة ")</f>
        <v xml:space="preserve">منخفضة </v>
      </c>
      <c r="J628"/>
    </row>
    <row r="629" spans="1:10" x14ac:dyDescent="0.25">
      <c r="A629" t="s">
        <v>37</v>
      </c>
      <c r="B629" t="str">
        <f t="shared" si="12"/>
        <v xml:space="preserve"> الحاسوب ومستلزماته</v>
      </c>
      <c r="C629">
        <v>366</v>
      </c>
      <c r="D629" s="12">
        <v>1.4999999999999999E-2</v>
      </c>
      <c r="E629">
        <v>0</v>
      </c>
      <c r="F629" s="11">
        <f>الهدي0[[#This Row],[الكمية_المباعة]]*الهدي0[[#This Row],[نسبة_المرتجعات_٪]]</f>
        <v>36.234000000000002</v>
      </c>
      <c r="G629" s="12">
        <v>9.9000000000000005E-2</v>
      </c>
      <c r="H629" s="1">
        <v>20669.77</v>
      </c>
      <c r="I629" s="12" t="str">
        <f>_xlfn.IFS(الهدي0[[#This Row],[السعر_بالجنيه]]&lt;=5000,"منخفضة ",الهدي0[[#This Row],[السعر_بالجنيه]]&lt;=15000,"متوسطة ",الهدي0[[#This Row],[السعر_بالجنيه]]&gt;=15000,"مرتفعة ")</f>
        <v xml:space="preserve">مرتفعة </v>
      </c>
      <c r="J629"/>
    </row>
    <row r="630" spans="1:10" x14ac:dyDescent="0.25">
      <c r="A630" t="s">
        <v>13</v>
      </c>
      <c r="B630" t="str">
        <f t="shared" si="12"/>
        <v>الأجهزة  المنزلية</v>
      </c>
      <c r="C630">
        <v>429</v>
      </c>
      <c r="D630" s="12">
        <v>4.0999999999999995E-2</v>
      </c>
      <c r="E630">
        <v>88</v>
      </c>
      <c r="F630" s="11">
        <f>الهدي0[[#This Row],[الكمية_المباعة]]*الهدي0[[#This Row],[نسبة_المرتجعات_٪]]</f>
        <v>35.177999999999997</v>
      </c>
      <c r="G630" s="12">
        <v>8.199999999999999E-2</v>
      </c>
      <c r="H630" s="1">
        <v>8608.39</v>
      </c>
      <c r="I630" s="12" t="str">
        <f>_xlfn.IFS(الهدي0[[#This Row],[السعر_بالجنيه]]&lt;=5000,"منخفضة ",الهدي0[[#This Row],[السعر_بالجنيه]]&lt;=15000,"متوسطة ",الهدي0[[#This Row],[السعر_بالجنيه]]&gt;=15000,"مرتفعة ")</f>
        <v xml:space="preserve">متوسطة </v>
      </c>
      <c r="J630"/>
    </row>
    <row r="631" spans="1:10" x14ac:dyDescent="0.25">
      <c r="A631" t="s">
        <v>37</v>
      </c>
      <c r="B631" t="str">
        <f t="shared" si="12"/>
        <v xml:space="preserve"> الحاسوب ومستلزماته</v>
      </c>
      <c r="C631">
        <v>84</v>
      </c>
      <c r="D631" s="12">
        <v>3.6000000000000004E-2</v>
      </c>
      <c r="E631">
        <v>193</v>
      </c>
      <c r="F631" s="11">
        <f>الهدي0[[#This Row],[الكمية_المباعة]]*الهدي0[[#This Row],[نسبة_المرتجعات_٪]]</f>
        <v>6.6360000000000001</v>
      </c>
      <c r="G631" s="12">
        <v>7.9000000000000001E-2</v>
      </c>
      <c r="H631" s="1">
        <v>8937.52</v>
      </c>
      <c r="I631" s="12" t="str">
        <f>_xlfn.IFS(الهدي0[[#This Row],[السعر_بالجنيه]]&lt;=5000,"منخفضة ",الهدي0[[#This Row],[السعر_بالجنيه]]&lt;=15000,"متوسطة ",الهدي0[[#This Row],[السعر_بالجنيه]]&gt;=15000,"مرتفعة ")</f>
        <v xml:space="preserve">متوسطة </v>
      </c>
      <c r="J631"/>
    </row>
    <row r="632" spans="1:10" x14ac:dyDescent="0.25">
      <c r="A632" t="s">
        <v>21</v>
      </c>
      <c r="B632" t="str">
        <f t="shared" si="12"/>
        <v xml:space="preserve"> الحاسوب ومستلزماته</v>
      </c>
      <c r="C632">
        <v>489</v>
      </c>
      <c r="D632" s="12">
        <v>0.01</v>
      </c>
      <c r="E632">
        <v>25</v>
      </c>
      <c r="F632" s="11">
        <f>الهدي0[[#This Row],[الكمية_المباعة]]*الهدي0[[#This Row],[نسبة_المرتجعات_٪]]</f>
        <v>37.164000000000001</v>
      </c>
      <c r="G632" s="12">
        <v>7.5999999999999998E-2</v>
      </c>
      <c r="H632" s="1">
        <v>1920.94</v>
      </c>
      <c r="I632" s="12" t="str">
        <f>_xlfn.IFS(الهدي0[[#This Row],[السعر_بالجنيه]]&lt;=5000,"منخفضة ",الهدي0[[#This Row],[السعر_بالجنيه]]&lt;=15000,"متوسطة ",الهدي0[[#This Row],[السعر_بالجنيه]]&gt;=15000,"مرتفعة ")</f>
        <v xml:space="preserve">منخفضة </v>
      </c>
      <c r="J632"/>
    </row>
    <row r="633" spans="1:10" x14ac:dyDescent="0.25">
      <c r="A633" t="s">
        <v>10</v>
      </c>
      <c r="B633" t="str">
        <f t="shared" si="12"/>
        <v>الأجهزة  المنزلية</v>
      </c>
      <c r="C633">
        <v>269</v>
      </c>
      <c r="D633" s="12">
        <v>4.2999999999999997E-2</v>
      </c>
      <c r="E633">
        <v>0</v>
      </c>
      <c r="F633" s="11">
        <f>الهدي0[[#This Row],[الكمية_المباعة]]*الهدي0[[#This Row],[نسبة_المرتجعات_٪]]</f>
        <v>9.1460000000000008</v>
      </c>
      <c r="G633" s="12">
        <v>3.4000000000000002E-2</v>
      </c>
      <c r="H633" s="1">
        <v>1811.71</v>
      </c>
      <c r="I633" s="12" t="str">
        <f>_xlfn.IFS(الهدي0[[#This Row],[السعر_بالجنيه]]&lt;=5000,"منخفضة ",الهدي0[[#This Row],[السعر_بالجنيه]]&lt;=15000,"متوسطة ",الهدي0[[#This Row],[السعر_بالجنيه]]&gt;=15000,"مرتفعة ")</f>
        <v xml:space="preserve">منخفضة </v>
      </c>
      <c r="J633"/>
    </row>
    <row r="634" spans="1:10" x14ac:dyDescent="0.25">
      <c r="A634" t="s">
        <v>18</v>
      </c>
      <c r="B634" t="str">
        <f t="shared" si="12"/>
        <v>الأجهزة  المنزلية</v>
      </c>
      <c r="C634">
        <v>180</v>
      </c>
      <c r="D634" s="12">
        <v>1.8000000000000002E-2</v>
      </c>
      <c r="E634">
        <v>93</v>
      </c>
      <c r="F634" s="11">
        <f>الهدي0[[#This Row],[الكمية_المباعة]]*الهدي0[[#This Row],[نسبة_المرتجعات_٪]]</f>
        <v>6.48</v>
      </c>
      <c r="G634" s="12">
        <v>3.6000000000000004E-2</v>
      </c>
      <c r="H634" s="1">
        <v>12514.78</v>
      </c>
      <c r="I634" s="12" t="str">
        <f>_xlfn.IFS(الهدي0[[#This Row],[السعر_بالجنيه]]&lt;=5000,"منخفضة ",الهدي0[[#This Row],[السعر_بالجنيه]]&lt;=15000,"متوسطة ",الهدي0[[#This Row],[السعر_بالجنيه]]&gt;=15000,"مرتفعة ")</f>
        <v xml:space="preserve">متوسطة </v>
      </c>
      <c r="J634"/>
    </row>
    <row r="635" spans="1:10" x14ac:dyDescent="0.25">
      <c r="A635" t="s">
        <v>16</v>
      </c>
      <c r="B635" t="str">
        <f t="shared" si="12"/>
        <v xml:space="preserve"> الحاسوب ومستلزماته</v>
      </c>
      <c r="C635">
        <v>306</v>
      </c>
      <c r="D635" s="12">
        <v>3.2000000000000001E-2</v>
      </c>
      <c r="E635">
        <v>66</v>
      </c>
      <c r="F635" s="11">
        <f>الهدي0[[#This Row],[الكمية_المباعة]]*الهدي0[[#This Row],[نسبة_المرتجعات_٪]]</f>
        <v>18.36</v>
      </c>
      <c r="G635" s="12">
        <v>0.06</v>
      </c>
      <c r="H635" s="1">
        <v>271.72000000000003</v>
      </c>
      <c r="I635" s="12" t="str">
        <f>_xlfn.IFS(الهدي0[[#This Row],[السعر_بالجنيه]]&lt;=5000,"منخفضة ",الهدي0[[#This Row],[السعر_بالجنيه]]&lt;=15000,"متوسطة ",الهدي0[[#This Row],[السعر_بالجنيه]]&gt;=15000,"مرتفعة ")</f>
        <v xml:space="preserve">منخفضة </v>
      </c>
      <c r="J635"/>
    </row>
    <row r="636" spans="1:10" x14ac:dyDescent="0.25">
      <c r="A636" t="s">
        <v>37</v>
      </c>
      <c r="B636" t="str">
        <f t="shared" si="12"/>
        <v xml:space="preserve"> الحاسوب ومستلزماته</v>
      </c>
      <c r="C636">
        <v>223</v>
      </c>
      <c r="D636" s="12">
        <v>2.4E-2</v>
      </c>
      <c r="E636">
        <v>0</v>
      </c>
      <c r="F636" s="11">
        <f>الهدي0[[#This Row],[الكمية_المباعة]]*الهدي0[[#This Row],[نسبة_المرتجعات_٪]]</f>
        <v>2.8990000000000005</v>
      </c>
      <c r="G636" s="12">
        <v>1.3000000000000001E-2</v>
      </c>
      <c r="H636" s="1">
        <v>8392.34</v>
      </c>
      <c r="I636" s="12" t="str">
        <f>_xlfn.IFS(الهدي0[[#This Row],[السعر_بالجنيه]]&lt;=5000,"منخفضة ",الهدي0[[#This Row],[السعر_بالجنيه]]&lt;=15000,"متوسطة ",الهدي0[[#This Row],[السعر_بالجنيه]]&gt;=15000,"مرتفعة ")</f>
        <v xml:space="preserve">متوسطة </v>
      </c>
      <c r="J636"/>
    </row>
    <row r="637" spans="1:10" x14ac:dyDescent="0.25">
      <c r="A637" t="s">
        <v>23</v>
      </c>
      <c r="B637" t="str">
        <f t="shared" si="12"/>
        <v>الأجهزة  الشخصية</v>
      </c>
      <c r="C637">
        <v>322</v>
      </c>
      <c r="D637" s="12">
        <v>2.4E-2</v>
      </c>
      <c r="E637">
        <v>56</v>
      </c>
      <c r="F637" s="11">
        <f>الهدي0[[#This Row],[الكمية_المباعة]]*الهدي0[[#This Row],[نسبة_المرتجعات_٪]]</f>
        <v>23.184000000000001</v>
      </c>
      <c r="G637" s="12">
        <v>7.2000000000000008E-2</v>
      </c>
      <c r="H637" s="1">
        <v>1677.69</v>
      </c>
      <c r="I637" s="12" t="str">
        <f>_xlfn.IFS(الهدي0[[#This Row],[السعر_بالجنيه]]&lt;=5000,"منخفضة ",الهدي0[[#This Row],[السعر_بالجنيه]]&lt;=15000,"متوسطة ",الهدي0[[#This Row],[السعر_بالجنيه]]&gt;=15000,"مرتفعة ")</f>
        <v xml:space="preserve">منخفضة </v>
      </c>
      <c r="J637"/>
    </row>
    <row r="638" spans="1:10" x14ac:dyDescent="0.25">
      <c r="A638" t="s">
        <v>18</v>
      </c>
      <c r="B638" t="str">
        <f t="shared" si="12"/>
        <v>الأجهزة  المنزلية</v>
      </c>
      <c r="C638">
        <v>93</v>
      </c>
      <c r="D638" s="12">
        <v>4.9000000000000002E-2</v>
      </c>
      <c r="E638">
        <v>0</v>
      </c>
      <c r="F638" s="11">
        <f>الهدي0[[#This Row],[الكمية_المباعة]]*الهدي0[[#This Row],[نسبة_المرتجعات_٪]]</f>
        <v>0.93</v>
      </c>
      <c r="G638" s="12">
        <v>0.01</v>
      </c>
      <c r="H638" s="1">
        <v>325</v>
      </c>
      <c r="I638" s="12" t="str">
        <f>_xlfn.IFS(الهدي0[[#This Row],[السعر_بالجنيه]]&lt;=5000,"منخفضة ",الهدي0[[#This Row],[السعر_بالجنيه]]&lt;=15000,"متوسطة ",الهدي0[[#This Row],[السعر_بالجنيه]]&gt;=15000,"مرتفعة ")</f>
        <v xml:space="preserve">منخفضة </v>
      </c>
      <c r="J638"/>
    </row>
    <row r="639" spans="1:10" x14ac:dyDescent="0.25">
      <c r="A639" t="s">
        <v>8</v>
      </c>
      <c r="B639" t="str">
        <f t="shared" si="12"/>
        <v>الأجهزة  الشخصية</v>
      </c>
      <c r="C639">
        <v>444</v>
      </c>
      <c r="D639" s="12">
        <v>2.3E-2</v>
      </c>
      <c r="E639">
        <v>70</v>
      </c>
      <c r="F639" s="11">
        <f>الهدي0[[#This Row],[الكمية_المباعة]]*الهدي0[[#This Row],[نسبة_المرتجعات_٪]]</f>
        <v>41.735999999999997</v>
      </c>
      <c r="G639" s="12">
        <v>9.4E-2</v>
      </c>
      <c r="H639" s="1">
        <v>11855</v>
      </c>
      <c r="I639" s="12" t="str">
        <f>_xlfn.IFS(الهدي0[[#This Row],[السعر_بالجنيه]]&lt;=5000,"منخفضة ",الهدي0[[#This Row],[السعر_بالجنيه]]&lt;=15000,"متوسطة ",الهدي0[[#This Row],[السعر_بالجنيه]]&gt;=15000,"مرتفعة ")</f>
        <v xml:space="preserve">متوسطة </v>
      </c>
      <c r="J639"/>
    </row>
    <row r="640" spans="1:10" x14ac:dyDescent="0.25">
      <c r="A640" t="s">
        <v>23</v>
      </c>
      <c r="B640" t="str">
        <f t="shared" si="12"/>
        <v>الأجهزة  الشخصية</v>
      </c>
      <c r="C640">
        <v>329</v>
      </c>
      <c r="D640" s="12">
        <v>0.01</v>
      </c>
      <c r="E640">
        <v>0</v>
      </c>
      <c r="F640" s="11">
        <f>الهدي0[[#This Row],[الكمية_المباعة]]*الهدي0[[#This Row],[نسبة_المرتجعات_٪]]</f>
        <v>11.186</v>
      </c>
      <c r="G640" s="12">
        <v>3.4000000000000002E-2</v>
      </c>
      <c r="H640" s="1">
        <v>2024.54</v>
      </c>
      <c r="I640" s="12" t="str">
        <f>_xlfn.IFS(الهدي0[[#This Row],[السعر_بالجنيه]]&lt;=5000,"منخفضة ",الهدي0[[#This Row],[السعر_بالجنيه]]&lt;=15000,"متوسطة ",الهدي0[[#This Row],[السعر_بالجنيه]]&gt;=15000,"مرتفعة ")</f>
        <v xml:space="preserve">منخفضة </v>
      </c>
      <c r="J640"/>
    </row>
    <row r="641" spans="1:10" x14ac:dyDescent="0.25">
      <c r="A641" t="s">
        <v>31</v>
      </c>
      <c r="B641" t="str">
        <f t="shared" si="12"/>
        <v>الأجهزة  الشخصية</v>
      </c>
      <c r="C641">
        <v>413</v>
      </c>
      <c r="D641" s="12">
        <v>0.02</v>
      </c>
      <c r="E641">
        <v>88</v>
      </c>
      <c r="F641" s="11">
        <f>الهدي0[[#This Row],[الكمية_المباعة]]*الهدي0[[#This Row],[نسبة_المرتجعات_٪]]</f>
        <v>32.627000000000002</v>
      </c>
      <c r="G641" s="12">
        <v>7.9000000000000001E-2</v>
      </c>
      <c r="H641" s="1">
        <v>834.27</v>
      </c>
      <c r="I641" s="12" t="str">
        <f>_xlfn.IFS(الهدي0[[#This Row],[السعر_بالجنيه]]&lt;=5000,"منخفضة ",الهدي0[[#This Row],[السعر_بالجنيه]]&lt;=15000,"متوسطة ",الهدي0[[#This Row],[السعر_بالجنيه]]&gt;=15000,"مرتفعة ")</f>
        <v xml:space="preserve">منخفضة </v>
      </c>
      <c r="J641"/>
    </row>
    <row r="642" spans="1:10" x14ac:dyDescent="0.25">
      <c r="A642" t="s">
        <v>58</v>
      </c>
      <c r="B642" t="str">
        <f t="shared" si="12"/>
        <v>الأجهزة  المنزلية</v>
      </c>
      <c r="C642">
        <v>58</v>
      </c>
      <c r="D642" s="12">
        <v>2.5000000000000001E-2</v>
      </c>
      <c r="E642">
        <v>101</v>
      </c>
      <c r="F642" s="11">
        <f>الهدي0[[#This Row],[الكمية_المباعة]]*الهدي0[[#This Row],[نسبة_المرتجعات_٪]]</f>
        <v>1.5080000000000002</v>
      </c>
      <c r="G642" s="12">
        <v>2.6000000000000002E-2</v>
      </c>
      <c r="H642" s="1">
        <v>22452.81</v>
      </c>
      <c r="I642" s="12" t="str">
        <f>_xlfn.IFS(الهدي0[[#This Row],[السعر_بالجنيه]]&lt;=5000,"منخفضة ",الهدي0[[#This Row],[السعر_بالجنيه]]&lt;=15000,"متوسطة ",الهدي0[[#This Row],[السعر_بالجنيه]]&gt;=15000,"مرتفعة ")</f>
        <v xml:space="preserve">مرتفعة </v>
      </c>
      <c r="J642"/>
    </row>
    <row r="643" spans="1:10" x14ac:dyDescent="0.25">
      <c r="A643" t="s">
        <v>37</v>
      </c>
      <c r="B643" t="str">
        <f t="shared" si="12"/>
        <v xml:space="preserve"> الحاسوب ومستلزماته</v>
      </c>
      <c r="C643">
        <v>497</v>
      </c>
      <c r="D643" s="12">
        <v>4.4000000000000004E-2</v>
      </c>
      <c r="E643">
        <v>150</v>
      </c>
      <c r="F643" s="11">
        <f>الهدي0[[#This Row],[الكمية_المباعة]]*الهدي0[[#This Row],[نسبة_المرتجعات_٪]]</f>
        <v>45.723999999999997</v>
      </c>
      <c r="G643" s="12">
        <v>9.1999999999999998E-2</v>
      </c>
      <c r="H643" s="1">
        <v>19861.34</v>
      </c>
      <c r="I643" s="12" t="str">
        <f>_xlfn.IFS(الهدي0[[#This Row],[السعر_بالجنيه]]&lt;=5000,"منخفضة ",الهدي0[[#This Row],[السعر_بالجنيه]]&lt;=15000,"متوسطة ",الهدي0[[#This Row],[السعر_بالجنيه]]&gt;=15000,"مرتفعة ")</f>
        <v xml:space="preserve">مرتفعة </v>
      </c>
      <c r="J643"/>
    </row>
    <row r="644" spans="1:10" x14ac:dyDescent="0.25">
      <c r="A644" t="s">
        <v>18</v>
      </c>
      <c r="B644" t="str">
        <f t="shared" si="12"/>
        <v>الأجهزة  المنزلية</v>
      </c>
      <c r="C644">
        <v>206</v>
      </c>
      <c r="D644" s="12">
        <v>4.2000000000000003E-2</v>
      </c>
      <c r="E644">
        <v>134</v>
      </c>
      <c r="F644" s="11">
        <f>الهدي0[[#This Row],[الكمية_المباعة]]*الهدي0[[#This Row],[نسبة_المرتجعات_٪]]</f>
        <v>1.4419999999999999</v>
      </c>
      <c r="G644" s="12">
        <v>6.9999999999999993E-3</v>
      </c>
      <c r="H644" s="1">
        <v>7934.49</v>
      </c>
      <c r="I644" s="12" t="str">
        <f>_xlfn.IFS(الهدي0[[#This Row],[السعر_بالجنيه]]&lt;=5000,"منخفضة ",الهدي0[[#This Row],[السعر_بالجنيه]]&lt;=15000,"متوسطة ",الهدي0[[#This Row],[السعر_بالجنيه]]&gt;=15000,"مرتفعة ")</f>
        <v xml:space="preserve">متوسطة </v>
      </c>
      <c r="J644"/>
    </row>
    <row r="645" spans="1:10" x14ac:dyDescent="0.25">
      <c r="A645" t="s">
        <v>10</v>
      </c>
      <c r="B645" t="str">
        <f t="shared" si="12"/>
        <v>الأجهزة  المنزلية</v>
      </c>
      <c r="C645">
        <v>270</v>
      </c>
      <c r="D645" s="12">
        <v>4.5999999999999999E-2</v>
      </c>
      <c r="E645">
        <v>68</v>
      </c>
      <c r="F645" s="11">
        <f>الهدي0[[#This Row],[الكمية_المباعة]]*الهدي0[[#This Row],[نسبة_المرتجعات_٪]]</f>
        <v>22.950000000000003</v>
      </c>
      <c r="G645" s="12">
        <v>8.5000000000000006E-2</v>
      </c>
      <c r="H645" s="1">
        <v>1282.4100000000001</v>
      </c>
      <c r="I645" s="12" t="str">
        <f>_xlfn.IFS(الهدي0[[#This Row],[السعر_بالجنيه]]&lt;=5000,"منخفضة ",الهدي0[[#This Row],[السعر_بالجنيه]]&lt;=15000,"متوسطة ",الهدي0[[#This Row],[السعر_بالجنيه]]&gt;=15000,"مرتفعة ")</f>
        <v xml:space="preserve">منخفضة </v>
      </c>
      <c r="J645"/>
    </row>
    <row r="646" spans="1:10" x14ac:dyDescent="0.25">
      <c r="A646" t="s">
        <v>10</v>
      </c>
      <c r="B646" t="str">
        <f t="shared" si="12"/>
        <v>الأجهزة  المنزلية</v>
      </c>
      <c r="C646">
        <v>149</v>
      </c>
      <c r="D646" s="12">
        <v>1.6E-2</v>
      </c>
      <c r="E646">
        <v>114</v>
      </c>
      <c r="F646" s="11">
        <f>الهدي0[[#This Row],[الكمية_المباعة]]*الهدي0[[#This Row],[نسبة_المرتجعات_٪]]</f>
        <v>10.578999999999999</v>
      </c>
      <c r="G646" s="12">
        <v>7.0999999999999994E-2</v>
      </c>
      <c r="H646" s="1">
        <v>2418.0700000000002</v>
      </c>
      <c r="I646" s="12" t="str">
        <f>_xlfn.IFS(الهدي0[[#This Row],[السعر_بالجنيه]]&lt;=5000,"منخفضة ",الهدي0[[#This Row],[السعر_بالجنيه]]&lt;=15000,"متوسطة ",الهدي0[[#This Row],[السعر_بالجنيه]]&gt;=15000,"مرتفعة ")</f>
        <v xml:space="preserve">منخفضة </v>
      </c>
      <c r="J646"/>
    </row>
    <row r="647" spans="1:10" x14ac:dyDescent="0.25">
      <c r="A647" t="s">
        <v>88</v>
      </c>
      <c r="B647" t="str">
        <f t="shared" si="12"/>
        <v>أجهزة التصوير</v>
      </c>
      <c r="C647">
        <v>201</v>
      </c>
      <c r="D647" s="12">
        <v>1.3999999999999999E-2</v>
      </c>
      <c r="E647">
        <v>188</v>
      </c>
      <c r="F647" s="11">
        <f>الهدي0[[#This Row],[الكمية_المباعة]]*الهدي0[[#This Row],[نسبة_المرتجعات_٪]]</f>
        <v>3.4170000000000003</v>
      </c>
      <c r="G647" s="12">
        <v>1.7000000000000001E-2</v>
      </c>
      <c r="H647" s="1">
        <v>9562</v>
      </c>
      <c r="I647" s="12" t="str">
        <f>_xlfn.IFS(الهدي0[[#This Row],[السعر_بالجنيه]]&lt;=5000,"منخفضة ",الهدي0[[#This Row],[السعر_بالجنيه]]&lt;=15000,"متوسطة ",الهدي0[[#This Row],[السعر_بالجنيه]]&gt;=15000,"مرتفعة ")</f>
        <v xml:space="preserve">متوسطة </v>
      </c>
      <c r="J647"/>
    </row>
    <row r="648" spans="1:10" x14ac:dyDescent="0.25">
      <c r="A648" t="s">
        <v>58</v>
      </c>
      <c r="B648" t="str">
        <f t="shared" si="12"/>
        <v>الأجهزة  المنزلية</v>
      </c>
      <c r="C648">
        <v>497</v>
      </c>
      <c r="D648" s="12">
        <v>1.4999999999999999E-2</v>
      </c>
      <c r="E648">
        <v>91</v>
      </c>
      <c r="F648" s="11">
        <f>الهدي0[[#This Row],[الكمية_المباعة]]*الهدي0[[#This Row],[نسبة_المرتجعات_٪]]</f>
        <v>22.861999999999998</v>
      </c>
      <c r="G648" s="12">
        <v>4.5999999999999999E-2</v>
      </c>
      <c r="H648" s="1">
        <v>8747.84</v>
      </c>
      <c r="I648" s="12" t="str">
        <f>_xlfn.IFS(الهدي0[[#This Row],[السعر_بالجنيه]]&lt;=5000,"منخفضة ",الهدي0[[#This Row],[السعر_بالجنيه]]&lt;=15000,"متوسطة ",الهدي0[[#This Row],[السعر_بالجنيه]]&gt;=15000,"مرتفعة ")</f>
        <v xml:space="preserve">متوسطة </v>
      </c>
      <c r="J648"/>
    </row>
    <row r="649" spans="1:10" x14ac:dyDescent="0.25">
      <c r="A649" t="s">
        <v>8</v>
      </c>
      <c r="B649" t="str">
        <f t="shared" si="12"/>
        <v>الأجهزة  الشخصية</v>
      </c>
      <c r="C649">
        <v>450</v>
      </c>
      <c r="D649" s="12">
        <v>2.7000000000000003E-2</v>
      </c>
      <c r="E649">
        <v>0</v>
      </c>
      <c r="F649" s="11">
        <f>الهدي0[[#This Row],[الكمية_المباعة]]*الهدي0[[#This Row],[نسبة_المرتجعات_٪]]</f>
        <v>10.35</v>
      </c>
      <c r="G649" s="12">
        <v>2.3E-2</v>
      </c>
      <c r="H649" s="1">
        <v>9048.73</v>
      </c>
      <c r="I649" s="12" t="str">
        <f>_xlfn.IFS(الهدي0[[#This Row],[السعر_بالجنيه]]&lt;=5000,"منخفضة ",الهدي0[[#This Row],[السعر_بالجنيه]]&lt;=15000,"متوسطة ",الهدي0[[#This Row],[السعر_بالجنيه]]&gt;=15000,"مرتفعة ")</f>
        <v xml:space="preserve">متوسطة </v>
      </c>
      <c r="J649"/>
    </row>
    <row r="650" spans="1:10" x14ac:dyDescent="0.25">
      <c r="A650" t="s">
        <v>10</v>
      </c>
      <c r="B650" t="str">
        <f t="shared" si="12"/>
        <v>الأجهزة  المنزلية</v>
      </c>
      <c r="C650">
        <v>137</v>
      </c>
      <c r="D650" s="12">
        <v>3.7999999999999999E-2</v>
      </c>
      <c r="E650">
        <v>113</v>
      </c>
      <c r="F650" s="11">
        <f>الهدي0[[#This Row],[الكمية_المباعة]]*الهدي0[[#This Row],[نسبة_المرتجعات_٪]]</f>
        <v>10.411999999999999</v>
      </c>
      <c r="G650" s="12">
        <v>7.5999999999999998E-2</v>
      </c>
      <c r="H650" s="1">
        <v>2438.23</v>
      </c>
      <c r="I650" s="12" t="str">
        <f>_xlfn.IFS(الهدي0[[#This Row],[السعر_بالجنيه]]&lt;=5000,"منخفضة ",الهدي0[[#This Row],[السعر_بالجنيه]]&lt;=15000,"متوسطة ",الهدي0[[#This Row],[السعر_بالجنيه]]&gt;=15000,"مرتفعة ")</f>
        <v xml:space="preserve">منخفضة </v>
      </c>
      <c r="J650"/>
    </row>
    <row r="651" spans="1:10" x14ac:dyDescent="0.25">
      <c r="A651" t="s">
        <v>13</v>
      </c>
      <c r="B651" t="str">
        <f t="shared" si="12"/>
        <v>الأجهزة  المنزلية</v>
      </c>
      <c r="C651">
        <v>443</v>
      </c>
      <c r="D651" s="12">
        <v>4.0999999999999995E-2</v>
      </c>
      <c r="E651">
        <v>117</v>
      </c>
      <c r="F651" s="11">
        <f>الهدي0[[#This Row],[الكمية_المباعة]]*الهدي0[[#This Row],[نسبة_المرتجعات_٪]]</f>
        <v>23.478999999999999</v>
      </c>
      <c r="G651" s="12">
        <v>5.2999999999999999E-2</v>
      </c>
      <c r="H651" s="1">
        <v>12549.83</v>
      </c>
      <c r="I651" s="12" t="str">
        <f>_xlfn.IFS(الهدي0[[#This Row],[السعر_بالجنيه]]&lt;=5000,"منخفضة ",الهدي0[[#This Row],[السعر_بالجنيه]]&lt;=15000,"متوسطة ",الهدي0[[#This Row],[السعر_بالجنيه]]&gt;=15000,"مرتفعة ")</f>
        <v xml:space="preserve">متوسطة </v>
      </c>
      <c r="J651"/>
    </row>
    <row r="652" spans="1:10" x14ac:dyDescent="0.25">
      <c r="A652" t="s">
        <v>23</v>
      </c>
      <c r="B652" t="str">
        <f t="shared" si="12"/>
        <v>الأجهزة  الشخصية</v>
      </c>
      <c r="C652">
        <v>175</v>
      </c>
      <c r="D652" s="12">
        <v>1.8000000000000002E-2</v>
      </c>
      <c r="E652">
        <v>34</v>
      </c>
      <c r="F652" s="11">
        <f>الهدي0[[#This Row],[الكمية_المباعة]]*الهدي0[[#This Row],[نسبة_المرتجعات_٪]]</f>
        <v>3.6750000000000003</v>
      </c>
      <c r="G652" s="12">
        <v>2.1000000000000001E-2</v>
      </c>
      <c r="H652" s="1">
        <v>1469.62</v>
      </c>
      <c r="I652" s="12" t="str">
        <f>_xlfn.IFS(الهدي0[[#This Row],[السعر_بالجنيه]]&lt;=5000,"منخفضة ",الهدي0[[#This Row],[السعر_بالجنيه]]&lt;=15000,"متوسطة ",الهدي0[[#This Row],[السعر_بالجنيه]]&gt;=15000,"مرتفعة ")</f>
        <v xml:space="preserve">منخفضة </v>
      </c>
      <c r="J652"/>
    </row>
    <row r="653" spans="1:10" x14ac:dyDescent="0.25">
      <c r="A653" t="s">
        <v>8</v>
      </c>
      <c r="B653" t="str">
        <f t="shared" si="12"/>
        <v>الأجهزة  الشخصية</v>
      </c>
      <c r="C653">
        <v>426</v>
      </c>
      <c r="D653" s="12">
        <v>1.3000000000000001E-2</v>
      </c>
      <c r="E653">
        <v>118</v>
      </c>
      <c r="F653" s="11">
        <f>الهدي0[[#This Row],[الكمية_المباعة]]*الهدي0[[#This Row],[نسبة_المرتجعات_٪]]</f>
        <v>9.3720000000000017</v>
      </c>
      <c r="G653" s="12">
        <v>2.2000000000000002E-2</v>
      </c>
      <c r="H653" s="1">
        <v>10088.83</v>
      </c>
      <c r="I653" s="12" t="str">
        <f>_xlfn.IFS(الهدي0[[#This Row],[السعر_بالجنيه]]&lt;=5000,"منخفضة ",الهدي0[[#This Row],[السعر_بالجنيه]]&lt;=15000,"متوسطة ",الهدي0[[#This Row],[السعر_بالجنيه]]&gt;=15000,"مرتفعة ")</f>
        <v xml:space="preserve">متوسطة </v>
      </c>
      <c r="J653"/>
    </row>
    <row r="654" spans="1:10" x14ac:dyDescent="0.25">
      <c r="A654" t="s">
        <v>16</v>
      </c>
      <c r="B654" t="str">
        <f t="shared" si="12"/>
        <v xml:space="preserve"> الحاسوب ومستلزماته</v>
      </c>
      <c r="C654">
        <v>298</v>
      </c>
      <c r="D654" s="12">
        <v>3.2000000000000001E-2</v>
      </c>
      <c r="E654">
        <v>0</v>
      </c>
      <c r="F654" s="11">
        <f>الهدي0[[#This Row],[الكمية_المباعة]]*الهدي0[[#This Row],[نسبة_المرتجعات_٪]]</f>
        <v>18.476000000000003</v>
      </c>
      <c r="G654" s="12">
        <v>6.2000000000000006E-2</v>
      </c>
      <c r="H654" s="1">
        <v>212.41</v>
      </c>
      <c r="I654" s="12" t="str">
        <f>_xlfn.IFS(الهدي0[[#This Row],[السعر_بالجنيه]]&lt;=5000,"منخفضة ",الهدي0[[#This Row],[السعر_بالجنيه]]&lt;=15000,"متوسطة ",الهدي0[[#This Row],[السعر_بالجنيه]]&gt;=15000,"مرتفعة ")</f>
        <v xml:space="preserve">منخفضة </v>
      </c>
      <c r="J654"/>
    </row>
    <row r="655" spans="1:10" x14ac:dyDescent="0.25">
      <c r="A655" t="s">
        <v>8</v>
      </c>
      <c r="B655" t="str">
        <f t="shared" si="12"/>
        <v>الأجهزة  الشخصية</v>
      </c>
      <c r="C655">
        <v>497</v>
      </c>
      <c r="D655" s="12">
        <v>2.6000000000000002E-2</v>
      </c>
      <c r="E655">
        <v>145</v>
      </c>
      <c r="F655" s="11">
        <f>الهدي0[[#This Row],[الكمية_المباعة]]*الهدي0[[#This Row],[نسبة_المرتجعات_٪]]</f>
        <v>5.4670000000000005</v>
      </c>
      <c r="G655" s="12">
        <v>1.1000000000000001E-2</v>
      </c>
      <c r="H655" s="1">
        <v>12509.79</v>
      </c>
      <c r="I655" s="12" t="str">
        <f>_xlfn.IFS(الهدي0[[#This Row],[السعر_بالجنيه]]&lt;=5000,"منخفضة ",الهدي0[[#This Row],[السعر_بالجنيه]]&lt;=15000,"متوسطة ",الهدي0[[#This Row],[السعر_بالجنيه]]&gt;=15000,"مرتفعة ")</f>
        <v xml:space="preserve">متوسطة </v>
      </c>
      <c r="J655"/>
    </row>
    <row r="656" spans="1:10" x14ac:dyDescent="0.25">
      <c r="A656" t="s">
        <v>18</v>
      </c>
      <c r="B656" t="str">
        <f t="shared" si="12"/>
        <v>الأجهزة  المنزلية</v>
      </c>
      <c r="C656">
        <v>88</v>
      </c>
      <c r="D656" s="12">
        <v>1.9E-2</v>
      </c>
      <c r="E656">
        <v>65</v>
      </c>
      <c r="F656" s="11">
        <f>الهدي0[[#This Row],[الكمية_المباعة]]*الهدي0[[#This Row],[نسبة_المرتجعات_٪]]</f>
        <v>5.984</v>
      </c>
      <c r="G656" s="12">
        <v>6.8000000000000005E-2</v>
      </c>
      <c r="H656" s="1">
        <v>10757.37</v>
      </c>
      <c r="I656" s="12" t="str">
        <f>_xlfn.IFS(الهدي0[[#This Row],[السعر_بالجنيه]]&lt;=5000,"منخفضة ",الهدي0[[#This Row],[السعر_بالجنيه]]&lt;=15000,"متوسطة ",الهدي0[[#This Row],[السعر_بالجنيه]]&gt;=15000,"مرتفعة ")</f>
        <v xml:space="preserve">متوسطة </v>
      </c>
      <c r="J656"/>
    </row>
    <row r="657" spans="1:10" x14ac:dyDescent="0.25">
      <c r="A657" t="s">
        <v>88</v>
      </c>
      <c r="B657" t="str">
        <f t="shared" si="12"/>
        <v>أجهزة التصوير</v>
      </c>
      <c r="C657">
        <v>437</v>
      </c>
      <c r="D657" s="12">
        <v>4.2999999999999997E-2</v>
      </c>
      <c r="E657">
        <v>117</v>
      </c>
      <c r="F657" s="11">
        <f>الهدي0[[#This Row],[الكمية_المباعة]]*الهدي0[[#This Row],[نسبة_المرتجعات_٪]]</f>
        <v>26.22</v>
      </c>
      <c r="G657" s="12">
        <v>0.06</v>
      </c>
      <c r="H657" s="1">
        <v>11862.64</v>
      </c>
      <c r="I657" s="12" t="str">
        <f>_xlfn.IFS(الهدي0[[#This Row],[السعر_بالجنيه]]&lt;=5000,"منخفضة ",الهدي0[[#This Row],[السعر_بالجنيه]]&lt;=15000,"متوسطة ",الهدي0[[#This Row],[السعر_بالجنيه]]&gt;=15000,"مرتفعة ")</f>
        <v xml:space="preserve">متوسطة </v>
      </c>
      <c r="J657"/>
    </row>
    <row r="658" spans="1:10" x14ac:dyDescent="0.25">
      <c r="A658" t="s">
        <v>21</v>
      </c>
      <c r="B658" t="str">
        <f t="shared" si="12"/>
        <v xml:space="preserve"> الحاسوب ومستلزماته</v>
      </c>
      <c r="C658">
        <v>106</v>
      </c>
      <c r="D658" s="12">
        <v>2.3E-2</v>
      </c>
      <c r="E658">
        <v>89</v>
      </c>
      <c r="F658" s="11">
        <f>الهدي0[[#This Row],[الكمية_المباعة]]*الهدي0[[#This Row],[نسبة_المرتجعات_٪]]</f>
        <v>4.0279999999999996</v>
      </c>
      <c r="G658" s="12">
        <v>3.7999999999999999E-2</v>
      </c>
      <c r="H658" s="1">
        <v>1693.33</v>
      </c>
      <c r="I658" s="12" t="str">
        <f>_xlfn.IFS(الهدي0[[#This Row],[السعر_بالجنيه]]&lt;=5000,"منخفضة ",الهدي0[[#This Row],[السعر_بالجنيه]]&lt;=15000,"متوسطة ",الهدي0[[#This Row],[السعر_بالجنيه]]&gt;=15000,"مرتفعة ")</f>
        <v xml:space="preserve">منخفضة </v>
      </c>
      <c r="J658"/>
    </row>
    <row r="659" spans="1:10" x14ac:dyDescent="0.25">
      <c r="A659" t="s">
        <v>88</v>
      </c>
      <c r="B659" t="str">
        <f t="shared" si="12"/>
        <v>أجهزة التصوير</v>
      </c>
      <c r="C659">
        <v>201</v>
      </c>
      <c r="D659" s="12">
        <v>1.3999999999999999E-2</v>
      </c>
      <c r="E659">
        <v>112</v>
      </c>
      <c r="F659" s="11">
        <f>الهدي0[[#This Row],[الكمية_المباعة]]*الهدي0[[#This Row],[نسبة_المرتجعات_٪]]</f>
        <v>12.260999999999999</v>
      </c>
      <c r="G659" s="12">
        <v>6.0999999999999999E-2</v>
      </c>
      <c r="H659" s="1">
        <v>8251.5039682539682</v>
      </c>
      <c r="I659" s="12" t="str">
        <f>_xlfn.IFS(الهدي0[[#This Row],[السعر_بالجنيه]]&lt;=5000,"منخفضة ",الهدي0[[#This Row],[السعر_بالجنيه]]&lt;=15000,"متوسطة ",الهدي0[[#This Row],[السعر_بالجنيه]]&gt;=15000,"مرتفعة ")</f>
        <v xml:space="preserve">متوسطة </v>
      </c>
      <c r="J659"/>
    </row>
    <row r="660" spans="1:10" x14ac:dyDescent="0.25">
      <c r="A660" t="s">
        <v>37</v>
      </c>
      <c r="B660" t="str">
        <f t="shared" si="12"/>
        <v xml:space="preserve"> الحاسوب ومستلزماته</v>
      </c>
      <c r="C660">
        <v>97</v>
      </c>
      <c r="D660" s="12">
        <v>1.6E-2</v>
      </c>
      <c r="E660">
        <v>70</v>
      </c>
      <c r="F660" s="11">
        <f>الهدي0[[#This Row],[الكمية_المباعة]]*الهدي0[[#This Row],[نسبة_المرتجعات_٪]]</f>
        <v>0.67899999999999994</v>
      </c>
      <c r="G660" s="12">
        <v>6.9999999999999993E-3</v>
      </c>
      <c r="H660" s="1">
        <v>22106.83</v>
      </c>
      <c r="I660" s="12" t="str">
        <f>_xlfn.IFS(الهدي0[[#This Row],[السعر_بالجنيه]]&lt;=5000,"منخفضة ",الهدي0[[#This Row],[السعر_بالجنيه]]&lt;=15000,"متوسطة ",الهدي0[[#This Row],[السعر_بالجنيه]]&gt;=15000,"مرتفعة ")</f>
        <v xml:space="preserve">مرتفعة </v>
      </c>
      <c r="J660"/>
    </row>
    <row r="661" spans="1:10" x14ac:dyDescent="0.25">
      <c r="A661" t="s">
        <v>10</v>
      </c>
      <c r="B661" t="str">
        <f t="shared" si="12"/>
        <v>الأجهزة  المنزلية</v>
      </c>
      <c r="C661">
        <v>193</v>
      </c>
      <c r="D661" s="12">
        <v>0.02</v>
      </c>
      <c r="E661">
        <v>155</v>
      </c>
      <c r="F661" s="11">
        <f>الهدي0[[#This Row],[الكمية_المباعة]]*الهدي0[[#This Row],[نسبة_المرتجعات_٪]]</f>
        <v>14.282000000000002</v>
      </c>
      <c r="G661" s="12">
        <v>7.400000000000001E-2</v>
      </c>
      <c r="H661" s="1">
        <v>2561.5300000000002</v>
      </c>
      <c r="I661" s="12" t="str">
        <f>_xlfn.IFS(الهدي0[[#This Row],[السعر_بالجنيه]]&lt;=5000,"منخفضة ",الهدي0[[#This Row],[السعر_بالجنيه]]&lt;=15000,"متوسطة ",الهدي0[[#This Row],[السعر_بالجنيه]]&gt;=15000,"مرتفعة ")</f>
        <v xml:space="preserve">منخفضة </v>
      </c>
      <c r="J661"/>
    </row>
    <row r="662" spans="1:10" x14ac:dyDescent="0.25">
      <c r="A662" t="s">
        <v>31</v>
      </c>
      <c r="B662" t="str">
        <f t="shared" si="12"/>
        <v>الأجهزة  الشخصية</v>
      </c>
      <c r="C662">
        <v>208</v>
      </c>
      <c r="D662" s="12">
        <v>2.7999999999999997E-2</v>
      </c>
      <c r="E662">
        <v>53</v>
      </c>
      <c r="F662" s="11">
        <f>الهدي0[[#This Row],[الكمية_المباعة]]*الهدي0[[#This Row],[نسبة_المرتجعات_٪]]</f>
        <v>14.144000000000002</v>
      </c>
      <c r="G662" s="12">
        <v>6.8000000000000005E-2</v>
      </c>
      <c r="H662" s="1">
        <v>447.05</v>
      </c>
      <c r="I662" s="12" t="str">
        <f>_xlfn.IFS(الهدي0[[#This Row],[السعر_بالجنيه]]&lt;=5000,"منخفضة ",الهدي0[[#This Row],[السعر_بالجنيه]]&lt;=15000,"متوسطة ",الهدي0[[#This Row],[السعر_بالجنيه]]&gt;=15000,"مرتفعة ")</f>
        <v xml:space="preserve">منخفضة </v>
      </c>
      <c r="J662"/>
    </row>
    <row r="663" spans="1:10" x14ac:dyDescent="0.25">
      <c r="A663" t="s">
        <v>13</v>
      </c>
      <c r="B663" t="str">
        <f t="shared" si="12"/>
        <v>الأجهزة  المنزلية</v>
      </c>
      <c r="C663">
        <v>178</v>
      </c>
      <c r="D663" s="12">
        <v>0.03</v>
      </c>
      <c r="E663">
        <v>181</v>
      </c>
      <c r="F663" s="11">
        <f>الهدي0[[#This Row],[الكمية_المباعة]]*الهدي0[[#This Row],[نسبة_المرتجعات_٪]]</f>
        <v>16.02</v>
      </c>
      <c r="G663" s="12">
        <v>0.09</v>
      </c>
      <c r="H663" s="1">
        <v>7823.88</v>
      </c>
      <c r="I663" s="12" t="str">
        <f>_xlfn.IFS(الهدي0[[#This Row],[السعر_بالجنيه]]&lt;=5000,"منخفضة ",الهدي0[[#This Row],[السعر_بالجنيه]]&lt;=15000,"متوسطة ",الهدي0[[#This Row],[السعر_بالجنيه]]&gt;=15000,"مرتفعة ")</f>
        <v xml:space="preserve">متوسطة </v>
      </c>
      <c r="J663"/>
    </row>
    <row r="664" spans="1:10" x14ac:dyDescent="0.25">
      <c r="A664" t="s">
        <v>31</v>
      </c>
      <c r="B664" t="str">
        <f t="shared" si="12"/>
        <v>الأجهزة  الشخصية</v>
      </c>
      <c r="C664">
        <v>485</v>
      </c>
      <c r="D664" s="12">
        <v>2.7000000000000003E-2</v>
      </c>
      <c r="E664">
        <v>113</v>
      </c>
      <c r="F664" s="11">
        <f>الهدي0[[#This Row],[الكمية_المباعة]]*الهدي0[[#This Row],[نسبة_المرتجعات_٪]]</f>
        <v>8.245000000000001</v>
      </c>
      <c r="G664" s="12">
        <v>1.7000000000000001E-2</v>
      </c>
      <c r="H664" s="1">
        <v>1159.22</v>
      </c>
      <c r="I664" s="12" t="str">
        <f>_xlfn.IFS(الهدي0[[#This Row],[السعر_بالجنيه]]&lt;=5000,"منخفضة ",الهدي0[[#This Row],[السعر_بالجنيه]]&lt;=15000,"متوسطة ",الهدي0[[#This Row],[السعر_بالجنيه]]&gt;=15000,"مرتفعة ")</f>
        <v xml:space="preserve">منخفضة </v>
      </c>
      <c r="J664"/>
    </row>
    <row r="665" spans="1:10" x14ac:dyDescent="0.25">
      <c r="A665" t="s">
        <v>31</v>
      </c>
      <c r="B665" t="str">
        <f t="shared" si="12"/>
        <v>الأجهزة  الشخصية</v>
      </c>
      <c r="C665">
        <v>208</v>
      </c>
      <c r="D665" s="12">
        <v>3.3000000000000002E-2</v>
      </c>
      <c r="E665">
        <v>165</v>
      </c>
      <c r="F665" s="11">
        <f>الهدي0[[#This Row],[الكمية_المباعة]]*الهدي0[[#This Row],[نسبة_المرتجعات_٪]]</f>
        <v>20.592000000000002</v>
      </c>
      <c r="G665" s="12">
        <v>9.9000000000000005E-2</v>
      </c>
      <c r="H665" s="1">
        <v>1819.9</v>
      </c>
      <c r="I665" s="12" t="str">
        <f>_xlfn.IFS(الهدي0[[#This Row],[السعر_بالجنيه]]&lt;=5000,"منخفضة ",الهدي0[[#This Row],[السعر_بالجنيه]]&lt;=15000,"متوسطة ",الهدي0[[#This Row],[السعر_بالجنيه]]&gt;=15000,"مرتفعة ")</f>
        <v xml:space="preserve">منخفضة </v>
      </c>
      <c r="J665"/>
    </row>
    <row r="666" spans="1:10" x14ac:dyDescent="0.25">
      <c r="A666" t="s">
        <v>25</v>
      </c>
      <c r="B666" t="str">
        <f t="shared" si="12"/>
        <v>الأجهزة  المنزلية</v>
      </c>
      <c r="C666">
        <v>400</v>
      </c>
      <c r="D666" s="12">
        <v>2.3E-2</v>
      </c>
      <c r="E666">
        <v>161</v>
      </c>
      <c r="F666" s="11">
        <f>الهدي0[[#This Row],[الكمية_المباعة]]*الهدي0[[#This Row],[نسبة_المرتجعات_٪]]</f>
        <v>34.4</v>
      </c>
      <c r="G666" s="12">
        <v>8.5999999999999993E-2</v>
      </c>
      <c r="H666" s="1">
        <v>28182.59</v>
      </c>
      <c r="I666" s="12" t="str">
        <f>_xlfn.IFS(الهدي0[[#This Row],[السعر_بالجنيه]]&lt;=5000,"منخفضة ",الهدي0[[#This Row],[السعر_بالجنيه]]&lt;=15000,"متوسطة ",الهدي0[[#This Row],[السعر_بالجنيه]]&gt;=15000,"مرتفعة ")</f>
        <v xml:space="preserve">مرتفعة </v>
      </c>
      <c r="J666"/>
    </row>
    <row r="667" spans="1:10" x14ac:dyDescent="0.25">
      <c r="A667" t="s">
        <v>16</v>
      </c>
      <c r="B667" t="str">
        <f t="shared" si="12"/>
        <v xml:space="preserve"> الحاسوب ومستلزماته</v>
      </c>
      <c r="C667">
        <v>174</v>
      </c>
      <c r="D667" s="12">
        <v>4.9000000000000002E-2</v>
      </c>
      <c r="E667">
        <v>154</v>
      </c>
      <c r="F667" s="11">
        <f>الهدي0[[#This Row],[الكمية_المباعة]]*الهدي0[[#This Row],[نسبة_المرتجعات_٪]]</f>
        <v>4.524</v>
      </c>
      <c r="G667" s="12">
        <v>2.6000000000000002E-2</v>
      </c>
      <c r="H667" s="1">
        <v>473.40824324324313</v>
      </c>
      <c r="I667" s="12" t="str">
        <f>_xlfn.IFS(الهدي0[[#This Row],[السعر_بالجنيه]]&lt;=5000,"منخفضة ",الهدي0[[#This Row],[السعر_بالجنيه]]&lt;=15000,"متوسطة ",الهدي0[[#This Row],[السعر_بالجنيه]]&gt;=15000,"مرتفعة ")</f>
        <v xml:space="preserve">منخفضة </v>
      </c>
      <c r="J667"/>
    </row>
    <row r="668" spans="1:10" x14ac:dyDescent="0.25">
      <c r="A668" t="s">
        <v>25</v>
      </c>
      <c r="B668" t="str">
        <f t="shared" si="12"/>
        <v>الأجهزة  المنزلية</v>
      </c>
      <c r="C668">
        <v>405</v>
      </c>
      <c r="D668" s="12">
        <v>2.1000000000000001E-2</v>
      </c>
      <c r="E668">
        <v>0</v>
      </c>
      <c r="F668" s="11">
        <f>الهدي0[[#This Row],[الكمية_المباعة]]*الهدي0[[#This Row],[نسبة_المرتجعات_٪]]</f>
        <v>38.475000000000001</v>
      </c>
      <c r="G668" s="12">
        <v>9.5000000000000001E-2</v>
      </c>
      <c r="H668" s="1">
        <v>37172.04</v>
      </c>
      <c r="I668" s="12" t="str">
        <f>_xlfn.IFS(الهدي0[[#This Row],[السعر_بالجنيه]]&lt;=5000,"منخفضة ",الهدي0[[#This Row],[السعر_بالجنيه]]&lt;=15000,"متوسطة ",الهدي0[[#This Row],[السعر_بالجنيه]]&gt;=15000,"مرتفعة ")</f>
        <v xml:space="preserve">مرتفعة </v>
      </c>
      <c r="J668"/>
    </row>
    <row r="669" spans="1:10" x14ac:dyDescent="0.25">
      <c r="A669" t="s">
        <v>88</v>
      </c>
      <c r="B669" t="str">
        <f t="shared" si="12"/>
        <v>أجهزة التصوير</v>
      </c>
      <c r="C669">
        <v>260</v>
      </c>
      <c r="D669" s="12">
        <v>0.02</v>
      </c>
      <c r="E669">
        <v>86</v>
      </c>
      <c r="F669" s="11">
        <f>الهدي0[[#This Row],[الكمية_المباعة]]*الهدي0[[#This Row],[نسبة_المرتجعات_٪]]</f>
        <v>18.720000000000002</v>
      </c>
      <c r="G669" s="12">
        <v>7.2000000000000008E-2</v>
      </c>
      <c r="H669" s="1">
        <v>5727.4</v>
      </c>
      <c r="I669" s="12" t="str">
        <f>_xlfn.IFS(الهدي0[[#This Row],[السعر_بالجنيه]]&lt;=5000,"منخفضة ",الهدي0[[#This Row],[السعر_بالجنيه]]&lt;=15000,"متوسطة ",الهدي0[[#This Row],[السعر_بالجنيه]]&gt;=15000,"مرتفعة ")</f>
        <v xml:space="preserve">متوسطة </v>
      </c>
      <c r="J669"/>
    </row>
    <row r="670" spans="1:10" x14ac:dyDescent="0.25">
      <c r="A670" t="s">
        <v>31</v>
      </c>
      <c r="B670" t="str">
        <f t="shared" si="12"/>
        <v>الأجهزة  الشخصية</v>
      </c>
      <c r="C670">
        <v>232</v>
      </c>
      <c r="D670" s="12">
        <v>0.02</v>
      </c>
      <c r="E670">
        <v>183</v>
      </c>
      <c r="F670" s="11">
        <f>الهدي0[[#This Row],[الكمية_المباعة]]*الهدي0[[#This Row],[نسبة_المرتجعات_٪]]</f>
        <v>15.08</v>
      </c>
      <c r="G670" s="12">
        <v>6.5000000000000002E-2</v>
      </c>
      <c r="H670" s="1">
        <v>740.67</v>
      </c>
      <c r="I670" s="12" t="str">
        <f>_xlfn.IFS(الهدي0[[#This Row],[السعر_بالجنيه]]&lt;=5000,"منخفضة ",الهدي0[[#This Row],[السعر_بالجنيه]]&lt;=15000,"متوسطة ",الهدي0[[#This Row],[السعر_بالجنيه]]&gt;=15000,"مرتفعة ")</f>
        <v xml:space="preserve">منخفضة </v>
      </c>
      <c r="J670"/>
    </row>
    <row r="671" spans="1:10" x14ac:dyDescent="0.25">
      <c r="A671" t="s">
        <v>13</v>
      </c>
      <c r="B671" t="str">
        <f t="shared" si="12"/>
        <v>الأجهزة  المنزلية</v>
      </c>
      <c r="C671">
        <v>126</v>
      </c>
      <c r="D671" s="12">
        <v>2.6000000000000002E-2</v>
      </c>
      <c r="E671">
        <v>91</v>
      </c>
      <c r="F671" s="11">
        <f>الهدي0[[#This Row],[الكمية_المباعة]]*الهدي0[[#This Row],[نسبة_المرتجعات_٪]]</f>
        <v>2.8980000000000001</v>
      </c>
      <c r="G671" s="12">
        <v>2.3E-2</v>
      </c>
      <c r="H671" s="1">
        <v>13934.66</v>
      </c>
      <c r="I671" s="12" t="str">
        <f>_xlfn.IFS(الهدي0[[#This Row],[السعر_بالجنيه]]&lt;=5000,"منخفضة ",الهدي0[[#This Row],[السعر_بالجنيه]]&lt;=15000,"متوسطة ",الهدي0[[#This Row],[السعر_بالجنيه]]&gt;=15000,"مرتفعة ")</f>
        <v xml:space="preserve">متوسطة </v>
      </c>
      <c r="J671"/>
    </row>
    <row r="672" spans="1:10" x14ac:dyDescent="0.25">
      <c r="A672" t="s">
        <v>31</v>
      </c>
      <c r="B672" t="str">
        <f t="shared" si="12"/>
        <v>الأجهزة  الشخصية</v>
      </c>
      <c r="C672">
        <v>427</v>
      </c>
      <c r="D672" s="12">
        <v>4.2000000000000003E-2</v>
      </c>
      <c r="E672">
        <v>44</v>
      </c>
      <c r="F672" s="11">
        <f>الهدي0[[#This Row],[الكمية_المباعة]]*الهدي0[[#This Row],[نسبة_المرتجعات_٪]]</f>
        <v>18.360999999999997</v>
      </c>
      <c r="G672" s="12">
        <v>4.2999999999999997E-2</v>
      </c>
      <c r="H672" s="1">
        <v>1500.75</v>
      </c>
      <c r="I672" s="12" t="str">
        <f>_xlfn.IFS(الهدي0[[#This Row],[السعر_بالجنيه]]&lt;=5000,"منخفضة ",الهدي0[[#This Row],[السعر_بالجنيه]]&lt;=15000,"متوسطة ",الهدي0[[#This Row],[السعر_بالجنيه]]&gt;=15000,"مرتفعة ")</f>
        <v xml:space="preserve">منخفضة </v>
      </c>
      <c r="J672"/>
    </row>
    <row r="673" spans="1:10" x14ac:dyDescent="0.25">
      <c r="A673" t="s">
        <v>13</v>
      </c>
      <c r="B673" t="str">
        <f t="shared" si="12"/>
        <v>الأجهزة  المنزلية</v>
      </c>
      <c r="C673">
        <v>398</v>
      </c>
      <c r="D673" s="12">
        <v>2.1000000000000001E-2</v>
      </c>
      <c r="E673">
        <v>113</v>
      </c>
      <c r="F673" s="11">
        <f>الهدي0[[#This Row],[الكمية_المباعة]]*الهدي0[[#This Row],[نسبة_المرتجعات_٪]]</f>
        <v>27.462000000000003</v>
      </c>
      <c r="G673" s="12">
        <v>6.9000000000000006E-2</v>
      </c>
      <c r="H673" s="1">
        <v>12347.44</v>
      </c>
      <c r="I673" s="12" t="str">
        <f>_xlfn.IFS(الهدي0[[#This Row],[السعر_بالجنيه]]&lt;=5000,"منخفضة ",الهدي0[[#This Row],[السعر_بالجنيه]]&lt;=15000,"متوسطة ",الهدي0[[#This Row],[السعر_بالجنيه]]&gt;=15000,"مرتفعة ")</f>
        <v xml:space="preserve">متوسطة </v>
      </c>
      <c r="J673"/>
    </row>
    <row r="674" spans="1:10" x14ac:dyDescent="0.25">
      <c r="A674" t="s">
        <v>16</v>
      </c>
      <c r="B674" t="str">
        <f t="shared" si="12"/>
        <v xml:space="preserve"> الحاسوب ومستلزماته</v>
      </c>
      <c r="C674">
        <v>466</v>
      </c>
      <c r="D674" s="12">
        <v>1.4999999999999999E-2</v>
      </c>
      <c r="E674">
        <v>64</v>
      </c>
      <c r="F674" s="11">
        <f>الهدي0[[#This Row],[الكمية_المباعة]]*الهدي0[[#This Row],[نسبة_المرتجعات_٪]]</f>
        <v>37.746000000000002</v>
      </c>
      <c r="G674" s="12">
        <v>8.1000000000000003E-2</v>
      </c>
      <c r="H674" s="1">
        <v>632.80999999999995</v>
      </c>
      <c r="I674" s="12" t="str">
        <f>_xlfn.IFS(الهدي0[[#This Row],[السعر_بالجنيه]]&lt;=5000,"منخفضة ",الهدي0[[#This Row],[السعر_بالجنيه]]&lt;=15000,"متوسطة ",الهدي0[[#This Row],[السعر_بالجنيه]]&gt;=15000,"مرتفعة ")</f>
        <v xml:space="preserve">منخفضة </v>
      </c>
      <c r="J674"/>
    </row>
    <row r="675" spans="1:10" x14ac:dyDescent="0.25">
      <c r="A675" t="s">
        <v>13</v>
      </c>
      <c r="B675" t="str">
        <f t="shared" si="12"/>
        <v>الأجهزة  المنزلية</v>
      </c>
      <c r="C675">
        <v>267</v>
      </c>
      <c r="D675" s="12">
        <v>3.7000000000000005E-2</v>
      </c>
      <c r="E675">
        <v>153</v>
      </c>
      <c r="F675" s="11">
        <f>الهدي0[[#This Row],[الكمية_المباعة]]*الهدي0[[#This Row],[نسبة_المرتجعات_٪]]</f>
        <v>23.228999999999999</v>
      </c>
      <c r="G675" s="12">
        <v>8.6999999999999994E-2</v>
      </c>
      <c r="H675" s="1">
        <v>12137.91</v>
      </c>
      <c r="I675" s="12" t="str">
        <f>_xlfn.IFS(الهدي0[[#This Row],[السعر_بالجنيه]]&lt;=5000,"منخفضة ",الهدي0[[#This Row],[السعر_بالجنيه]]&lt;=15000,"متوسطة ",الهدي0[[#This Row],[السعر_بالجنيه]]&gt;=15000,"مرتفعة ")</f>
        <v xml:space="preserve">متوسطة </v>
      </c>
      <c r="J675"/>
    </row>
    <row r="676" spans="1:10" x14ac:dyDescent="0.25">
      <c r="A676" t="s">
        <v>13</v>
      </c>
      <c r="B676" t="str">
        <f t="shared" si="12"/>
        <v>الأجهزة  المنزلية</v>
      </c>
      <c r="C676">
        <v>158</v>
      </c>
      <c r="D676" s="12">
        <v>3.2000000000000001E-2</v>
      </c>
      <c r="E676">
        <v>133</v>
      </c>
      <c r="F676" s="11">
        <f>الهدي0[[#This Row],[الكمية_المباعة]]*الهدي0[[#This Row],[نسبة_المرتجعات_٪]]</f>
        <v>8.0579999999999998</v>
      </c>
      <c r="G676" s="12">
        <v>5.0999999999999997E-2</v>
      </c>
      <c r="H676" s="1">
        <v>6651.35</v>
      </c>
      <c r="I676" s="12" t="str">
        <f>_xlfn.IFS(الهدي0[[#This Row],[السعر_بالجنيه]]&lt;=5000,"منخفضة ",الهدي0[[#This Row],[السعر_بالجنيه]]&lt;=15000,"متوسطة ",الهدي0[[#This Row],[السعر_بالجنيه]]&gt;=15000,"مرتفعة ")</f>
        <v xml:space="preserve">متوسطة </v>
      </c>
      <c r="J676"/>
    </row>
    <row r="677" spans="1:10" x14ac:dyDescent="0.25">
      <c r="A677" t="s">
        <v>8</v>
      </c>
      <c r="B677" t="str">
        <f t="shared" si="12"/>
        <v>الأجهزة  الشخصية</v>
      </c>
      <c r="C677">
        <v>181</v>
      </c>
      <c r="D677" s="12">
        <v>3.1000000000000003E-2</v>
      </c>
      <c r="E677">
        <v>48</v>
      </c>
      <c r="F677" s="11">
        <f>الهدي0[[#This Row],[الكمية_المباعة]]*الهدي0[[#This Row],[نسبة_المرتجعات_٪]]</f>
        <v>3.62</v>
      </c>
      <c r="G677" s="12">
        <v>0.02</v>
      </c>
      <c r="H677" s="1">
        <v>11515.47</v>
      </c>
      <c r="I677" s="12" t="str">
        <f>_xlfn.IFS(الهدي0[[#This Row],[السعر_بالجنيه]]&lt;=5000,"منخفضة ",الهدي0[[#This Row],[السعر_بالجنيه]]&lt;=15000,"متوسطة ",الهدي0[[#This Row],[السعر_بالجنيه]]&gt;=15000,"مرتفعة ")</f>
        <v xml:space="preserve">متوسطة </v>
      </c>
      <c r="J677"/>
    </row>
    <row r="678" spans="1:10" x14ac:dyDescent="0.25">
      <c r="A678" t="s">
        <v>16</v>
      </c>
      <c r="B678" t="str">
        <f t="shared" si="12"/>
        <v xml:space="preserve"> الحاسوب ومستلزماته</v>
      </c>
      <c r="C678">
        <v>350</v>
      </c>
      <c r="D678" s="12">
        <v>1.3999999999999999E-2</v>
      </c>
      <c r="E678">
        <v>149</v>
      </c>
      <c r="F678" s="11">
        <f>الهدي0[[#This Row],[الكمية_المباعة]]*الهدي0[[#This Row],[نسبة_المرتجعات_٪]]</f>
        <v>14</v>
      </c>
      <c r="G678" s="12">
        <v>0.04</v>
      </c>
      <c r="H678" s="1">
        <v>763.62</v>
      </c>
      <c r="I678" s="12" t="str">
        <f>_xlfn.IFS(الهدي0[[#This Row],[السعر_بالجنيه]]&lt;=5000,"منخفضة ",الهدي0[[#This Row],[السعر_بالجنيه]]&lt;=15000,"متوسطة ",الهدي0[[#This Row],[السعر_بالجنيه]]&gt;=15000,"مرتفعة ")</f>
        <v xml:space="preserve">منخفضة </v>
      </c>
      <c r="J678"/>
    </row>
    <row r="679" spans="1:10" x14ac:dyDescent="0.25">
      <c r="A679" t="s">
        <v>13</v>
      </c>
      <c r="B679" t="str">
        <f t="shared" si="12"/>
        <v>الأجهزة  المنزلية</v>
      </c>
      <c r="C679">
        <v>496</v>
      </c>
      <c r="D679" s="12">
        <v>1.8000000000000002E-2</v>
      </c>
      <c r="E679">
        <v>190</v>
      </c>
      <c r="F679" s="11">
        <f>الهدي0[[#This Row],[الكمية_المباعة]]*الهدي0[[#This Row],[نسبة_المرتجعات_٪]]</f>
        <v>20.832000000000001</v>
      </c>
      <c r="G679" s="12">
        <v>4.2000000000000003E-2</v>
      </c>
      <c r="H679" s="1">
        <v>5553.41</v>
      </c>
      <c r="I679" s="12" t="str">
        <f>_xlfn.IFS(الهدي0[[#This Row],[السعر_بالجنيه]]&lt;=5000,"منخفضة ",الهدي0[[#This Row],[السعر_بالجنيه]]&lt;=15000,"متوسطة ",الهدي0[[#This Row],[السعر_بالجنيه]]&gt;=15000,"مرتفعة ")</f>
        <v xml:space="preserve">متوسطة </v>
      </c>
      <c r="J679"/>
    </row>
    <row r="680" spans="1:10" x14ac:dyDescent="0.25">
      <c r="A680" t="s">
        <v>13</v>
      </c>
      <c r="B680" t="str">
        <f t="shared" si="12"/>
        <v>الأجهزة  المنزلية</v>
      </c>
      <c r="C680">
        <v>361</v>
      </c>
      <c r="D680" s="12">
        <v>3.1000000000000003E-2</v>
      </c>
      <c r="E680">
        <v>118</v>
      </c>
      <c r="F680" s="11">
        <f>الهدي0[[#This Row],[الكمية_المباعة]]*الهدي0[[#This Row],[نسبة_المرتجعات_٪]]</f>
        <v>14.800999999999998</v>
      </c>
      <c r="G680" s="12">
        <v>4.0999999999999995E-2</v>
      </c>
      <c r="H680" s="1">
        <v>3976.8</v>
      </c>
      <c r="I680" s="12" t="str">
        <f>_xlfn.IFS(الهدي0[[#This Row],[السعر_بالجنيه]]&lt;=5000,"منخفضة ",الهدي0[[#This Row],[السعر_بالجنيه]]&lt;=15000,"متوسطة ",الهدي0[[#This Row],[السعر_بالجنيه]]&gt;=15000,"مرتفعة ")</f>
        <v xml:space="preserve">منخفضة </v>
      </c>
      <c r="J680"/>
    </row>
    <row r="681" spans="1:10" x14ac:dyDescent="0.25">
      <c r="A681" t="s">
        <v>23</v>
      </c>
      <c r="B681" t="str">
        <f t="shared" ref="B681:B732" si="13">_xlfn.IFS(
    OR(A681="تلفاز ذكي", A681="ثلاجة", A681="غسالة", A681="مكيف هواء", A681="ميكروويف"), "الأجهزة  المنزلية",
    OR(A681="هاتف ذكي", A681="ساعة ذكية", A681="سماعات بلوتوث"), "الأجهزة  الشخصية",
    OR(A681="حاسوب محمول", A681="طابعة ليزر", A681="لوحة مفاتيح"), " الحاسوب ومستلزماته",
    OR(A681="كاميرا رقمية"), "أجهزة التصوير"
)</f>
        <v>الأجهزة  الشخصية</v>
      </c>
      <c r="C681">
        <v>421</v>
      </c>
      <c r="D681" s="12">
        <v>4.4999999999999998E-2</v>
      </c>
      <c r="E681">
        <v>20</v>
      </c>
      <c r="F681" s="11">
        <f>الهدي0[[#This Row],[الكمية_المباعة]]*الهدي0[[#This Row],[نسبة_المرتجعات_٪]]</f>
        <v>3.3679999999999999</v>
      </c>
      <c r="G681" s="12">
        <v>8.0000000000000002E-3</v>
      </c>
      <c r="H681" s="1">
        <v>526.12</v>
      </c>
      <c r="I681" s="12" t="str">
        <f>_xlfn.IFS(الهدي0[[#This Row],[السعر_بالجنيه]]&lt;=5000,"منخفضة ",الهدي0[[#This Row],[السعر_بالجنيه]]&lt;=15000,"متوسطة ",الهدي0[[#This Row],[السعر_بالجنيه]]&gt;=15000,"مرتفعة ")</f>
        <v xml:space="preserve">منخفضة </v>
      </c>
      <c r="J681"/>
    </row>
    <row r="682" spans="1:10" x14ac:dyDescent="0.25">
      <c r="A682" t="s">
        <v>37</v>
      </c>
      <c r="B682" t="str">
        <f t="shared" si="13"/>
        <v xml:space="preserve"> الحاسوب ومستلزماته</v>
      </c>
      <c r="C682">
        <v>164</v>
      </c>
      <c r="D682" s="12">
        <v>2.6000000000000002E-2</v>
      </c>
      <c r="E682">
        <v>95</v>
      </c>
      <c r="F682" s="11">
        <f>الهدي0[[#This Row],[الكمية_المباعة]]*الهدي0[[#This Row],[نسبة_المرتجعات_٪]]</f>
        <v>13.776000000000002</v>
      </c>
      <c r="G682" s="12">
        <v>8.4000000000000005E-2</v>
      </c>
      <c r="H682" s="1">
        <v>10216.459999999999</v>
      </c>
      <c r="I682" s="12" t="str">
        <f>_xlfn.IFS(الهدي0[[#This Row],[السعر_بالجنيه]]&lt;=5000,"منخفضة ",الهدي0[[#This Row],[السعر_بالجنيه]]&lt;=15000,"متوسطة ",الهدي0[[#This Row],[السعر_بالجنيه]]&gt;=15000,"مرتفعة ")</f>
        <v xml:space="preserve">متوسطة </v>
      </c>
      <c r="J682"/>
    </row>
    <row r="683" spans="1:10" x14ac:dyDescent="0.25">
      <c r="A683" t="s">
        <v>10</v>
      </c>
      <c r="B683" t="str">
        <f t="shared" si="13"/>
        <v>الأجهزة  المنزلية</v>
      </c>
      <c r="C683">
        <v>479</v>
      </c>
      <c r="D683" s="12">
        <v>1.7000000000000001E-2</v>
      </c>
      <c r="E683">
        <v>196</v>
      </c>
      <c r="F683" s="11">
        <f>الهدي0[[#This Row],[الكمية_المباعة]]*الهدي0[[#This Row],[نسبة_المرتجعات_٪]]</f>
        <v>16.765000000000001</v>
      </c>
      <c r="G683" s="12">
        <v>3.5000000000000003E-2</v>
      </c>
      <c r="H683" s="1">
        <v>712.1</v>
      </c>
      <c r="I683" s="12" t="str">
        <f>_xlfn.IFS(الهدي0[[#This Row],[السعر_بالجنيه]]&lt;=5000,"منخفضة ",الهدي0[[#This Row],[السعر_بالجنيه]]&lt;=15000,"متوسطة ",الهدي0[[#This Row],[السعر_بالجنيه]]&gt;=15000,"مرتفعة ")</f>
        <v xml:space="preserve">منخفضة </v>
      </c>
      <c r="J683"/>
    </row>
    <row r="684" spans="1:10" x14ac:dyDescent="0.25">
      <c r="A684" t="s">
        <v>23</v>
      </c>
      <c r="B684" t="str">
        <f t="shared" si="13"/>
        <v>الأجهزة  الشخصية</v>
      </c>
      <c r="C684">
        <v>485</v>
      </c>
      <c r="D684" s="12">
        <v>0.04</v>
      </c>
      <c r="E684">
        <v>128</v>
      </c>
      <c r="F684" s="11">
        <f>الهدي0[[#This Row],[الكمية_المباعة]]*الهدي0[[#This Row],[نسبة_المرتجعات_٪]]</f>
        <v>9.2149999999999999</v>
      </c>
      <c r="G684" s="12">
        <v>1.9E-2</v>
      </c>
      <c r="H684" s="1">
        <v>3179.25</v>
      </c>
      <c r="I684" s="12" t="str">
        <f>_xlfn.IFS(الهدي0[[#This Row],[السعر_بالجنيه]]&lt;=5000,"منخفضة ",الهدي0[[#This Row],[السعر_بالجنيه]]&lt;=15000,"متوسطة ",الهدي0[[#This Row],[السعر_بالجنيه]]&gt;=15000,"مرتفعة ")</f>
        <v xml:space="preserve">منخفضة </v>
      </c>
      <c r="J684"/>
    </row>
    <row r="685" spans="1:10" x14ac:dyDescent="0.25">
      <c r="A685" t="s">
        <v>21</v>
      </c>
      <c r="B685" t="str">
        <f t="shared" si="13"/>
        <v xml:space="preserve"> الحاسوب ومستلزماته</v>
      </c>
      <c r="C685">
        <v>325</v>
      </c>
      <c r="D685" s="12">
        <v>2.6000000000000002E-2</v>
      </c>
      <c r="E685">
        <v>0</v>
      </c>
      <c r="F685" s="11">
        <f>الهدي0[[#This Row],[الكمية_المباعة]]*الهدي0[[#This Row],[نسبة_المرتجعات_٪]]</f>
        <v>12.025000000000002</v>
      </c>
      <c r="G685" s="12">
        <v>3.7000000000000005E-2</v>
      </c>
      <c r="H685" s="1">
        <v>3514.21</v>
      </c>
      <c r="I685" s="12" t="str">
        <f>_xlfn.IFS(الهدي0[[#This Row],[السعر_بالجنيه]]&lt;=5000,"منخفضة ",الهدي0[[#This Row],[السعر_بالجنيه]]&lt;=15000,"متوسطة ",الهدي0[[#This Row],[السعر_بالجنيه]]&gt;=15000,"مرتفعة ")</f>
        <v xml:space="preserve">منخفضة </v>
      </c>
      <c r="J685"/>
    </row>
    <row r="686" spans="1:10" x14ac:dyDescent="0.25">
      <c r="A686" t="s">
        <v>13</v>
      </c>
      <c r="B686" t="str">
        <f t="shared" si="13"/>
        <v>الأجهزة  المنزلية</v>
      </c>
      <c r="C686">
        <v>140</v>
      </c>
      <c r="D686" s="12">
        <v>2.6000000000000002E-2</v>
      </c>
      <c r="E686">
        <v>35</v>
      </c>
      <c r="F686" s="11">
        <f>الهدي0[[#This Row],[الكمية_المباعة]]*الهدي0[[#This Row],[نسبة_المرتجعات_٪]]</f>
        <v>8.5399999999999991</v>
      </c>
      <c r="G686" s="12">
        <v>6.0999999999999999E-2</v>
      </c>
      <c r="H686" s="1">
        <v>8552.3799999999992</v>
      </c>
      <c r="I686" s="12" t="str">
        <f>_xlfn.IFS(الهدي0[[#This Row],[السعر_بالجنيه]]&lt;=5000,"منخفضة ",الهدي0[[#This Row],[السعر_بالجنيه]]&lt;=15000,"متوسطة ",الهدي0[[#This Row],[السعر_بالجنيه]]&gt;=15000,"مرتفعة ")</f>
        <v xml:space="preserve">متوسطة </v>
      </c>
      <c r="J686"/>
    </row>
    <row r="687" spans="1:10" x14ac:dyDescent="0.25">
      <c r="A687" t="s">
        <v>18</v>
      </c>
      <c r="B687" t="str">
        <f t="shared" si="13"/>
        <v>الأجهزة  المنزلية</v>
      </c>
      <c r="C687">
        <v>479</v>
      </c>
      <c r="D687" s="12">
        <v>0.04</v>
      </c>
      <c r="E687">
        <v>0</v>
      </c>
      <c r="F687" s="11">
        <f>الهدي0[[#This Row],[الكمية_المباعة]]*الهدي0[[#This Row],[نسبة_المرتجعات_٪]]</f>
        <v>46.462999999999994</v>
      </c>
      <c r="G687" s="12">
        <v>9.6999999999999989E-2</v>
      </c>
      <c r="H687" s="1">
        <v>325</v>
      </c>
      <c r="I687" s="12" t="str">
        <f>_xlfn.IFS(الهدي0[[#This Row],[السعر_بالجنيه]]&lt;=5000,"منخفضة ",الهدي0[[#This Row],[السعر_بالجنيه]]&lt;=15000,"متوسطة ",الهدي0[[#This Row],[السعر_بالجنيه]]&gt;=15000,"مرتفعة ")</f>
        <v xml:space="preserve">منخفضة </v>
      </c>
      <c r="J687"/>
    </row>
    <row r="688" spans="1:10" x14ac:dyDescent="0.25">
      <c r="A688" t="s">
        <v>8</v>
      </c>
      <c r="B688" t="str">
        <f t="shared" si="13"/>
        <v>الأجهزة  الشخصية</v>
      </c>
      <c r="C688">
        <v>440</v>
      </c>
      <c r="D688" s="12">
        <v>2.5000000000000001E-2</v>
      </c>
      <c r="E688">
        <v>33</v>
      </c>
      <c r="F688" s="11">
        <f>الهدي0[[#This Row],[الكمية_المباعة]]*الهدي0[[#This Row],[نسبة_المرتجعات_٪]]</f>
        <v>17.16</v>
      </c>
      <c r="G688" s="12">
        <v>3.9E-2</v>
      </c>
      <c r="H688" s="1">
        <v>15630.96</v>
      </c>
      <c r="I688" s="12" t="str">
        <f>_xlfn.IFS(الهدي0[[#This Row],[السعر_بالجنيه]]&lt;=5000,"منخفضة ",الهدي0[[#This Row],[السعر_بالجنيه]]&lt;=15000,"متوسطة ",الهدي0[[#This Row],[السعر_بالجنيه]]&gt;=15000,"مرتفعة ")</f>
        <v xml:space="preserve">مرتفعة </v>
      </c>
      <c r="J688"/>
    </row>
    <row r="689" spans="1:10" x14ac:dyDescent="0.25">
      <c r="A689" t="s">
        <v>10</v>
      </c>
      <c r="B689" t="str">
        <f t="shared" si="13"/>
        <v>الأجهزة  المنزلية</v>
      </c>
      <c r="C689">
        <v>274</v>
      </c>
      <c r="D689" s="12">
        <v>2.1000000000000001E-2</v>
      </c>
      <c r="E689">
        <v>115</v>
      </c>
      <c r="F689" s="11">
        <f>الهدي0[[#This Row],[الكمية_المباعة]]*الهدي0[[#This Row],[نسبة_المرتجعات_٪]]</f>
        <v>5.48</v>
      </c>
      <c r="G689" s="12">
        <v>0.02</v>
      </c>
      <c r="H689" s="1">
        <v>3793.36</v>
      </c>
      <c r="I689" s="12" t="str">
        <f>_xlfn.IFS(الهدي0[[#This Row],[السعر_بالجنيه]]&lt;=5000,"منخفضة ",الهدي0[[#This Row],[السعر_بالجنيه]]&lt;=15000,"متوسطة ",الهدي0[[#This Row],[السعر_بالجنيه]]&gt;=15000,"مرتفعة ")</f>
        <v xml:space="preserve">منخفضة </v>
      </c>
      <c r="J689"/>
    </row>
    <row r="690" spans="1:10" x14ac:dyDescent="0.25">
      <c r="A690" t="s">
        <v>25</v>
      </c>
      <c r="B690" t="str">
        <f t="shared" si="13"/>
        <v>الأجهزة  المنزلية</v>
      </c>
      <c r="C690">
        <v>466</v>
      </c>
      <c r="D690" s="12">
        <v>1.1000000000000001E-2</v>
      </c>
      <c r="E690">
        <v>83</v>
      </c>
      <c r="F690" s="11">
        <f>الهدي0[[#This Row],[الكمية_المباعة]]*الهدي0[[#This Row],[نسبة_المرتجعات_٪]]</f>
        <v>17.707999999999998</v>
      </c>
      <c r="G690" s="12">
        <v>3.7999999999999999E-2</v>
      </c>
      <c r="H690" s="1">
        <v>35242.94</v>
      </c>
      <c r="I690" s="12" t="str">
        <f>_xlfn.IFS(الهدي0[[#This Row],[السعر_بالجنيه]]&lt;=5000,"منخفضة ",الهدي0[[#This Row],[السعر_بالجنيه]]&lt;=15000,"متوسطة ",الهدي0[[#This Row],[السعر_بالجنيه]]&gt;=15000,"مرتفعة ")</f>
        <v xml:space="preserve">مرتفعة </v>
      </c>
      <c r="J690"/>
    </row>
    <row r="691" spans="1:10" x14ac:dyDescent="0.25">
      <c r="A691" t="s">
        <v>21</v>
      </c>
      <c r="B691" t="str">
        <f t="shared" si="13"/>
        <v xml:space="preserve"> الحاسوب ومستلزماته</v>
      </c>
      <c r="C691">
        <v>365</v>
      </c>
      <c r="D691" s="12">
        <v>1.6E-2</v>
      </c>
      <c r="E691">
        <v>141</v>
      </c>
      <c r="F691" s="11">
        <f>الهدي0[[#This Row],[الكمية_المباعة]]*الهدي0[[#This Row],[نسبة_المرتجعات_٪]]</f>
        <v>17.52</v>
      </c>
      <c r="G691" s="12">
        <v>4.8000000000000001E-2</v>
      </c>
      <c r="H691" s="1">
        <v>3859.78</v>
      </c>
      <c r="I691" s="12" t="str">
        <f>_xlfn.IFS(الهدي0[[#This Row],[السعر_بالجنيه]]&lt;=5000,"منخفضة ",الهدي0[[#This Row],[السعر_بالجنيه]]&lt;=15000,"متوسطة ",الهدي0[[#This Row],[السعر_بالجنيه]]&gt;=15000,"مرتفعة ")</f>
        <v xml:space="preserve">منخفضة </v>
      </c>
      <c r="J691"/>
    </row>
    <row r="692" spans="1:10" x14ac:dyDescent="0.25">
      <c r="A692" t="s">
        <v>88</v>
      </c>
      <c r="B692" t="str">
        <f t="shared" si="13"/>
        <v>أجهزة التصوير</v>
      </c>
      <c r="C692">
        <v>201</v>
      </c>
      <c r="D692" s="12">
        <v>2.3E-2</v>
      </c>
      <c r="E692">
        <v>105</v>
      </c>
      <c r="F692" s="11">
        <f>الهدي0[[#This Row],[الكمية_المباعة]]*الهدي0[[#This Row],[نسبة_المرتجعات_٪]]</f>
        <v>4.6230000000000002</v>
      </c>
      <c r="G692" s="12">
        <v>2.3E-2</v>
      </c>
      <c r="H692" s="1">
        <v>6034.22</v>
      </c>
      <c r="I692" s="12" t="str">
        <f>_xlfn.IFS(الهدي0[[#This Row],[السعر_بالجنيه]]&lt;=5000,"منخفضة ",الهدي0[[#This Row],[السعر_بالجنيه]]&lt;=15000,"متوسطة ",الهدي0[[#This Row],[السعر_بالجنيه]]&gt;=15000,"مرتفعة ")</f>
        <v xml:space="preserve">متوسطة </v>
      </c>
      <c r="J692"/>
    </row>
    <row r="693" spans="1:10" x14ac:dyDescent="0.25">
      <c r="A693" t="s">
        <v>88</v>
      </c>
      <c r="B693" t="str">
        <f t="shared" si="13"/>
        <v>أجهزة التصوير</v>
      </c>
      <c r="C693">
        <v>175</v>
      </c>
      <c r="D693" s="12">
        <v>4.7E-2</v>
      </c>
      <c r="E693">
        <v>23</v>
      </c>
      <c r="F693" s="11">
        <f>الهدي0[[#This Row],[الكمية_المباعة]]*الهدي0[[#This Row],[نسبة_المرتجعات_٪]]</f>
        <v>12.250000000000002</v>
      </c>
      <c r="G693" s="12">
        <v>7.0000000000000007E-2</v>
      </c>
      <c r="H693" s="1">
        <v>13740.33</v>
      </c>
      <c r="I693" s="12" t="str">
        <f>_xlfn.IFS(الهدي0[[#This Row],[السعر_بالجنيه]]&lt;=5000,"منخفضة ",الهدي0[[#This Row],[السعر_بالجنيه]]&lt;=15000,"متوسطة ",الهدي0[[#This Row],[السعر_بالجنيه]]&gt;=15000,"مرتفعة ")</f>
        <v xml:space="preserve">متوسطة </v>
      </c>
      <c r="J693"/>
    </row>
    <row r="694" spans="1:10" x14ac:dyDescent="0.25">
      <c r="A694" t="s">
        <v>37</v>
      </c>
      <c r="B694" t="str">
        <f t="shared" si="13"/>
        <v xml:space="preserve"> الحاسوب ومستلزماته</v>
      </c>
      <c r="C694">
        <v>247</v>
      </c>
      <c r="D694" s="12">
        <v>4.2999999999999997E-2</v>
      </c>
      <c r="E694">
        <v>61</v>
      </c>
      <c r="F694" s="11">
        <f>الهدي0[[#This Row],[الكمية_المباعة]]*الهدي0[[#This Row],[نسبة_المرتجعات_٪]]</f>
        <v>19.265999999999998</v>
      </c>
      <c r="G694" s="12">
        <v>7.8E-2</v>
      </c>
      <c r="H694" s="1">
        <v>29574.46</v>
      </c>
      <c r="I694" s="12" t="str">
        <f>_xlfn.IFS(الهدي0[[#This Row],[السعر_بالجنيه]]&lt;=5000,"منخفضة ",الهدي0[[#This Row],[السعر_بالجنيه]]&lt;=15000,"متوسطة ",الهدي0[[#This Row],[السعر_بالجنيه]]&gt;=15000,"مرتفعة ")</f>
        <v xml:space="preserve">مرتفعة </v>
      </c>
      <c r="J694"/>
    </row>
    <row r="695" spans="1:10" x14ac:dyDescent="0.25">
      <c r="A695" t="s">
        <v>31</v>
      </c>
      <c r="B695" t="str">
        <f t="shared" si="13"/>
        <v>الأجهزة  الشخصية</v>
      </c>
      <c r="C695">
        <v>377</v>
      </c>
      <c r="D695" s="12">
        <v>2.7999999999999997E-2</v>
      </c>
      <c r="E695">
        <v>119</v>
      </c>
      <c r="F695" s="11">
        <f>الهدي0[[#This Row],[الكمية_المباعة]]*الهدي0[[#This Row],[نسبة_المرتجعات_٪]]</f>
        <v>33.553000000000004</v>
      </c>
      <c r="G695" s="12">
        <v>8.900000000000001E-2</v>
      </c>
      <c r="H695" s="1">
        <v>751.16</v>
      </c>
      <c r="I695" s="12" t="str">
        <f>_xlfn.IFS(الهدي0[[#This Row],[السعر_بالجنيه]]&lt;=5000,"منخفضة ",الهدي0[[#This Row],[السعر_بالجنيه]]&lt;=15000,"متوسطة ",الهدي0[[#This Row],[السعر_بالجنيه]]&gt;=15000,"مرتفعة ")</f>
        <v xml:space="preserve">منخفضة </v>
      </c>
      <c r="J695"/>
    </row>
    <row r="696" spans="1:10" x14ac:dyDescent="0.25">
      <c r="A696" t="s">
        <v>25</v>
      </c>
      <c r="B696" t="str">
        <f t="shared" si="13"/>
        <v>الأجهزة  المنزلية</v>
      </c>
      <c r="C696">
        <v>191</v>
      </c>
      <c r="D696" s="12">
        <v>3.1000000000000003E-2</v>
      </c>
      <c r="E696">
        <v>153</v>
      </c>
      <c r="F696" s="11">
        <f>الهدي0[[#This Row],[الكمية_المباعة]]*الهدي0[[#This Row],[نسبة_المرتجعات_٪]]</f>
        <v>10.122999999999999</v>
      </c>
      <c r="G696" s="12">
        <v>5.2999999999999999E-2</v>
      </c>
      <c r="H696" s="1">
        <v>20741.990000000002</v>
      </c>
      <c r="I696" s="12" t="str">
        <f>_xlfn.IFS(الهدي0[[#This Row],[السعر_بالجنيه]]&lt;=5000,"منخفضة ",الهدي0[[#This Row],[السعر_بالجنيه]]&lt;=15000,"متوسطة ",الهدي0[[#This Row],[السعر_بالجنيه]]&gt;=15000,"مرتفعة ")</f>
        <v xml:space="preserve">مرتفعة </v>
      </c>
      <c r="J696"/>
    </row>
    <row r="697" spans="1:10" x14ac:dyDescent="0.25">
      <c r="A697" t="s">
        <v>23</v>
      </c>
      <c r="B697" t="str">
        <f t="shared" si="13"/>
        <v>الأجهزة  الشخصية</v>
      </c>
      <c r="C697">
        <v>117</v>
      </c>
      <c r="D697" s="12">
        <v>3.2000000000000001E-2</v>
      </c>
      <c r="E697">
        <v>23</v>
      </c>
      <c r="F697" s="11">
        <f>الهدي0[[#This Row],[الكمية_المباعة]]*الهدي0[[#This Row],[نسبة_المرتجعات_٪]]</f>
        <v>9.7110000000000003</v>
      </c>
      <c r="G697" s="12">
        <v>8.3000000000000004E-2</v>
      </c>
      <c r="H697" s="1">
        <v>2573.2918181818186</v>
      </c>
      <c r="I697" s="12" t="str">
        <f>_xlfn.IFS(الهدي0[[#This Row],[السعر_بالجنيه]]&lt;=5000,"منخفضة ",الهدي0[[#This Row],[السعر_بالجنيه]]&lt;=15000,"متوسطة ",الهدي0[[#This Row],[السعر_بالجنيه]]&gt;=15000,"مرتفعة ")</f>
        <v xml:space="preserve">منخفضة </v>
      </c>
      <c r="J697"/>
    </row>
    <row r="698" spans="1:10" x14ac:dyDescent="0.25">
      <c r="A698" t="s">
        <v>21</v>
      </c>
      <c r="B698" t="str">
        <f t="shared" si="13"/>
        <v xml:space="preserve"> الحاسوب ومستلزماته</v>
      </c>
      <c r="C698">
        <v>319</v>
      </c>
      <c r="D698" s="12">
        <v>1.2E-2</v>
      </c>
      <c r="E698">
        <v>46</v>
      </c>
      <c r="F698" s="11">
        <f>الهدي0[[#This Row],[الكمية_المباعة]]*الهدي0[[#This Row],[نسبة_المرتجعات_٪]]</f>
        <v>20.734999999999999</v>
      </c>
      <c r="G698" s="12">
        <v>6.5000000000000002E-2</v>
      </c>
      <c r="H698" s="1">
        <v>4336.37</v>
      </c>
      <c r="I698" s="12" t="str">
        <f>_xlfn.IFS(الهدي0[[#This Row],[السعر_بالجنيه]]&lt;=5000,"منخفضة ",الهدي0[[#This Row],[السعر_بالجنيه]]&lt;=15000,"متوسطة ",الهدي0[[#This Row],[السعر_بالجنيه]]&gt;=15000,"مرتفعة ")</f>
        <v xml:space="preserve">منخفضة </v>
      </c>
      <c r="J698"/>
    </row>
    <row r="699" spans="1:10" x14ac:dyDescent="0.25">
      <c r="A699" t="s">
        <v>10</v>
      </c>
      <c r="B699" t="str">
        <f t="shared" si="13"/>
        <v>الأجهزة  المنزلية</v>
      </c>
      <c r="C699">
        <v>275</v>
      </c>
      <c r="D699" s="12">
        <v>0.01</v>
      </c>
      <c r="E699">
        <v>141</v>
      </c>
      <c r="F699" s="11">
        <f>الهدي0[[#This Row],[الكمية_المباعة]]*الهدي0[[#This Row],[نسبة_المرتجعات_٪]]</f>
        <v>1.9249999999999998</v>
      </c>
      <c r="G699" s="12">
        <v>6.9999999999999993E-3</v>
      </c>
      <c r="H699" s="1">
        <v>3953.19</v>
      </c>
      <c r="I699" s="12" t="str">
        <f>_xlfn.IFS(الهدي0[[#This Row],[السعر_بالجنيه]]&lt;=5000,"منخفضة ",الهدي0[[#This Row],[السعر_بالجنيه]]&lt;=15000,"متوسطة ",الهدي0[[#This Row],[السعر_بالجنيه]]&gt;=15000,"مرتفعة ")</f>
        <v xml:space="preserve">منخفضة </v>
      </c>
      <c r="J699"/>
    </row>
    <row r="700" spans="1:10" x14ac:dyDescent="0.25">
      <c r="A700" t="s">
        <v>18</v>
      </c>
      <c r="B700" t="str">
        <f t="shared" si="13"/>
        <v>الأجهزة  المنزلية</v>
      </c>
      <c r="C700">
        <v>87</v>
      </c>
      <c r="D700" s="12">
        <v>3.3000000000000002E-2</v>
      </c>
      <c r="E700">
        <v>111</v>
      </c>
      <c r="F700" s="11">
        <f>الهدي0[[#This Row],[الكمية_المباعة]]*الهدي0[[#This Row],[نسبة_المرتجعات_٪]]</f>
        <v>7.3950000000000005</v>
      </c>
      <c r="G700" s="12">
        <v>8.5000000000000006E-2</v>
      </c>
      <c r="H700" s="1">
        <v>5608.83</v>
      </c>
      <c r="I700" s="12" t="str">
        <f>_xlfn.IFS(الهدي0[[#This Row],[السعر_بالجنيه]]&lt;=5000,"منخفضة ",الهدي0[[#This Row],[السعر_بالجنيه]]&lt;=15000,"متوسطة ",الهدي0[[#This Row],[السعر_بالجنيه]]&gt;=15000,"مرتفعة ")</f>
        <v xml:space="preserve">متوسطة </v>
      </c>
      <c r="J700"/>
    </row>
    <row r="701" spans="1:10" x14ac:dyDescent="0.25">
      <c r="A701" t="s">
        <v>10</v>
      </c>
      <c r="B701" t="str">
        <f t="shared" si="13"/>
        <v>الأجهزة  المنزلية</v>
      </c>
      <c r="C701">
        <v>315</v>
      </c>
      <c r="D701" s="12">
        <v>2.8999999999999998E-2</v>
      </c>
      <c r="E701">
        <v>199</v>
      </c>
      <c r="F701" s="11">
        <f>الهدي0[[#This Row],[الكمية_المباعة]]*الهدي0[[#This Row],[نسبة_المرتجعات_٪]]</f>
        <v>17.955000000000002</v>
      </c>
      <c r="G701" s="12">
        <v>5.7000000000000002E-2</v>
      </c>
      <c r="H701" s="1">
        <v>3674.06</v>
      </c>
      <c r="I701" s="12" t="str">
        <f>_xlfn.IFS(الهدي0[[#This Row],[السعر_بالجنيه]]&lt;=5000,"منخفضة ",الهدي0[[#This Row],[السعر_بالجنيه]]&lt;=15000,"متوسطة ",الهدي0[[#This Row],[السعر_بالجنيه]]&gt;=15000,"مرتفعة ")</f>
        <v xml:space="preserve">منخفضة </v>
      </c>
      <c r="J701"/>
    </row>
    <row r="702" spans="1:10" x14ac:dyDescent="0.25">
      <c r="A702" t="s">
        <v>23</v>
      </c>
      <c r="B702" t="str">
        <f t="shared" si="13"/>
        <v>الأجهزة  الشخصية</v>
      </c>
      <c r="C702">
        <v>428</v>
      </c>
      <c r="D702" s="12">
        <v>3.3000000000000002E-2</v>
      </c>
      <c r="E702">
        <v>151</v>
      </c>
      <c r="F702" s="11">
        <f>الهدي0[[#This Row],[الكمية_المباعة]]*الهدي0[[#This Row],[نسبة_المرتجعات_٪]]</f>
        <v>14.552000000000001</v>
      </c>
      <c r="G702" s="12">
        <v>3.4000000000000002E-2</v>
      </c>
      <c r="H702" s="1">
        <v>1667.11</v>
      </c>
      <c r="I702" s="12" t="str">
        <f>_xlfn.IFS(الهدي0[[#This Row],[السعر_بالجنيه]]&lt;=5000,"منخفضة ",الهدي0[[#This Row],[السعر_بالجنيه]]&lt;=15000,"متوسطة ",الهدي0[[#This Row],[السعر_بالجنيه]]&gt;=15000,"مرتفعة ")</f>
        <v xml:space="preserve">منخفضة </v>
      </c>
      <c r="J702"/>
    </row>
    <row r="703" spans="1:10" x14ac:dyDescent="0.25">
      <c r="A703" t="s">
        <v>25</v>
      </c>
      <c r="B703" t="str">
        <f t="shared" si="13"/>
        <v>الأجهزة  المنزلية</v>
      </c>
      <c r="C703">
        <v>266</v>
      </c>
      <c r="D703" s="12">
        <v>2.5000000000000001E-2</v>
      </c>
      <c r="E703">
        <v>31</v>
      </c>
      <c r="F703" s="11">
        <f>الهدي0[[#This Row],[الكمية_المباعة]]*الهدي0[[#This Row],[نسبة_المرتجعات_٪]]</f>
        <v>16.757999999999999</v>
      </c>
      <c r="G703" s="12">
        <v>6.3E-2</v>
      </c>
      <c r="H703" s="1">
        <v>12300.95</v>
      </c>
      <c r="I703" s="12" t="str">
        <f>_xlfn.IFS(الهدي0[[#This Row],[السعر_بالجنيه]]&lt;=5000,"منخفضة ",الهدي0[[#This Row],[السعر_بالجنيه]]&lt;=15000,"متوسطة ",الهدي0[[#This Row],[السعر_بالجنيه]]&gt;=15000,"مرتفعة ")</f>
        <v xml:space="preserve">متوسطة </v>
      </c>
      <c r="J703"/>
    </row>
    <row r="704" spans="1:10" x14ac:dyDescent="0.25">
      <c r="A704" t="s">
        <v>21</v>
      </c>
      <c r="B704" t="str">
        <f t="shared" si="13"/>
        <v xml:space="preserve"> الحاسوب ومستلزماته</v>
      </c>
      <c r="C704">
        <v>205</v>
      </c>
      <c r="D704" s="12">
        <v>0.03</v>
      </c>
      <c r="E704">
        <v>0</v>
      </c>
      <c r="F704" s="11">
        <f>الهدي0[[#This Row],[الكمية_المباعة]]*الهدي0[[#This Row],[نسبة_المرتجعات_٪]]</f>
        <v>19.884999999999998</v>
      </c>
      <c r="G704" s="12">
        <v>9.6999999999999989E-2</v>
      </c>
      <c r="H704" s="1">
        <v>4658.0600000000004</v>
      </c>
      <c r="I704" s="12" t="str">
        <f>_xlfn.IFS(الهدي0[[#This Row],[السعر_بالجنيه]]&lt;=5000,"منخفضة ",الهدي0[[#This Row],[السعر_بالجنيه]]&lt;=15000,"متوسطة ",الهدي0[[#This Row],[السعر_بالجنيه]]&gt;=15000,"مرتفعة ")</f>
        <v xml:space="preserve">منخفضة </v>
      </c>
      <c r="J704"/>
    </row>
    <row r="705" spans="1:10" x14ac:dyDescent="0.25">
      <c r="A705" t="s">
        <v>10</v>
      </c>
      <c r="B705" t="str">
        <f t="shared" si="13"/>
        <v>الأجهزة  المنزلية</v>
      </c>
      <c r="C705">
        <v>259</v>
      </c>
      <c r="D705" s="12">
        <v>3.7000000000000005E-2</v>
      </c>
      <c r="E705">
        <v>113</v>
      </c>
      <c r="F705" s="11">
        <f>الهدي0[[#This Row],[الكمية_المباعة]]*الهدي0[[#This Row],[نسبة_المرتجعات_٪]]</f>
        <v>23.568999999999999</v>
      </c>
      <c r="G705" s="12">
        <v>9.0999999999999998E-2</v>
      </c>
      <c r="H705" s="1">
        <v>2976</v>
      </c>
      <c r="I705" s="12" t="str">
        <f>_xlfn.IFS(الهدي0[[#This Row],[السعر_بالجنيه]]&lt;=5000,"منخفضة ",الهدي0[[#This Row],[السعر_بالجنيه]]&lt;=15000,"متوسطة ",الهدي0[[#This Row],[السعر_بالجنيه]]&gt;=15000,"مرتفعة ")</f>
        <v xml:space="preserve">منخفضة </v>
      </c>
      <c r="J705"/>
    </row>
    <row r="706" spans="1:10" x14ac:dyDescent="0.25">
      <c r="A706" t="s">
        <v>13</v>
      </c>
      <c r="B706" t="str">
        <f t="shared" si="13"/>
        <v>الأجهزة  المنزلية</v>
      </c>
      <c r="C706">
        <v>258</v>
      </c>
      <c r="D706" s="12">
        <v>1.6E-2</v>
      </c>
      <c r="E706">
        <v>93</v>
      </c>
      <c r="F706" s="11">
        <f>الهدي0[[#This Row],[الكمية_المباعة]]*الهدي0[[#This Row],[نسبة_المرتجعات_٪]]</f>
        <v>8.5140000000000011</v>
      </c>
      <c r="G706" s="12">
        <v>3.3000000000000002E-2</v>
      </c>
      <c r="H706" s="1">
        <v>5070.55</v>
      </c>
      <c r="I706" s="12" t="str">
        <f>_xlfn.IFS(الهدي0[[#This Row],[السعر_بالجنيه]]&lt;=5000,"منخفضة ",الهدي0[[#This Row],[السعر_بالجنيه]]&lt;=15000,"متوسطة ",الهدي0[[#This Row],[السعر_بالجنيه]]&gt;=15000,"مرتفعة ")</f>
        <v xml:space="preserve">متوسطة </v>
      </c>
      <c r="J706"/>
    </row>
    <row r="707" spans="1:10" x14ac:dyDescent="0.25">
      <c r="A707" t="s">
        <v>16</v>
      </c>
      <c r="B707" t="str">
        <f t="shared" si="13"/>
        <v xml:space="preserve"> الحاسوب ومستلزماته</v>
      </c>
      <c r="C707">
        <v>94</v>
      </c>
      <c r="D707" s="12">
        <v>1.8000000000000002E-2</v>
      </c>
      <c r="E707">
        <v>56</v>
      </c>
      <c r="F707" s="11">
        <f>الهدي0[[#This Row],[الكمية_المباعة]]*الهدي0[[#This Row],[نسبة_المرتجعات_٪]]</f>
        <v>2.726</v>
      </c>
      <c r="G707" s="12">
        <v>2.8999999999999998E-2</v>
      </c>
      <c r="H707" s="1">
        <v>787.02</v>
      </c>
      <c r="I707" s="12" t="str">
        <f>_xlfn.IFS(الهدي0[[#This Row],[السعر_بالجنيه]]&lt;=5000,"منخفضة ",الهدي0[[#This Row],[السعر_بالجنيه]]&lt;=15000,"متوسطة ",الهدي0[[#This Row],[السعر_بالجنيه]]&gt;=15000,"مرتفعة ")</f>
        <v xml:space="preserve">منخفضة </v>
      </c>
      <c r="J707"/>
    </row>
    <row r="708" spans="1:10" x14ac:dyDescent="0.25">
      <c r="A708" t="s">
        <v>13</v>
      </c>
      <c r="B708" t="str">
        <f t="shared" si="13"/>
        <v>الأجهزة  المنزلية</v>
      </c>
      <c r="C708">
        <v>142</v>
      </c>
      <c r="D708" s="12">
        <v>4.2000000000000003E-2</v>
      </c>
      <c r="E708">
        <v>180</v>
      </c>
      <c r="F708" s="11">
        <f>الهدي0[[#This Row],[الكمية_المباعة]]*الهدي0[[#This Row],[نسبة_المرتجعات_٪]]</f>
        <v>12.921999999999999</v>
      </c>
      <c r="G708" s="12">
        <v>9.0999999999999998E-2</v>
      </c>
      <c r="H708" s="1">
        <v>3268.72</v>
      </c>
      <c r="I708" s="12" t="str">
        <f>_xlfn.IFS(الهدي0[[#This Row],[السعر_بالجنيه]]&lt;=5000,"منخفضة ",الهدي0[[#This Row],[السعر_بالجنيه]]&lt;=15000,"متوسطة ",الهدي0[[#This Row],[السعر_بالجنيه]]&gt;=15000,"مرتفعة ")</f>
        <v xml:space="preserve">منخفضة </v>
      </c>
      <c r="J708"/>
    </row>
    <row r="709" spans="1:10" x14ac:dyDescent="0.25">
      <c r="A709" t="s">
        <v>58</v>
      </c>
      <c r="B709" t="str">
        <f t="shared" si="13"/>
        <v>الأجهزة  المنزلية</v>
      </c>
      <c r="C709">
        <v>305</v>
      </c>
      <c r="D709" s="12">
        <v>0.03</v>
      </c>
      <c r="E709">
        <v>105</v>
      </c>
      <c r="F709" s="11">
        <f>الهدي0[[#This Row],[الكمية_المباعة]]*الهدي0[[#This Row],[نسبة_المرتجعات_٪]]</f>
        <v>29.28</v>
      </c>
      <c r="G709" s="12">
        <v>9.6000000000000002E-2</v>
      </c>
      <c r="H709" s="1">
        <v>28838.78</v>
      </c>
      <c r="I709" s="12" t="str">
        <f>_xlfn.IFS(الهدي0[[#This Row],[السعر_بالجنيه]]&lt;=5000,"منخفضة ",الهدي0[[#This Row],[السعر_بالجنيه]]&lt;=15000,"متوسطة ",الهدي0[[#This Row],[السعر_بالجنيه]]&gt;=15000,"مرتفعة ")</f>
        <v xml:space="preserve">مرتفعة </v>
      </c>
      <c r="J709"/>
    </row>
    <row r="710" spans="1:10" x14ac:dyDescent="0.25">
      <c r="A710" t="s">
        <v>23</v>
      </c>
      <c r="B710" t="str">
        <f t="shared" si="13"/>
        <v>الأجهزة  الشخصية</v>
      </c>
      <c r="C710">
        <v>165</v>
      </c>
      <c r="D710" s="12">
        <v>4.8000000000000001E-2</v>
      </c>
      <c r="E710">
        <v>0</v>
      </c>
      <c r="F710" s="11">
        <f>الهدي0[[#This Row],[الكمية_المباعة]]*الهدي0[[#This Row],[نسبة_المرتجعات_٪]]</f>
        <v>15.51</v>
      </c>
      <c r="G710" s="12">
        <v>9.4E-2</v>
      </c>
      <c r="H710" s="1">
        <v>2896.19</v>
      </c>
      <c r="I710" s="12" t="str">
        <f>_xlfn.IFS(الهدي0[[#This Row],[السعر_بالجنيه]]&lt;=5000,"منخفضة ",الهدي0[[#This Row],[السعر_بالجنيه]]&lt;=15000,"متوسطة ",الهدي0[[#This Row],[السعر_بالجنيه]]&gt;=15000,"مرتفعة ")</f>
        <v xml:space="preserve">منخفضة </v>
      </c>
      <c r="J710"/>
    </row>
    <row r="711" spans="1:10" x14ac:dyDescent="0.25">
      <c r="A711" t="s">
        <v>13</v>
      </c>
      <c r="B711" t="str">
        <f t="shared" si="13"/>
        <v>الأجهزة  المنزلية</v>
      </c>
      <c r="C711">
        <v>197</v>
      </c>
      <c r="D711" s="12">
        <v>3.3000000000000002E-2</v>
      </c>
      <c r="E711">
        <v>33</v>
      </c>
      <c r="F711" s="11">
        <f>الهدي0[[#This Row],[الكمية_المباعة]]*الهدي0[[#This Row],[نسبة_المرتجعات_٪]]</f>
        <v>6.3040000000000003</v>
      </c>
      <c r="G711" s="12">
        <v>3.2000000000000001E-2</v>
      </c>
      <c r="H711" s="1">
        <v>8023.2484285714272</v>
      </c>
      <c r="I711" s="12" t="str">
        <f>_xlfn.IFS(الهدي0[[#This Row],[السعر_بالجنيه]]&lt;=5000,"منخفضة ",الهدي0[[#This Row],[السعر_بالجنيه]]&lt;=15000,"متوسطة ",الهدي0[[#This Row],[السعر_بالجنيه]]&gt;=15000,"مرتفعة ")</f>
        <v xml:space="preserve">متوسطة </v>
      </c>
      <c r="J711"/>
    </row>
    <row r="712" spans="1:10" x14ac:dyDescent="0.25">
      <c r="A712" t="s">
        <v>31</v>
      </c>
      <c r="B712" t="str">
        <f t="shared" si="13"/>
        <v>الأجهزة  الشخصية</v>
      </c>
      <c r="C712">
        <v>379</v>
      </c>
      <c r="D712" s="12">
        <v>3.9E-2</v>
      </c>
      <c r="E712">
        <v>92</v>
      </c>
      <c r="F712" s="11">
        <f>الهدي0[[#This Row],[الكمية_المباعة]]*الهدي0[[#This Row],[نسبة_المرتجعات_٪]]</f>
        <v>26.151000000000003</v>
      </c>
      <c r="G712" s="12">
        <v>6.9000000000000006E-2</v>
      </c>
      <c r="H712" s="1">
        <v>205</v>
      </c>
      <c r="I712" s="12" t="str">
        <f>_xlfn.IFS(الهدي0[[#This Row],[السعر_بالجنيه]]&lt;=5000,"منخفضة ",الهدي0[[#This Row],[السعر_بالجنيه]]&lt;=15000,"متوسطة ",الهدي0[[#This Row],[السعر_بالجنيه]]&gt;=15000,"مرتفعة ")</f>
        <v xml:space="preserve">منخفضة </v>
      </c>
      <c r="J712"/>
    </row>
    <row r="713" spans="1:10" x14ac:dyDescent="0.25">
      <c r="A713" t="s">
        <v>25</v>
      </c>
      <c r="B713" t="str">
        <f t="shared" si="13"/>
        <v>الأجهزة  المنزلية</v>
      </c>
      <c r="C713">
        <v>149</v>
      </c>
      <c r="D713" s="12">
        <v>1.7000000000000001E-2</v>
      </c>
      <c r="E713">
        <v>65</v>
      </c>
      <c r="F713" s="11">
        <f>الهدي0[[#This Row],[الكمية_المباعة]]*الهدي0[[#This Row],[نسبة_المرتجعات_٪]]</f>
        <v>14.452999999999998</v>
      </c>
      <c r="G713" s="12">
        <v>9.6999999999999989E-2</v>
      </c>
      <c r="H713" s="1">
        <v>22642.04</v>
      </c>
      <c r="I713" s="12" t="str">
        <f>_xlfn.IFS(الهدي0[[#This Row],[السعر_بالجنيه]]&lt;=5000,"منخفضة ",الهدي0[[#This Row],[السعر_بالجنيه]]&lt;=15000,"متوسطة ",الهدي0[[#This Row],[السعر_بالجنيه]]&gt;=15000,"مرتفعة ")</f>
        <v xml:space="preserve">مرتفعة </v>
      </c>
      <c r="J713"/>
    </row>
    <row r="714" spans="1:10" x14ac:dyDescent="0.25">
      <c r="A714" t="s">
        <v>21</v>
      </c>
      <c r="B714" t="str">
        <f t="shared" si="13"/>
        <v xml:space="preserve"> الحاسوب ومستلزماته</v>
      </c>
      <c r="C714">
        <v>211</v>
      </c>
      <c r="D714" s="12">
        <v>3.2000000000000001E-2</v>
      </c>
      <c r="E714">
        <v>0</v>
      </c>
      <c r="F714" s="11">
        <f>الهدي0[[#This Row],[الكمية_المباعة]]*الهدي0[[#This Row],[نسبة_المرتجعات_٪]]</f>
        <v>18.989999999999998</v>
      </c>
      <c r="G714" s="12">
        <v>0.09</v>
      </c>
      <c r="H714" s="1">
        <v>4136.76</v>
      </c>
      <c r="I714" s="12" t="str">
        <f>_xlfn.IFS(الهدي0[[#This Row],[السعر_بالجنيه]]&lt;=5000,"منخفضة ",الهدي0[[#This Row],[السعر_بالجنيه]]&lt;=15000,"متوسطة ",الهدي0[[#This Row],[السعر_بالجنيه]]&gt;=15000,"مرتفعة ")</f>
        <v xml:space="preserve">منخفضة </v>
      </c>
      <c r="J714"/>
    </row>
    <row r="715" spans="1:10" x14ac:dyDescent="0.25">
      <c r="A715" t="s">
        <v>21</v>
      </c>
      <c r="B715" t="str">
        <f t="shared" si="13"/>
        <v xml:space="preserve"> الحاسوب ومستلزماته</v>
      </c>
      <c r="C715">
        <v>205</v>
      </c>
      <c r="D715" s="12">
        <v>1.9E-2</v>
      </c>
      <c r="E715">
        <v>27</v>
      </c>
      <c r="F715" s="11">
        <f>الهدي0[[#This Row],[الكمية_المباعة]]*الهدي0[[#This Row],[نسبة_المرتجعات_٪]]</f>
        <v>7.5850000000000009</v>
      </c>
      <c r="G715" s="12">
        <v>3.7000000000000005E-2</v>
      </c>
      <c r="H715" s="1">
        <v>3170.5</v>
      </c>
      <c r="I715" s="12" t="str">
        <f>_xlfn.IFS(الهدي0[[#This Row],[السعر_بالجنيه]]&lt;=5000,"منخفضة ",الهدي0[[#This Row],[السعر_بالجنيه]]&lt;=15000,"متوسطة ",الهدي0[[#This Row],[السعر_بالجنيه]]&gt;=15000,"مرتفعة ")</f>
        <v xml:space="preserve">منخفضة </v>
      </c>
      <c r="J715"/>
    </row>
    <row r="716" spans="1:10" x14ac:dyDescent="0.25">
      <c r="A716" t="s">
        <v>37</v>
      </c>
      <c r="B716" t="str">
        <f t="shared" si="13"/>
        <v xml:space="preserve"> الحاسوب ومستلزماته</v>
      </c>
      <c r="C716">
        <v>296</v>
      </c>
      <c r="D716" s="12">
        <v>4.9000000000000002E-2</v>
      </c>
      <c r="E716">
        <v>30</v>
      </c>
      <c r="F716" s="11">
        <f>الهدي0[[#This Row],[الكمية_المباعة]]*الهدي0[[#This Row],[نسبة_المرتجعات_٪]]</f>
        <v>15.095999999999998</v>
      </c>
      <c r="G716" s="12">
        <v>5.0999999999999997E-2</v>
      </c>
      <c r="H716" s="1">
        <v>28502.86</v>
      </c>
      <c r="I716" s="12" t="str">
        <f>_xlfn.IFS(الهدي0[[#This Row],[السعر_بالجنيه]]&lt;=5000,"منخفضة ",الهدي0[[#This Row],[السعر_بالجنيه]]&lt;=15000,"متوسطة ",الهدي0[[#This Row],[السعر_بالجنيه]]&gt;=15000,"مرتفعة ")</f>
        <v xml:space="preserve">مرتفعة </v>
      </c>
      <c r="J716"/>
    </row>
    <row r="717" spans="1:10" x14ac:dyDescent="0.25">
      <c r="A717" t="s">
        <v>58</v>
      </c>
      <c r="B717" t="str">
        <f t="shared" si="13"/>
        <v>الأجهزة  المنزلية</v>
      </c>
      <c r="C717">
        <v>286</v>
      </c>
      <c r="D717" s="12">
        <v>3.7999999999999999E-2</v>
      </c>
      <c r="E717">
        <v>49</v>
      </c>
      <c r="F717" s="11">
        <f>الهدي0[[#This Row],[الكمية_المباعة]]*الهدي0[[#This Row],[نسبة_المرتجعات_٪]]</f>
        <v>2.86</v>
      </c>
      <c r="G717" s="12">
        <v>0.01</v>
      </c>
      <c r="H717" s="1">
        <v>13127.62</v>
      </c>
      <c r="I717" s="12" t="str">
        <f>_xlfn.IFS(الهدي0[[#This Row],[السعر_بالجنيه]]&lt;=5000,"منخفضة ",الهدي0[[#This Row],[السعر_بالجنيه]]&lt;=15000,"متوسطة ",الهدي0[[#This Row],[السعر_بالجنيه]]&gt;=15000,"مرتفعة ")</f>
        <v xml:space="preserve">متوسطة </v>
      </c>
      <c r="J717"/>
    </row>
    <row r="718" spans="1:10" x14ac:dyDescent="0.25">
      <c r="A718" t="s">
        <v>37</v>
      </c>
      <c r="B718" t="str">
        <f t="shared" si="13"/>
        <v xml:space="preserve"> الحاسوب ومستلزماته</v>
      </c>
      <c r="C718">
        <v>293</v>
      </c>
      <c r="D718" s="12">
        <v>3.6000000000000004E-2</v>
      </c>
      <c r="E718">
        <v>59</v>
      </c>
      <c r="F718" s="11">
        <f>الهدي0[[#This Row],[الكمية_المباعة]]*الهدي0[[#This Row],[نسبة_المرتجعات_٪]]</f>
        <v>9.0830000000000002</v>
      </c>
      <c r="G718" s="12">
        <v>3.1000000000000003E-2</v>
      </c>
      <c r="H718" s="1">
        <v>8058.84</v>
      </c>
      <c r="I718" s="12" t="str">
        <f>_xlfn.IFS(الهدي0[[#This Row],[السعر_بالجنيه]]&lt;=5000,"منخفضة ",الهدي0[[#This Row],[السعر_بالجنيه]]&lt;=15000,"متوسطة ",الهدي0[[#This Row],[السعر_بالجنيه]]&gt;=15000,"مرتفعة ")</f>
        <v xml:space="preserve">متوسطة </v>
      </c>
      <c r="J718"/>
    </row>
    <row r="719" spans="1:10" x14ac:dyDescent="0.25">
      <c r="A719" t="s">
        <v>10</v>
      </c>
      <c r="B719" t="str">
        <f t="shared" si="13"/>
        <v>الأجهزة  المنزلية</v>
      </c>
      <c r="C719">
        <v>172</v>
      </c>
      <c r="D719" s="12">
        <v>3.2000000000000001E-2</v>
      </c>
      <c r="E719">
        <v>111</v>
      </c>
      <c r="F719" s="11">
        <f>الهدي0[[#This Row],[الكمية_المباعة]]*الهدي0[[#This Row],[نسبة_المرتجعات_٪]]</f>
        <v>2.2360000000000002</v>
      </c>
      <c r="G719" s="12">
        <v>1.3000000000000001E-2</v>
      </c>
      <c r="H719" s="1">
        <v>928.05</v>
      </c>
      <c r="I719" s="12" t="str">
        <f>_xlfn.IFS(الهدي0[[#This Row],[السعر_بالجنيه]]&lt;=5000,"منخفضة ",الهدي0[[#This Row],[السعر_بالجنيه]]&lt;=15000,"متوسطة ",الهدي0[[#This Row],[السعر_بالجنيه]]&gt;=15000,"مرتفعة ")</f>
        <v xml:space="preserve">منخفضة </v>
      </c>
      <c r="J719"/>
    </row>
    <row r="720" spans="1:10" x14ac:dyDescent="0.25">
      <c r="A720" t="s">
        <v>37</v>
      </c>
      <c r="B720" t="str">
        <f t="shared" si="13"/>
        <v xml:space="preserve"> الحاسوب ومستلزماته</v>
      </c>
      <c r="C720">
        <v>300</v>
      </c>
      <c r="D720" s="12">
        <v>1.3999999999999999E-2</v>
      </c>
      <c r="E720">
        <v>88</v>
      </c>
      <c r="F720" s="11">
        <f>الهدي0[[#This Row],[الكمية_المباعة]]*الهدي0[[#This Row],[نسبة_المرتجعات_٪]]</f>
        <v>23.1</v>
      </c>
      <c r="G720" s="12">
        <v>7.6999999999999999E-2</v>
      </c>
      <c r="H720" s="1">
        <v>14531.71</v>
      </c>
      <c r="I720" s="12" t="str">
        <f>_xlfn.IFS(الهدي0[[#This Row],[السعر_بالجنيه]]&lt;=5000,"منخفضة ",الهدي0[[#This Row],[السعر_بالجنيه]]&lt;=15000,"متوسطة ",الهدي0[[#This Row],[السعر_بالجنيه]]&gt;=15000,"مرتفعة ")</f>
        <v xml:space="preserve">متوسطة </v>
      </c>
      <c r="J720"/>
    </row>
    <row r="721" spans="1:10" x14ac:dyDescent="0.25">
      <c r="A721" t="s">
        <v>88</v>
      </c>
      <c r="B721" t="str">
        <f t="shared" si="13"/>
        <v>أجهزة التصوير</v>
      </c>
      <c r="C721">
        <v>302</v>
      </c>
      <c r="D721" s="12">
        <v>2.3E-2</v>
      </c>
      <c r="E721">
        <v>0</v>
      </c>
      <c r="F721" s="11">
        <f>الهدي0[[#This Row],[الكمية_المباعة]]*الهدي0[[#This Row],[نسبة_المرتجعات_٪]]</f>
        <v>19.026</v>
      </c>
      <c r="G721" s="12">
        <v>6.3E-2</v>
      </c>
      <c r="H721" s="1">
        <v>6453.04</v>
      </c>
      <c r="I721" s="12" t="str">
        <f>_xlfn.IFS(الهدي0[[#This Row],[السعر_بالجنيه]]&lt;=5000,"منخفضة ",الهدي0[[#This Row],[السعر_بالجنيه]]&lt;=15000,"متوسطة ",الهدي0[[#This Row],[السعر_بالجنيه]]&gt;=15000,"مرتفعة ")</f>
        <v xml:space="preserve">متوسطة </v>
      </c>
      <c r="J721"/>
    </row>
    <row r="722" spans="1:10" x14ac:dyDescent="0.25">
      <c r="A722" t="s">
        <v>88</v>
      </c>
      <c r="B722" t="str">
        <f t="shared" si="13"/>
        <v>أجهزة التصوير</v>
      </c>
      <c r="C722">
        <v>129</v>
      </c>
      <c r="D722" s="12">
        <v>2.7000000000000003E-2</v>
      </c>
      <c r="E722">
        <v>62</v>
      </c>
      <c r="F722" s="11">
        <f>الهدي0[[#This Row],[الكمية_المباعة]]*الهدي0[[#This Row],[نسبة_المرتجعات_٪]]</f>
        <v>1.8059999999999998</v>
      </c>
      <c r="G722" s="12">
        <v>1.3999999999999999E-2</v>
      </c>
      <c r="H722" s="1">
        <v>9783.59</v>
      </c>
      <c r="I722" s="12" t="str">
        <f>_xlfn.IFS(الهدي0[[#This Row],[السعر_بالجنيه]]&lt;=5000,"منخفضة ",الهدي0[[#This Row],[السعر_بالجنيه]]&lt;=15000,"متوسطة ",الهدي0[[#This Row],[السعر_بالجنيه]]&gt;=15000,"مرتفعة ")</f>
        <v xml:space="preserve">متوسطة </v>
      </c>
      <c r="J722"/>
    </row>
    <row r="723" spans="1:10" x14ac:dyDescent="0.25">
      <c r="A723" t="s">
        <v>21</v>
      </c>
      <c r="B723" t="str">
        <f t="shared" si="13"/>
        <v xml:space="preserve"> الحاسوب ومستلزماته</v>
      </c>
      <c r="C723">
        <v>274</v>
      </c>
      <c r="D723" s="12">
        <v>2.3E-2</v>
      </c>
      <c r="E723">
        <v>173</v>
      </c>
      <c r="F723" s="11">
        <f>الهدي0[[#This Row],[الكمية_المباعة]]*الهدي0[[#This Row],[نسبة_المرتجعات_٪]]</f>
        <v>23.563999999999997</v>
      </c>
      <c r="G723" s="12">
        <v>8.5999999999999993E-2</v>
      </c>
      <c r="H723" s="1">
        <v>2976.61</v>
      </c>
      <c r="I723" s="12" t="str">
        <f>_xlfn.IFS(الهدي0[[#This Row],[السعر_بالجنيه]]&lt;=5000,"منخفضة ",الهدي0[[#This Row],[السعر_بالجنيه]]&lt;=15000,"متوسطة ",الهدي0[[#This Row],[السعر_بالجنيه]]&gt;=15000,"مرتفعة ")</f>
        <v xml:space="preserve">منخفضة </v>
      </c>
      <c r="J723"/>
    </row>
    <row r="724" spans="1:10" x14ac:dyDescent="0.25">
      <c r="A724" t="s">
        <v>58</v>
      </c>
      <c r="B724" t="str">
        <f t="shared" si="13"/>
        <v>الأجهزة  المنزلية</v>
      </c>
      <c r="C724">
        <v>107</v>
      </c>
      <c r="D724" s="12">
        <v>1.3000000000000001E-2</v>
      </c>
      <c r="E724">
        <v>189</v>
      </c>
      <c r="F724" s="11">
        <f>الهدي0[[#This Row],[الكمية_المباعة]]*الهدي0[[#This Row],[نسبة_المرتجعات_٪]]</f>
        <v>5.7780000000000005</v>
      </c>
      <c r="G724" s="12">
        <v>5.4000000000000006E-2</v>
      </c>
      <c r="H724" s="1">
        <v>18693.336533333328</v>
      </c>
      <c r="I724" s="12" t="str">
        <f>_xlfn.IFS(الهدي0[[#This Row],[السعر_بالجنيه]]&lt;=5000,"منخفضة ",الهدي0[[#This Row],[السعر_بالجنيه]]&lt;=15000,"متوسطة ",الهدي0[[#This Row],[السعر_بالجنيه]]&gt;=15000,"مرتفعة ")</f>
        <v xml:space="preserve">مرتفعة </v>
      </c>
      <c r="J724"/>
    </row>
    <row r="725" spans="1:10" x14ac:dyDescent="0.25">
      <c r="A725" t="s">
        <v>58</v>
      </c>
      <c r="B725" t="str">
        <f t="shared" si="13"/>
        <v>الأجهزة  المنزلية</v>
      </c>
      <c r="C725">
        <v>146</v>
      </c>
      <c r="D725" s="12">
        <v>2.3E-2</v>
      </c>
      <c r="E725">
        <v>178</v>
      </c>
      <c r="F725" s="11">
        <f>الهدي0[[#This Row],[الكمية_المباعة]]*الهدي0[[#This Row],[نسبة_المرتجعات_٪]]</f>
        <v>1.3140000000000001</v>
      </c>
      <c r="G725" s="12">
        <v>9.0000000000000011E-3</v>
      </c>
      <c r="H725" s="1">
        <v>8264.56</v>
      </c>
      <c r="I725" s="12" t="str">
        <f>_xlfn.IFS(الهدي0[[#This Row],[السعر_بالجنيه]]&lt;=5000,"منخفضة ",الهدي0[[#This Row],[السعر_بالجنيه]]&lt;=15000,"متوسطة ",الهدي0[[#This Row],[السعر_بالجنيه]]&gt;=15000,"مرتفعة ")</f>
        <v xml:space="preserve">متوسطة </v>
      </c>
      <c r="J725"/>
    </row>
    <row r="726" spans="1:10" x14ac:dyDescent="0.25">
      <c r="A726" t="s">
        <v>16</v>
      </c>
      <c r="B726" t="str">
        <f t="shared" si="13"/>
        <v xml:space="preserve"> الحاسوب ومستلزماته</v>
      </c>
      <c r="C726">
        <v>133</v>
      </c>
      <c r="D726" s="12">
        <v>0.03</v>
      </c>
      <c r="E726">
        <v>0</v>
      </c>
      <c r="F726" s="11">
        <f>الهدي0[[#This Row],[الكمية_المباعة]]*الهدي0[[#This Row],[نسبة_المرتجعات_٪]]</f>
        <v>3.7239999999999998</v>
      </c>
      <c r="G726" s="12">
        <v>2.7999999999999997E-2</v>
      </c>
      <c r="H726" s="1">
        <v>556.63</v>
      </c>
      <c r="I726" s="12" t="str">
        <f>_xlfn.IFS(الهدي0[[#This Row],[السعر_بالجنيه]]&lt;=5000,"منخفضة ",الهدي0[[#This Row],[السعر_بالجنيه]]&lt;=15000,"متوسطة ",الهدي0[[#This Row],[السعر_بالجنيه]]&gt;=15000,"مرتفعة ")</f>
        <v xml:space="preserve">منخفضة </v>
      </c>
      <c r="J726"/>
    </row>
    <row r="727" spans="1:10" x14ac:dyDescent="0.25">
      <c r="A727" t="s">
        <v>18</v>
      </c>
      <c r="B727" t="str">
        <f t="shared" si="13"/>
        <v>الأجهزة  المنزلية</v>
      </c>
      <c r="C727">
        <v>325</v>
      </c>
      <c r="D727" s="12">
        <v>2.6000000000000002E-2</v>
      </c>
      <c r="E727">
        <v>30</v>
      </c>
      <c r="F727" s="11">
        <f>الهدي0[[#This Row],[الكمية_المباعة]]*الهدي0[[#This Row],[نسبة_المرتجعات_٪]]</f>
        <v>26.975000000000001</v>
      </c>
      <c r="G727" s="12">
        <v>8.3000000000000004E-2</v>
      </c>
      <c r="H727" s="1">
        <v>14535.32</v>
      </c>
      <c r="I727" s="12" t="str">
        <f>_xlfn.IFS(الهدي0[[#This Row],[السعر_بالجنيه]]&lt;=5000,"منخفضة ",الهدي0[[#This Row],[السعر_بالجنيه]]&lt;=15000,"متوسطة ",الهدي0[[#This Row],[السعر_بالجنيه]]&gt;=15000,"مرتفعة ")</f>
        <v xml:space="preserve">متوسطة </v>
      </c>
      <c r="J727"/>
    </row>
    <row r="728" spans="1:10" x14ac:dyDescent="0.25">
      <c r="A728" t="s">
        <v>10</v>
      </c>
      <c r="B728" t="str">
        <f t="shared" si="13"/>
        <v>الأجهزة  المنزلية</v>
      </c>
      <c r="C728">
        <v>269</v>
      </c>
      <c r="D728" s="12">
        <v>4.0999999999999995E-2</v>
      </c>
      <c r="E728">
        <v>24</v>
      </c>
      <c r="F728" s="11">
        <f>الهدي0[[#This Row],[الكمية_المباعة]]*الهدي0[[#This Row],[نسبة_المرتجعات_٪]]</f>
        <v>6.1870000000000003</v>
      </c>
      <c r="G728" s="12">
        <v>2.3E-2</v>
      </c>
      <c r="H728" s="1">
        <v>3058.72</v>
      </c>
      <c r="I728" s="12" t="str">
        <f>_xlfn.IFS(الهدي0[[#This Row],[السعر_بالجنيه]]&lt;=5000,"منخفضة ",الهدي0[[#This Row],[السعر_بالجنيه]]&lt;=15000,"متوسطة ",الهدي0[[#This Row],[السعر_بالجنيه]]&gt;=15000,"مرتفعة ")</f>
        <v xml:space="preserve">منخفضة </v>
      </c>
      <c r="J728"/>
    </row>
    <row r="729" spans="1:10" x14ac:dyDescent="0.25">
      <c r="A729" t="s">
        <v>88</v>
      </c>
      <c r="B729" t="str">
        <f t="shared" si="13"/>
        <v>أجهزة التصوير</v>
      </c>
      <c r="C729">
        <v>265</v>
      </c>
      <c r="D729" s="12">
        <v>1.3000000000000001E-2</v>
      </c>
      <c r="E729">
        <v>113</v>
      </c>
      <c r="F729" s="11">
        <f>الهدي0[[#This Row],[الكمية_المباعة]]*الهدي0[[#This Row],[نسبة_المرتجعات_٪]]</f>
        <v>21.995000000000001</v>
      </c>
      <c r="G729" s="12">
        <v>8.3000000000000004E-2</v>
      </c>
      <c r="H729" s="1">
        <v>6269</v>
      </c>
      <c r="I729" s="12" t="str">
        <f>_xlfn.IFS(الهدي0[[#This Row],[السعر_بالجنيه]]&lt;=5000,"منخفضة ",الهدي0[[#This Row],[السعر_بالجنيه]]&lt;=15000,"متوسطة ",الهدي0[[#This Row],[السعر_بالجنيه]]&gt;=15000,"مرتفعة ")</f>
        <v xml:space="preserve">متوسطة </v>
      </c>
      <c r="J729"/>
    </row>
    <row r="730" spans="1:10" x14ac:dyDescent="0.25">
      <c r="A730" t="s">
        <v>58</v>
      </c>
      <c r="B730" t="str">
        <f t="shared" si="13"/>
        <v>الأجهزة  المنزلية</v>
      </c>
      <c r="C730">
        <v>450</v>
      </c>
      <c r="D730" s="12">
        <v>3.5000000000000003E-2</v>
      </c>
      <c r="E730">
        <v>49</v>
      </c>
      <c r="F730" s="11">
        <f>الهدي0[[#This Row],[الكمية_المباعة]]*الهدي0[[#This Row],[نسبة_المرتجعات_٪]]</f>
        <v>17.099999999999998</v>
      </c>
      <c r="G730" s="12">
        <v>3.7999999999999999E-2</v>
      </c>
      <c r="H730" s="1">
        <v>22663.58</v>
      </c>
      <c r="I730" s="12" t="str">
        <f>_xlfn.IFS(الهدي0[[#This Row],[السعر_بالجنيه]]&lt;=5000,"منخفضة ",الهدي0[[#This Row],[السعر_بالجنيه]]&lt;=15000,"متوسطة ",الهدي0[[#This Row],[السعر_بالجنيه]]&gt;=15000,"مرتفعة ")</f>
        <v xml:space="preserve">مرتفعة </v>
      </c>
      <c r="J730"/>
    </row>
    <row r="731" spans="1:10" x14ac:dyDescent="0.25">
      <c r="A731" t="s">
        <v>16</v>
      </c>
      <c r="B731" t="str">
        <f t="shared" si="13"/>
        <v xml:space="preserve"> الحاسوب ومستلزماته</v>
      </c>
      <c r="C731">
        <v>267</v>
      </c>
      <c r="D731" s="12">
        <v>4.4999999999999998E-2</v>
      </c>
      <c r="E731">
        <v>155</v>
      </c>
      <c r="F731" s="11">
        <f>الهدي0[[#This Row],[الكمية_المباعة]]*الهدي0[[#This Row],[نسبة_المرتجعات_٪]]</f>
        <v>8.8109999999999999</v>
      </c>
      <c r="G731" s="12">
        <v>3.3000000000000002E-2</v>
      </c>
      <c r="H731" s="1">
        <v>163.07</v>
      </c>
      <c r="I731" s="12" t="str">
        <f>_xlfn.IFS(الهدي0[[#This Row],[السعر_بالجنيه]]&lt;=5000,"منخفضة ",الهدي0[[#This Row],[السعر_بالجنيه]]&lt;=15000,"متوسطة ",الهدي0[[#This Row],[السعر_بالجنيه]]&gt;=15000,"مرتفعة ")</f>
        <v xml:space="preserve">منخفضة </v>
      </c>
      <c r="J731"/>
    </row>
    <row r="732" spans="1:10" x14ac:dyDescent="0.25">
      <c r="A732" t="s">
        <v>25</v>
      </c>
      <c r="B732" t="str">
        <f t="shared" si="13"/>
        <v>الأجهزة  المنزلية</v>
      </c>
      <c r="C732">
        <v>179</v>
      </c>
      <c r="D732" s="12">
        <v>2.4E-2</v>
      </c>
      <c r="E732">
        <v>126</v>
      </c>
      <c r="F732" s="11">
        <f>الهدي0[[#This Row],[الكمية_المباعة]]*الهدي0[[#This Row],[نسبة_المرتجعات_٪]]</f>
        <v>3.9380000000000006</v>
      </c>
      <c r="G732" s="12">
        <v>2.2000000000000002E-2</v>
      </c>
      <c r="H732" s="1">
        <v>37866.93</v>
      </c>
      <c r="I732" s="12" t="str">
        <f>_xlfn.IFS(الهدي0[[#This Row],[السعر_بالجنيه]]&lt;=5000,"منخفضة ",الهدي0[[#This Row],[السعر_بالجنيه]]&lt;=15000,"متوسطة ",الهدي0[[#This Row],[السعر_بالجنيه]]&gt;=15000,"مرتفعة ")</f>
        <v xml:space="preserve">مرتفعة </v>
      </c>
      <c r="J732"/>
    </row>
    <row r="733" spans="1:10" x14ac:dyDescent="0.25">
      <c r="A733" t="s">
        <v>23</v>
      </c>
      <c r="B733" t="str">
        <f t="shared" ref="B733:B787" si="14">_xlfn.IFS(
    OR(A733="تلفاز ذكي", A733="ثلاجة", A733="غسالة", A733="مكيف هواء", A733="ميكروويف"), "الأجهزة  المنزلية",
    OR(A733="هاتف ذكي", A733="ساعة ذكية", A733="سماعات بلوتوث"), "الأجهزة  الشخصية",
    OR(A733="حاسوب محمول", A733="طابعة ليزر", A733="لوحة مفاتيح"), " الحاسوب ومستلزماته",
    OR(A733="كاميرا رقمية"), "أجهزة التصوير"
)</f>
        <v>الأجهزة  الشخصية</v>
      </c>
      <c r="C733">
        <v>489</v>
      </c>
      <c r="D733" s="12">
        <v>4.2999999999999997E-2</v>
      </c>
      <c r="E733">
        <v>159</v>
      </c>
      <c r="F733" s="11">
        <f>الهدي0[[#This Row],[الكمية_المباعة]]*الهدي0[[#This Row],[نسبة_المرتجعات_٪]]</f>
        <v>12.225000000000001</v>
      </c>
      <c r="G733" s="12">
        <v>2.5000000000000001E-2</v>
      </c>
      <c r="H733" s="1">
        <v>2726.46</v>
      </c>
      <c r="I733" s="12" t="str">
        <f>_xlfn.IFS(الهدي0[[#This Row],[السعر_بالجنيه]]&lt;=5000,"منخفضة ",الهدي0[[#This Row],[السعر_بالجنيه]]&lt;=15000,"متوسطة ",الهدي0[[#This Row],[السعر_بالجنيه]]&gt;=15000,"مرتفعة ")</f>
        <v xml:space="preserve">منخفضة </v>
      </c>
      <c r="J733"/>
    </row>
    <row r="734" spans="1:10" x14ac:dyDescent="0.25">
      <c r="A734" t="s">
        <v>21</v>
      </c>
      <c r="B734" t="str">
        <f t="shared" si="14"/>
        <v xml:space="preserve"> الحاسوب ومستلزماته</v>
      </c>
      <c r="C734">
        <v>448</v>
      </c>
      <c r="D734" s="12">
        <v>4.2999999999999997E-2</v>
      </c>
      <c r="E734">
        <v>129</v>
      </c>
      <c r="F734" s="11">
        <f>الهدي0[[#This Row],[الكمية_المباعة]]*الهدي0[[#This Row],[نسبة_المرتجعات_٪]]</f>
        <v>27.776000000000003</v>
      </c>
      <c r="G734" s="12">
        <v>6.2000000000000006E-2</v>
      </c>
      <c r="H734" s="1">
        <v>4933.28</v>
      </c>
      <c r="I734" s="12" t="str">
        <f>_xlfn.IFS(الهدي0[[#This Row],[السعر_بالجنيه]]&lt;=5000,"منخفضة ",الهدي0[[#This Row],[السعر_بالجنيه]]&lt;=15000,"متوسطة ",الهدي0[[#This Row],[السعر_بالجنيه]]&gt;=15000,"مرتفعة ")</f>
        <v xml:space="preserve">منخفضة </v>
      </c>
      <c r="J734"/>
    </row>
    <row r="735" spans="1:10" x14ac:dyDescent="0.25">
      <c r="A735" t="s">
        <v>37</v>
      </c>
      <c r="B735" t="str">
        <f t="shared" si="14"/>
        <v xml:space="preserve"> الحاسوب ومستلزماته</v>
      </c>
      <c r="C735">
        <v>383</v>
      </c>
      <c r="D735" s="12">
        <v>2.1000000000000001E-2</v>
      </c>
      <c r="E735">
        <v>102</v>
      </c>
      <c r="F735" s="11">
        <f>الهدي0[[#This Row],[الكمية_المباعة]]*الهدي0[[#This Row],[نسبة_المرتجعات_٪]]</f>
        <v>35.235999999999997</v>
      </c>
      <c r="G735" s="12">
        <v>9.1999999999999998E-2</v>
      </c>
      <c r="H735" s="1">
        <v>20181.79</v>
      </c>
      <c r="I735" s="12" t="str">
        <f>_xlfn.IFS(الهدي0[[#This Row],[السعر_بالجنيه]]&lt;=5000,"منخفضة ",الهدي0[[#This Row],[السعر_بالجنيه]]&lt;=15000,"متوسطة ",الهدي0[[#This Row],[السعر_بالجنيه]]&gt;=15000,"مرتفعة ")</f>
        <v xml:space="preserve">مرتفعة </v>
      </c>
      <c r="J735"/>
    </row>
    <row r="736" spans="1:10" x14ac:dyDescent="0.25">
      <c r="A736" t="s">
        <v>37</v>
      </c>
      <c r="B736" t="str">
        <f t="shared" si="14"/>
        <v xml:space="preserve"> الحاسوب ومستلزماته</v>
      </c>
      <c r="C736">
        <v>52</v>
      </c>
      <c r="D736" s="12">
        <v>4.9000000000000002E-2</v>
      </c>
      <c r="E736">
        <v>38</v>
      </c>
      <c r="F736" s="11">
        <f>الهدي0[[#This Row],[الكمية_المباعة]]*الهدي0[[#This Row],[نسبة_المرتجعات_٪]]</f>
        <v>5.2</v>
      </c>
      <c r="G736" s="12">
        <v>0.1</v>
      </c>
      <c r="H736" s="1">
        <v>15352.82</v>
      </c>
      <c r="I736" s="12" t="str">
        <f>_xlfn.IFS(الهدي0[[#This Row],[السعر_بالجنيه]]&lt;=5000,"منخفضة ",الهدي0[[#This Row],[السعر_بالجنيه]]&lt;=15000,"متوسطة ",الهدي0[[#This Row],[السعر_بالجنيه]]&gt;=15000,"مرتفعة ")</f>
        <v xml:space="preserve">مرتفعة </v>
      </c>
      <c r="J736"/>
    </row>
    <row r="737" spans="1:10" x14ac:dyDescent="0.25">
      <c r="A737" t="s">
        <v>10</v>
      </c>
      <c r="B737" t="str">
        <f t="shared" si="14"/>
        <v>الأجهزة  المنزلية</v>
      </c>
      <c r="C737">
        <v>156</v>
      </c>
      <c r="D737" s="12">
        <v>3.5000000000000003E-2</v>
      </c>
      <c r="E737">
        <v>121</v>
      </c>
      <c r="F737" s="11">
        <f>الهدي0[[#This Row],[الكمية_المباعة]]*الهدي0[[#This Row],[نسبة_المرتجعات_٪]]</f>
        <v>0.78</v>
      </c>
      <c r="G737" s="12">
        <v>5.0000000000000001E-3</v>
      </c>
      <c r="H737" s="1">
        <v>1212.3800000000001</v>
      </c>
      <c r="I737" s="12" t="str">
        <f>_xlfn.IFS(الهدي0[[#This Row],[السعر_بالجنيه]]&lt;=5000,"منخفضة ",الهدي0[[#This Row],[السعر_بالجنيه]]&lt;=15000,"متوسطة ",الهدي0[[#This Row],[السعر_بالجنيه]]&gt;=15000,"مرتفعة ")</f>
        <v xml:space="preserve">منخفضة </v>
      </c>
      <c r="J737"/>
    </row>
    <row r="738" spans="1:10" x14ac:dyDescent="0.25">
      <c r="A738" t="s">
        <v>21</v>
      </c>
      <c r="B738" t="str">
        <f t="shared" si="14"/>
        <v xml:space="preserve"> الحاسوب ومستلزماته</v>
      </c>
      <c r="C738">
        <v>471</v>
      </c>
      <c r="D738" s="12">
        <v>3.5000000000000003E-2</v>
      </c>
      <c r="E738">
        <v>146</v>
      </c>
      <c r="F738" s="11">
        <f>الهدي0[[#This Row],[الكمية_المباعة]]*الهدي0[[#This Row],[نسبة_المرتجعات_٪]]</f>
        <v>29.673000000000002</v>
      </c>
      <c r="G738" s="12">
        <v>6.3E-2</v>
      </c>
      <c r="H738" s="1">
        <v>922.38</v>
      </c>
      <c r="I738" s="12" t="str">
        <f>_xlfn.IFS(الهدي0[[#This Row],[السعر_بالجنيه]]&lt;=5000,"منخفضة ",الهدي0[[#This Row],[السعر_بالجنيه]]&lt;=15000,"متوسطة ",الهدي0[[#This Row],[السعر_بالجنيه]]&gt;=15000,"مرتفعة ")</f>
        <v xml:space="preserve">منخفضة </v>
      </c>
      <c r="J738"/>
    </row>
    <row r="739" spans="1:10" x14ac:dyDescent="0.25">
      <c r="A739" t="s">
        <v>23</v>
      </c>
      <c r="B739" t="str">
        <f t="shared" si="14"/>
        <v>الأجهزة  الشخصية</v>
      </c>
      <c r="C739">
        <v>437</v>
      </c>
      <c r="D739" s="12">
        <v>2.6000000000000002E-2</v>
      </c>
      <c r="E739">
        <v>26</v>
      </c>
      <c r="F739" s="11">
        <f>الهدي0[[#This Row],[الكمية_المباعة]]*الهدي0[[#This Row],[نسبة_المرتجعات_٪]]</f>
        <v>6.5549999999999997</v>
      </c>
      <c r="G739" s="12">
        <v>1.4999999999999999E-2</v>
      </c>
      <c r="H739" s="1">
        <v>2747.14</v>
      </c>
      <c r="I739" s="12" t="str">
        <f>_xlfn.IFS(الهدي0[[#This Row],[السعر_بالجنيه]]&lt;=5000,"منخفضة ",الهدي0[[#This Row],[السعر_بالجنيه]]&lt;=15000,"متوسطة ",الهدي0[[#This Row],[السعر_بالجنيه]]&gt;=15000,"مرتفعة ")</f>
        <v xml:space="preserve">منخفضة </v>
      </c>
      <c r="J739"/>
    </row>
    <row r="740" spans="1:10" x14ac:dyDescent="0.25">
      <c r="A740" t="s">
        <v>8</v>
      </c>
      <c r="B740" t="str">
        <f t="shared" si="14"/>
        <v>الأجهزة  الشخصية</v>
      </c>
      <c r="C740">
        <v>426</v>
      </c>
      <c r="D740" s="12">
        <v>4.2999999999999997E-2</v>
      </c>
      <c r="E740">
        <v>0</v>
      </c>
      <c r="F740" s="11">
        <f>الهدي0[[#This Row],[الكمية_المباعة]]*الهدي0[[#This Row],[نسبة_المرتجعات_٪]]</f>
        <v>24.707999999999998</v>
      </c>
      <c r="G740" s="12">
        <v>5.7999999999999996E-2</v>
      </c>
      <c r="H740" s="1">
        <v>19285.599999999999</v>
      </c>
      <c r="I740" s="12" t="str">
        <f>_xlfn.IFS(الهدي0[[#This Row],[السعر_بالجنيه]]&lt;=5000,"منخفضة ",الهدي0[[#This Row],[السعر_بالجنيه]]&lt;=15000,"متوسطة ",الهدي0[[#This Row],[السعر_بالجنيه]]&gt;=15000,"مرتفعة ")</f>
        <v xml:space="preserve">مرتفعة </v>
      </c>
      <c r="J740"/>
    </row>
    <row r="741" spans="1:10" x14ac:dyDescent="0.25">
      <c r="A741" t="s">
        <v>21</v>
      </c>
      <c r="B741" t="str">
        <f t="shared" si="14"/>
        <v xml:space="preserve"> الحاسوب ومستلزماته</v>
      </c>
      <c r="C741">
        <v>205</v>
      </c>
      <c r="D741" s="12">
        <v>1.9E-2</v>
      </c>
      <c r="E741">
        <v>152</v>
      </c>
      <c r="F741" s="11">
        <f>الهدي0[[#This Row],[الكمية_المباعة]]*الهدي0[[#This Row],[نسبة_المرتجعات_٪]]</f>
        <v>6.1499999999999995</v>
      </c>
      <c r="G741" s="12">
        <v>0.03</v>
      </c>
      <c r="H741" s="1">
        <v>4760.96</v>
      </c>
      <c r="I741" s="12" t="str">
        <f>_xlfn.IFS(الهدي0[[#This Row],[السعر_بالجنيه]]&lt;=5000,"منخفضة ",الهدي0[[#This Row],[السعر_بالجنيه]]&lt;=15000,"متوسطة ",الهدي0[[#This Row],[السعر_بالجنيه]]&gt;=15000,"مرتفعة ")</f>
        <v xml:space="preserve">منخفضة </v>
      </c>
      <c r="J741"/>
    </row>
    <row r="742" spans="1:10" x14ac:dyDescent="0.25">
      <c r="A742" t="s">
        <v>37</v>
      </c>
      <c r="B742" t="str">
        <f t="shared" si="14"/>
        <v xml:space="preserve"> الحاسوب ومستلزماته</v>
      </c>
      <c r="C742">
        <v>84</v>
      </c>
      <c r="D742" s="12">
        <v>0.03</v>
      </c>
      <c r="E742">
        <v>153</v>
      </c>
      <c r="F742" s="11">
        <f>الهدي0[[#This Row],[الكمية_المباعة]]*الهدي0[[#This Row],[نسبة_المرتجعات_٪]]</f>
        <v>5.7960000000000003</v>
      </c>
      <c r="G742" s="12">
        <v>6.9000000000000006E-2</v>
      </c>
      <c r="H742" s="1">
        <v>23893.69</v>
      </c>
      <c r="I742" s="12" t="str">
        <f>_xlfn.IFS(الهدي0[[#This Row],[السعر_بالجنيه]]&lt;=5000,"منخفضة ",الهدي0[[#This Row],[السعر_بالجنيه]]&lt;=15000,"متوسطة ",الهدي0[[#This Row],[السعر_بالجنيه]]&gt;=15000,"مرتفعة ")</f>
        <v xml:space="preserve">مرتفعة </v>
      </c>
      <c r="J742"/>
    </row>
    <row r="743" spans="1:10" x14ac:dyDescent="0.25">
      <c r="A743" t="s">
        <v>16</v>
      </c>
      <c r="B743" t="str">
        <f t="shared" si="14"/>
        <v xml:space="preserve"> الحاسوب ومستلزماته</v>
      </c>
      <c r="C743">
        <v>404</v>
      </c>
      <c r="D743" s="12">
        <v>4.8000000000000001E-2</v>
      </c>
      <c r="E743">
        <v>148</v>
      </c>
      <c r="F743" s="11">
        <f>الهدي0[[#This Row],[الكمية_المباعة]]*الهدي0[[#This Row],[نسبة_المرتجعات_٪]]</f>
        <v>36.763999999999996</v>
      </c>
      <c r="G743" s="12">
        <v>9.0999999999999998E-2</v>
      </c>
      <c r="H743" s="1">
        <v>124.4</v>
      </c>
      <c r="I743" s="12" t="str">
        <f>_xlfn.IFS(الهدي0[[#This Row],[السعر_بالجنيه]]&lt;=5000,"منخفضة ",الهدي0[[#This Row],[السعر_بالجنيه]]&lt;=15000,"متوسطة ",الهدي0[[#This Row],[السعر_بالجنيه]]&gt;=15000,"مرتفعة ")</f>
        <v xml:space="preserve">منخفضة </v>
      </c>
      <c r="J743"/>
    </row>
    <row r="744" spans="1:10" x14ac:dyDescent="0.25">
      <c r="A744" t="s">
        <v>88</v>
      </c>
      <c r="B744" t="str">
        <f t="shared" si="14"/>
        <v>أجهزة التصوير</v>
      </c>
      <c r="C744">
        <v>439</v>
      </c>
      <c r="D744" s="12">
        <v>3.3000000000000002E-2</v>
      </c>
      <c r="E744">
        <v>36</v>
      </c>
      <c r="F744" s="11">
        <f>الهدي0[[#This Row],[الكمية_المباعة]]*الهدي0[[#This Row],[نسبة_المرتجعات_٪]]</f>
        <v>22.388999999999999</v>
      </c>
      <c r="G744" s="12">
        <v>5.0999999999999997E-2</v>
      </c>
      <c r="H744" s="1">
        <v>5900.08</v>
      </c>
      <c r="I744" s="12" t="str">
        <f>_xlfn.IFS(الهدي0[[#This Row],[السعر_بالجنيه]]&lt;=5000,"منخفضة ",الهدي0[[#This Row],[السعر_بالجنيه]]&lt;=15000,"متوسطة ",الهدي0[[#This Row],[السعر_بالجنيه]]&gt;=15000,"مرتفعة ")</f>
        <v xml:space="preserve">متوسطة </v>
      </c>
      <c r="J744"/>
    </row>
    <row r="745" spans="1:10" x14ac:dyDescent="0.25">
      <c r="A745" t="s">
        <v>18</v>
      </c>
      <c r="B745" t="str">
        <f t="shared" si="14"/>
        <v>الأجهزة  المنزلية</v>
      </c>
      <c r="C745">
        <v>428</v>
      </c>
      <c r="D745" s="12">
        <v>1.2E-2</v>
      </c>
      <c r="E745">
        <v>97</v>
      </c>
      <c r="F745" s="11">
        <f>الهدي0[[#This Row],[الكمية_المباعة]]*الهدي0[[#This Row],[نسبة_المرتجعات_٪]]</f>
        <v>8.1319999999999997</v>
      </c>
      <c r="G745" s="12">
        <v>1.9E-2</v>
      </c>
      <c r="H745" s="1">
        <v>325</v>
      </c>
      <c r="I745" s="12" t="str">
        <f>_xlfn.IFS(الهدي0[[#This Row],[السعر_بالجنيه]]&lt;=5000,"منخفضة ",الهدي0[[#This Row],[السعر_بالجنيه]]&lt;=15000,"متوسطة ",الهدي0[[#This Row],[السعر_بالجنيه]]&gt;=15000,"مرتفعة ")</f>
        <v xml:space="preserve">منخفضة </v>
      </c>
      <c r="J745"/>
    </row>
    <row r="746" spans="1:10" x14ac:dyDescent="0.25">
      <c r="A746" t="s">
        <v>23</v>
      </c>
      <c r="B746" t="str">
        <f t="shared" si="14"/>
        <v>الأجهزة  الشخصية</v>
      </c>
      <c r="C746">
        <v>77</v>
      </c>
      <c r="D746" s="12">
        <v>3.1000000000000003E-2</v>
      </c>
      <c r="E746">
        <v>27</v>
      </c>
      <c r="F746" s="11">
        <f>الهدي0[[#This Row],[الكمية_المباعة]]*الهدي0[[#This Row],[نسبة_المرتجعات_٪]]</f>
        <v>0.77</v>
      </c>
      <c r="G746" s="12">
        <v>0.01</v>
      </c>
      <c r="H746" s="1">
        <v>517.28</v>
      </c>
      <c r="I746" s="12" t="str">
        <f>_xlfn.IFS(الهدي0[[#This Row],[السعر_بالجنيه]]&lt;=5000,"منخفضة ",الهدي0[[#This Row],[السعر_بالجنيه]]&lt;=15000,"متوسطة ",الهدي0[[#This Row],[السعر_بالجنيه]]&gt;=15000,"مرتفعة ")</f>
        <v xml:space="preserve">منخفضة </v>
      </c>
      <c r="J746"/>
    </row>
    <row r="747" spans="1:10" x14ac:dyDescent="0.25">
      <c r="A747" t="s">
        <v>21</v>
      </c>
      <c r="B747" t="str">
        <f t="shared" si="14"/>
        <v xml:space="preserve"> الحاسوب ومستلزماته</v>
      </c>
      <c r="C747">
        <v>72</v>
      </c>
      <c r="D747" s="12">
        <v>3.5000000000000003E-2</v>
      </c>
      <c r="E747">
        <v>120</v>
      </c>
      <c r="F747" s="11">
        <f>الهدي0[[#This Row],[الكمية_المباعة]]*الهدي0[[#This Row],[نسبة_المرتجعات_٪]]</f>
        <v>3.1680000000000001</v>
      </c>
      <c r="G747" s="12">
        <v>4.4000000000000004E-2</v>
      </c>
      <c r="H747" s="1">
        <v>2279.5500000000002</v>
      </c>
      <c r="I747" s="12" t="str">
        <f>_xlfn.IFS(الهدي0[[#This Row],[السعر_بالجنيه]]&lt;=5000,"منخفضة ",الهدي0[[#This Row],[السعر_بالجنيه]]&lt;=15000,"متوسطة ",الهدي0[[#This Row],[السعر_بالجنيه]]&gt;=15000,"مرتفعة ")</f>
        <v xml:space="preserve">منخفضة </v>
      </c>
      <c r="J747"/>
    </row>
    <row r="748" spans="1:10" x14ac:dyDescent="0.25">
      <c r="A748" t="s">
        <v>88</v>
      </c>
      <c r="B748" t="str">
        <f t="shared" si="14"/>
        <v>أجهزة التصوير</v>
      </c>
      <c r="C748">
        <v>383</v>
      </c>
      <c r="D748" s="12">
        <v>4.5999999999999999E-2</v>
      </c>
      <c r="E748">
        <v>190</v>
      </c>
      <c r="F748" s="11">
        <f>الهدي0[[#This Row],[الكمية_المباعة]]*الهدي0[[#This Row],[نسبة_المرتجعات_٪]]</f>
        <v>11.106999999999999</v>
      </c>
      <c r="G748" s="12">
        <v>2.8999999999999998E-2</v>
      </c>
      <c r="H748" s="1">
        <v>4984.09</v>
      </c>
      <c r="I748" s="12" t="str">
        <f>_xlfn.IFS(الهدي0[[#This Row],[السعر_بالجنيه]]&lt;=5000,"منخفضة ",الهدي0[[#This Row],[السعر_بالجنيه]]&lt;=15000,"متوسطة ",الهدي0[[#This Row],[السعر_بالجنيه]]&gt;=15000,"مرتفعة ")</f>
        <v xml:space="preserve">منخفضة </v>
      </c>
      <c r="J748"/>
    </row>
    <row r="749" spans="1:10" x14ac:dyDescent="0.25">
      <c r="A749" t="s">
        <v>23</v>
      </c>
      <c r="B749" t="str">
        <f t="shared" si="14"/>
        <v>الأجهزة  الشخصية</v>
      </c>
      <c r="C749">
        <v>165</v>
      </c>
      <c r="D749" s="12">
        <v>1.3999999999999999E-2</v>
      </c>
      <c r="E749">
        <v>0</v>
      </c>
      <c r="F749" s="11">
        <f>الهدي0[[#This Row],[الكمية_المباعة]]*الهدي0[[#This Row],[نسبة_المرتجعات_٪]]</f>
        <v>9.5699999999999985</v>
      </c>
      <c r="G749" s="12">
        <v>5.7999999999999996E-2</v>
      </c>
      <c r="H749" s="1">
        <v>504.92</v>
      </c>
      <c r="I749" s="12" t="str">
        <f>_xlfn.IFS(الهدي0[[#This Row],[السعر_بالجنيه]]&lt;=5000,"منخفضة ",الهدي0[[#This Row],[السعر_بالجنيه]]&lt;=15000,"متوسطة ",الهدي0[[#This Row],[السعر_بالجنيه]]&gt;=15000,"مرتفعة ")</f>
        <v xml:space="preserve">منخفضة </v>
      </c>
      <c r="J749"/>
    </row>
    <row r="750" spans="1:10" x14ac:dyDescent="0.25">
      <c r="A750" t="s">
        <v>25</v>
      </c>
      <c r="B750" t="str">
        <f t="shared" si="14"/>
        <v>الأجهزة  المنزلية</v>
      </c>
      <c r="C750">
        <v>118</v>
      </c>
      <c r="D750" s="12">
        <v>1.6E-2</v>
      </c>
      <c r="E750">
        <v>85</v>
      </c>
      <c r="F750" s="11">
        <f>الهدي0[[#This Row],[الكمية_المباعة]]*الهدي0[[#This Row],[نسبة_المرتجعات_٪]]</f>
        <v>11.564</v>
      </c>
      <c r="G750" s="12">
        <v>9.8000000000000004E-2</v>
      </c>
      <c r="H750" s="1">
        <v>33662.800000000003</v>
      </c>
      <c r="I750" s="12" t="str">
        <f>_xlfn.IFS(الهدي0[[#This Row],[السعر_بالجنيه]]&lt;=5000,"منخفضة ",الهدي0[[#This Row],[السعر_بالجنيه]]&lt;=15000,"متوسطة ",الهدي0[[#This Row],[السعر_بالجنيه]]&gt;=15000,"مرتفعة ")</f>
        <v xml:space="preserve">مرتفعة </v>
      </c>
      <c r="J750"/>
    </row>
    <row r="751" spans="1:10" x14ac:dyDescent="0.25">
      <c r="A751" t="s">
        <v>23</v>
      </c>
      <c r="B751" t="str">
        <f t="shared" si="14"/>
        <v>الأجهزة  الشخصية</v>
      </c>
      <c r="C751">
        <v>423</v>
      </c>
      <c r="D751" s="12">
        <v>4.8000000000000001E-2</v>
      </c>
      <c r="E751">
        <v>153</v>
      </c>
      <c r="F751" s="11">
        <f>الهدي0[[#This Row],[الكمية_المباعة]]*الهدي0[[#This Row],[نسبة_المرتجعات_٪]]</f>
        <v>38.493000000000002</v>
      </c>
      <c r="G751" s="12">
        <v>9.0999999999999998E-2</v>
      </c>
      <c r="H751" s="1">
        <v>1746.1</v>
      </c>
      <c r="I751" s="12" t="str">
        <f>_xlfn.IFS(الهدي0[[#This Row],[السعر_بالجنيه]]&lt;=5000,"منخفضة ",الهدي0[[#This Row],[السعر_بالجنيه]]&lt;=15000,"متوسطة ",الهدي0[[#This Row],[السعر_بالجنيه]]&gt;=15000,"مرتفعة ")</f>
        <v xml:space="preserve">منخفضة </v>
      </c>
      <c r="J751"/>
    </row>
    <row r="752" spans="1:10" x14ac:dyDescent="0.25">
      <c r="A752" t="s">
        <v>58</v>
      </c>
      <c r="B752" t="str">
        <f t="shared" si="14"/>
        <v>الأجهزة  المنزلية</v>
      </c>
      <c r="C752">
        <v>113</v>
      </c>
      <c r="D752" s="12">
        <v>4.4999999999999998E-2</v>
      </c>
      <c r="E752">
        <v>143</v>
      </c>
      <c r="F752" s="11">
        <f>الهدي0[[#This Row],[الكمية_المباعة]]*الهدي0[[#This Row],[نسبة_المرتجعات_٪]]</f>
        <v>6.6670000000000007</v>
      </c>
      <c r="G752" s="12">
        <v>5.9000000000000004E-2</v>
      </c>
      <c r="H752" s="1">
        <v>25802.82</v>
      </c>
      <c r="I752" s="12" t="str">
        <f>_xlfn.IFS(الهدي0[[#This Row],[السعر_بالجنيه]]&lt;=5000,"منخفضة ",الهدي0[[#This Row],[السعر_بالجنيه]]&lt;=15000,"متوسطة ",الهدي0[[#This Row],[السعر_بالجنيه]]&gt;=15000,"مرتفعة ")</f>
        <v xml:space="preserve">مرتفعة </v>
      </c>
      <c r="J752"/>
    </row>
    <row r="753" spans="1:10" x14ac:dyDescent="0.25">
      <c r="A753" t="s">
        <v>25</v>
      </c>
      <c r="B753" t="str">
        <f t="shared" si="14"/>
        <v>الأجهزة  المنزلية</v>
      </c>
      <c r="C753">
        <v>173</v>
      </c>
      <c r="D753" s="12">
        <v>3.6000000000000004E-2</v>
      </c>
      <c r="E753">
        <v>151</v>
      </c>
      <c r="F753" s="11">
        <f>الهدي0[[#This Row],[الكمية_المباعة]]*الهدي0[[#This Row],[نسبة_المرتجعات_٪]]</f>
        <v>9.8610000000000007</v>
      </c>
      <c r="G753" s="12">
        <v>5.7000000000000002E-2</v>
      </c>
      <c r="H753" s="1">
        <v>16577.38</v>
      </c>
      <c r="I753" s="12" t="str">
        <f>_xlfn.IFS(الهدي0[[#This Row],[السعر_بالجنيه]]&lt;=5000,"منخفضة ",الهدي0[[#This Row],[السعر_بالجنيه]]&lt;=15000,"متوسطة ",الهدي0[[#This Row],[السعر_بالجنيه]]&gt;=15000,"مرتفعة ")</f>
        <v xml:space="preserve">مرتفعة </v>
      </c>
      <c r="J753"/>
    </row>
    <row r="754" spans="1:10" x14ac:dyDescent="0.25">
      <c r="A754" t="s">
        <v>16</v>
      </c>
      <c r="B754" t="str">
        <f t="shared" si="14"/>
        <v xml:space="preserve"> الحاسوب ومستلزماته</v>
      </c>
      <c r="C754">
        <v>452</v>
      </c>
      <c r="D754" s="12">
        <v>3.7999999999999999E-2</v>
      </c>
      <c r="E754">
        <v>22</v>
      </c>
      <c r="F754" s="11">
        <f>الهدي0[[#This Row],[الكمية_المباعة]]*الهدي0[[#This Row],[نسبة_المرتجعات_٪]]</f>
        <v>42.488</v>
      </c>
      <c r="G754" s="12">
        <v>9.4E-2</v>
      </c>
      <c r="H754" s="1">
        <v>750.35</v>
      </c>
      <c r="I754" s="12" t="str">
        <f>_xlfn.IFS(الهدي0[[#This Row],[السعر_بالجنيه]]&lt;=5000,"منخفضة ",الهدي0[[#This Row],[السعر_بالجنيه]]&lt;=15000,"متوسطة ",الهدي0[[#This Row],[السعر_بالجنيه]]&gt;=15000,"مرتفعة ")</f>
        <v xml:space="preserve">منخفضة </v>
      </c>
      <c r="J754"/>
    </row>
    <row r="755" spans="1:10" x14ac:dyDescent="0.25">
      <c r="A755" t="s">
        <v>58</v>
      </c>
      <c r="B755" t="str">
        <f t="shared" si="14"/>
        <v>الأجهزة  المنزلية</v>
      </c>
      <c r="C755">
        <v>113</v>
      </c>
      <c r="D755" s="12">
        <v>2.5000000000000001E-2</v>
      </c>
      <c r="E755">
        <v>28</v>
      </c>
      <c r="F755" s="11">
        <f>الهدي0[[#This Row],[الكمية_المباعة]]*الهدي0[[#This Row],[نسبة_المرتجعات_٪]]</f>
        <v>1.6949999999999998</v>
      </c>
      <c r="G755" s="12">
        <v>1.4999999999999999E-2</v>
      </c>
      <c r="H755" s="1">
        <v>14380.95</v>
      </c>
      <c r="I755" s="12" t="str">
        <f>_xlfn.IFS(الهدي0[[#This Row],[السعر_بالجنيه]]&lt;=5000,"منخفضة ",الهدي0[[#This Row],[السعر_بالجنيه]]&lt;=15000,"متوسطة ",الهدي0[[#This Row],[السعر_بالجنيه]]&gt;=15000,"مرتفعة ")</f>
        <v xml:space="preserve">متوسطة </v>
      </c>
      <c r="J755"/>
    </row>
    <row r="756" spans="1:10" x14ac:dyDescent="0.25">
      <c r="A756" t="s">
        <v>18</v>
      </c>
      <c r="B756" t="str">
        <f t="shared" si="14"/>
        <v>الأجهزة  المنزلية</v>
      </c>
      <c r="C756">
        <v>66</v>
      </c>
      <c r="D756" s="12">
        <v>3.5000000000000003E-2</v>
      </c>
      <c r="E756">
        <v>155</v>
      </c>
      <c r="F756" s="11">
        <f>الهدي0[[#This Row],[الكمية_المباعة]]*الهدي0[[#This Row],[نسبة_المرتجعات_٪]]</f>
        <v>3.5640000000000005</v>
      </c>
      <c r="G756" s="12">
        <v>5.4000000000000006E-2</v>
      </c>
      <c r="H756" s="1">
        <v>13705.48</v>
      </c>
      <c r="I756" s="12" t="str">
        <f>_xlfn.IFS(الهدي0[[#This Row],[السعر_بالجنيه]]&lt;=5000,"منخفضة ",الهدي0[[#This Row],[السعر_بالجنيه]]&lt;=15000,"متوسطة ",الهدي0[[#This Row],[السعر_بالجنيه]]&gt;=15000,"مرتفعة ")</f>
        <v xml:space="preserve">متوسطة </v>
      </c>
      <c r="J756"/>
    </row>
    <row r="757" spans="1:10" x14ac:dyDescent="0.25">
      <c r="A757" t="s">
        <v>16</v>
      </c>
      <c r="B757" t="str">
        <f t="shared" si="14"/>
        <v xml:space="preserve"> الحاسوب ومستلزماته</v>
      </c>
      <c r="C757">
        <v>187</v>
      </c>
      <c r="D757" s="12">
        <v>1.3000000000000001E-2</v>
      </c>
      <c r="E757">
        <v>56</v>
      </c>
      <c r="F757" s="11">
        <f>الهدي0[[#This Row],[الكمية_المباعة]]*الهدي0[[#This Row],[نسبة_المرتجعات_٪]]</f>
        <v>16.268999999999998</v>
      </c>
      <c r="G757" s="12">
        <v>8.6999999999999994E-2</v>
      </c>
      <c r="H757" s="1">
        <v>443.01</v>
      </c>
      <c r="I757" s="12" t="str">
        <f>_xlfn.IFS(الهدي0[[#This Row],[السعر_بالجنيه]]&lt;=5000,"منخفضة ",الهدي0[[#This Row],[السعر_بالجنيه]]&lt;=15000,"متوسطة ",الهدي0[[#This Row],[السعر_بالجنيه]]&gt;=15000,"مرتفعة ")</f>
        <v xml:space="preserve">منخفضة </v>
      </c>
      <c r="J757"/>
    </row>
    <row r="758" spans="1:10" x14ac:dyDescent="0.25">
      <c r="A758" t="s">
        <v>37</v>
      </c>
      <c r="B758" t="str">
        <f t="shared" si="14"/>
        <v xml:space="preserve"> الحاسوب ومستلزماته</v>
      </c>
      <c r="C758">
        <v>211</v>
      </c>
      <c r="D758" s="12">
        <v>1.9E-2</v>
      </c>
      <c r="E758">
        <v>147</v>
      </c>
      <c r="F758" s="11">
        <f>الهدي0[[#This Row],[الكمية_المباعة]]*الهدي0[[#This Row],[نسبة_المرتجعات_٪]]</f>
        <v>20.045000000000002</v>
      </c>
      <c r="G758" s="12">
        <v>9.5000000000000001E-2</v>
      </c>
      <c r="H758" s="1">
        <v>10052.64</v>
      </c>
      <c r="I758" s="12" t="str">
        <f>_xlfn.IFS(الهدي0[[#This Row],[السعر_بالجنيه]]&lt;=5000,"منخفضة ",الهدي0[[#This Row],[السعر_بالجنيه]]&lt;=15000,"متوسطة ",الهدي0[[#This Row],[السعر_بالجنيه]]&gt;=15000,"مرتفعة ")</f>
        <v xml:space="preserve">متوسطة </v>
      </c>
      <c r="J758"/>
    </row>
    <row r="759" spans="1:10" x14ac:dyDescent="0.25">
      <c r="A759" t="s">
        <v>13</v>
      </c>
      <c r="B759" t="str">
        <f t="shared" si="14"/>
        <v>الأجهزة  المنزلية</v>
      </c>
      <c r="C759">
        <v>155</v>
      </c>
      <c r="D759" s="12">
        <v>3.2000000000000001E-2</v>
      </c>
      <c r="E759">
        <v>104</v>
      </c>
      <c r="F759" s="11">
        <f>الهدي0[[#This Row],[الكمية_المباعة]]*الهدي0[[#This Row],[نسبة_المرتجعات_٪]]</f>
        <v>11.78</v>
      </c>
      <c r="G759" s="12">
        <v>7.5999999999999998E-2</v>
      </c>
      <c r="H759" s="1">
        <v>13331.28</v>
      </c>
      <c r="I759" s="12" t="str">
        <f>_xlfn.IFS(الهدي0[[#This Row],[السعر_بالجنيه]]&lt;=5000,"منخفضة ",الهدي0[[#This Row],[السعر_بالجنيه]]&lt;=15000,"متوسطة ",الهدي0[[#This Row],[السعر_بالجنيه]]&gt;=15000,"مرتفعة ")</f>
        <v xml:space="preserve">متوسطة </v>
      </c>
      <c r="J759"/>
    </row>
    <row r="760" spans="1:10" x14ac:dyDescent="0.25">
      <c r="A760" t="s">
        <v>58</v>
      </c>
      <c r="B760" t="str">
        <f t="shared" si="14"/>
        <v>الأجهزة  المنزلية</v>
      </c>
      <c r="C760">
        <v>113</v>
      </c>
      <c r="D760" s="12">
        <v>4.2999999999999997E-2</v>
      </c>
      <c r="E760">
        <v>52</v>
      </c>
      <c r="F760" s="11">
        <f>الهدي0[[#This Row],[الكمية_المباعة]]*الهدي0[[#This Row],[نسبة_المرتجعات_٪]]</f>
        <v>10.848000000000001</v>
      </c>
      <c r="G760" s="12">
        <v>9.6000000000000002E-2</v>
      </c>
      <c r="H760" s="1">
        <v>21148.69</v>
      </c>
      <c r="I760" s="12" t="str">
        <f>_xlfn.IFS(الهدي0[[#This Row],[السعر_بالجنيه]]&lt;=5000,"منخفضة ",الهدي0[[#This Row],[السعر_بالجنيه]]&lt;=15000,"متوسطة ",الهدي0[[#This Row],[السعر_بالجنيه]]&gt;=15000,"مرتفعة ")</f>
        <v xml:space="preserve">مرتفعة </v>
      </c>
      <c r="J760"/>
    </row>
    <row r="761" spans="1:10" x14ac:dyDescent="0.25">
      <c r="A761" t="s">
        <v>25</v>
      </c>
      <c r="B761" t="str">
        <f t="shared" si="14"/>
        <v>الأجهزة  المنزلية</v>
      </c>
      <c r="C761">
        <v>217</v>
      </c>
      <c r="D761" s="12">
        <v>1.6E-2</v>
      </c>
      <c r="E761">
        <v>37</v>
      </c>
      <c r="F761" s="11">
        <f>الهدي0[[#This Row],[الكمية_المباعة]]*الهدي0[[#This Row],[نسبة_المرتجعات_٪]]</f>
        <v>11.500999999999999</v>
      </c>
      <c r="G761" s="12">
        <v>5.2999999999999999E-2</v>
      </c>
      <c r="H761" s="1">
        <v>17466.259999999998</v>
      </c>
      <c r="I761" s="12" t="str">
        <f>_xlfn.IFS(الهدي0[[#This Row],[السعر_بالجنيه]]&lt;=5000,"منخفضة ",الهدي0[[#This Row],[السعر_بالجنيه]]&lt;=15000,"متوسطة ",الهدي0[[#This Row],[السعر_بالجنيه]]&gt;=15000,"مرتفعة ")</f>
        <v xml:space="preserve">مرتفعة </v>
      </c>
      <c r="J761"/>
    </row>
    <row r="762" spans="1:10" x14ac:dyDescent="0.25">
      <c r="A762" t="s">
        <v>58</v>
      </c>
      <c r="B762" t="str">
        <f t="shared" si="14"/>
        <v>الأجهزة  المنزلية</v>
      </c>
      <c r="C762">
        <v>203</v>
      </c>
      <c r="D762" s="12">
        <v>3.7000000000000005E-2</v>
      </c>
      <c r="E762">
        <v>63</v>
      </c>
      <c r="F762" s="11">
        <f>الهدي0[[#This Row],[الكمية_المباعة]]*الهدي0[[#This Row],[نسبة_المرتجعات_٪]]</f>
        <v>18.067000000000004</v>
      </c>
      <c r="G762" s="12">
        <v>8.900000000000001E-2</v>
      </c>
      <c r="H762" s="1">
        <v>14566.12</v>
      </c>
      <c r="I762" s="12" t="str">
        <f>_xlfn.IFS(الهدي0[[#This Row],[السعر_بالجنيه]]&lt;=5000,"منخفضة ",الهدي0[[#This Row],[السعر_بالجنيه]]&lt;=15000,"متوسطة ",الهدي0[[#This Row],[السعر_بالجنيه]]&gt;=15000,"مرتفعة ")</f>
        <v xml:space="preserve">متوسطة </v>
      </c>
      <c r="J762"/>
    </row>
    <row r="763" spans="1:10" x14ac:dyDescent="0.25">
      <c r="A763" t="s">
        <v>23</v>
      </c>
      <c r="B763" t="str">
        <f t="shared" si="14"/>
        <v>الأجهزة  الشخصية</v>
      </c>
      <c r="C763">
        <v>233</v>
      </c>
      <c r="D763" s="12">
        <v>4.4999999999999998E-2</v>
      </c>
      <c r="E763">
        <v>54</v>
      </c>
      <c r="F763" s="11">
        <f>الهدي0[[#This Row],[الكمية_المباعة]]*الهدي0[[#This Row],[نسبة_المرتجعات_٪]]</f>
        <v>18.64</v>
      </c>
      <c r="G763" s="12">
        <v>0.08</v>
      </c>
      <c r="H763" s="1">
        <v>4513.46</v>
      </c>
      <c r="I763" s="12" t="str">
        <f>_xlfn.IFS(الهدي0[[#This Row],[السعر_بالجنيه]]&lt;=5000,"منخفضة ",الهدي0[[#This Row],[السعر_بالجنيه]]&lt;=15000,"متوسطة ",الهدي0[[#This Row],[السعر_بالجنيه]]&gt;=15000,"مرتفعة ")</f>
        <v xml:space="preserve">منخفضة </v>
      </c>
      <c r="J763"/>
    </row>
    <row r="764" spans="1:10" x14ac:dyDescent="0.25">
      <c r="A764" t="s">
        <v>25</v>
      </c>
      <c r="B764" t="str">
        <f t="shared" si="14"/>
        <v>الأجهزة  المنزلية</v>
      </c>
      <c r="C764">
        <v>381</v>
      </c>
      <c r="D764" s="12">
        <v>4.4000000000000004E-2</v>
      </c>
      <c r="E764">
        <v>47</v>
      </c>
      <c r="F764" s="11">
        <f>الهدي0[[#This Row],[الكمية_المباعة]]*الهدي0[[#This Row],[نسبة_المرتجعات_٪]]</f>
        <v>4.5720000000000001</v>
      </c>
      <c r="G764" s="12">
        <v>1.2E-2</v>
      </c>
      <c r="H764" s="1">
        <v>25060.85</v>
      </c>
      <c r="I764" s="12" t="str">
        <f>_xlfn.IFS(الهدي0[[#This Row],[السعر_بالجنيه]]&lt;=5000,"منخفضة ",الهدي0[[#This Row],[السعر_بالجنيه]]&lt;=15000,"متوسطة ",الهدي0[[#This Row],[السعر_بالجنيه]]&gt;=15000,"مرتفعة ")</f>
        <v xml:space="preserve">مرتفعة </v>
      </c>
      <c r="J764"/>
    </row>
    <row r="765" spans="1:10" x14ac:dyDescent="0.25">
      <c r="A765" t="s">
        <v>23</v>
      </c>
      <c r="B765" t="str">
        <f t="shared" si="14"/>
        <v>الأجهزة  الشخصية</v>
      </c>
      <c r="C765">
        <v>101</v>
      </c>
      <c r="D765" s="12">
        <v>3.3000000000000002E-2</v>
      </c>
      <c r="E765">
        <v>182</v>
      </c>
      <c r="F765" s="11">
        <f>الهدي0[[#This Row],[الكمية_المباعة]]*الهدي0[[#This Row],[نسبة_المرتجعات_٪]]</f>
        <v>6.5650000000000004</v>
      </c>
      <c r="G765" s="12">
        <v>6.5000000000000002E-2</v>
      </c>
      <c r="H765" s="1">
        <v>2531.73</v>
      </c>
      <c r="I765" s="12" t="str">
        <f>_xlfn.IFS(الهدي0[[#This Row],[السعر_بالجنيه]]&lt;=5000,"منخفضة ",الهدي0[[#This Row],[السعر_بالجنيه]]&lt;=15000,"متوسطة ",الهدي0[[#This Row],[السعر_بالجنيه]]&gt;=15000,"مرتفعة ")</f>
        <v xml:space="preserve">منخفضة </v>
      </c>
      <c r="J765"/>
    </row>
    <row r="766" spans="1:10" x14ac:dyDescent="0.25">
      <c r="A766" t="s">
        <v>25</v>
      </c>
      <c r="B766" t="str">
        <f t="shared" si="14"/>
        <v>الأجهزة  المنزلية</v>
      </c>
      <c r="C766">
        <v>411</v>
      </c>
      <c r="D766" s="12">
        <v>2.5000000000000001E-2</v>
      </c>
      <c r="E766">
        <v>131</v>
      </c>
      <c r="F766" s="11">
        <f>الهدي0[[#This Row],[الكمية_المباعة]]*الهدي0[[#This Row],[نسبة_المرتجعات_٪]]</f>
        <v>10.275</v>
      </c>
      <c r="G766" s="12">
        <v>2.5000000000000001E-2</v>
      </c>
      <c r="H766" s="1">
        <v>11796.6</v>
      </c>
      <c r="I766" s="12" t="str">
        <f>_xlfn.IFS(الهدي0[[#This Row],[السعر_بالجنيه]]&lt;=5000,"منخفضة ",الهدي0[[#This Row],[السعر_بالجنيه]]&lt;=15000,"متوسطة ",الهدي0[[#This Row],[السعر_بالجنيه]]&gt;=15000,"مرتفعة ")</f>
        <v xml:space="preserve">متوسطة </v>
      </c>
      <c r="J766"/>
    </row>
    <row r="767" spans="1:10" x14ac:dyDescent="0.25">
      <c r="A767" t="s">
        <v>21</v>
      </c>
      <c r="B767" t="str">
        <f t="shared" si="14"/>
        <v xml:space="preserve"> الحاسوب ومستلزماته</v>
      </c>
      <c r="C767">
        <v>318</v>
      </c>
      <c r="D767" s="12">
        <v>1.4999999999999999E-2</v>
      </c>
      <c r="E767">
        <v>0</v>
      </c>
      <c r="F767" s="11">
        <f>الهدي0[[#This Row],[الكمية_المباعة]]*الهدي0[[#This Row],[نسبة_المرتجعات_٪]]</f>
        <v>23.213999999999999</v>
      </c>
      <c r="G767" s="12">
        <v>7.2999999999999995E-2</v>
      </c>
      <c r="H767" s="1">
        <v>2476.1</v>
      </c>
      <c r="I767" s="12" t="str">
        <f>_xlfn.IFS(الهدي0[[#This Row],[السعر_بالجنيه]]&lt;=5000,"منخفضة ",الهدي0[[#This Row],[السعر_بالجنيه]]&lt;=15000,"متوسطة ",الهدي0[[#This Row],[السعر_بالجنيه]]&gt;=15000,"مرتفعة ")</f>
        <v xml:space="preserve">منخفضة </v>
      </c>
      <c r="J767"/>
    </row>
    <row r="768" spans="1:10" x14ac:dyDescent="0.25">
      <c r="A768" t="s">
        <v>31</v>
      </c>
      <c r="B768" t="str">
        <f t="shared" si="14"/>
        <v>الأجهزة  الشخصية</v>
      </c>
      <c r="C768">
        <v>450</v>
      </c>
      <c r="D768" s="12">
        <v>2.7000000000000003E-2</v>
      </c>
      <c r="E768">
        <v>140</v>
      </c>
      <c r="F768" s="11">
        <f>الهدي0[[#This Row],[الكمية_المباعة]]*الهدي0[[#This Row],[نسبة_المرتجعات_٪]]</f>
        <v>36</v>
      </c>
      <c r="G768" s="12">
        <v>0.08</v>
      </c>
      <c r="H768" s="1">
        <v>476.25</v>
      </c>
      <c r="I768" s="12" t="str">
        <f>_xlfn.IFS(الهدي0[[#This Row],[السعر_بالجنيه]]&lt;=5000,"منخفضة ",الهدي0[[#This Row],[السعر_بالجنيه]]&lt;=15000,"متوسطة ",الهدي0[[#This Row],[السعر_بالجنيه]]&gt;=15000,"مرتفعة ")</f>
        <v xml:space="preserve">منخفضة </v>
      </c>
      <c r="J768"/>
    </row>
    <row r="769" spans="1:10" x14ac:dyDescent="0.25">
      <c r="A769" t="s">
        <v>58</v>
      </c>
      <c r="B769" t="str">
        <f t="shared" si="14"/>
        <v>الأجهزة  المنزلية</v>
      </c>
      <c r="C769">
        <v>92</v>
      </c>
      <c r="D769" s="12">
        <v>4.0999999999999995E-2</v>
      </c>
      <c r="E769">
        <v>117</v>
      </c>
      <c r="F769" s="11">
        <f>الهدي0[[#This Row],[الكمية_المباعة]]*الهدي0[[#This Row],[نسبة_المرتجعات_٪]]</f>
        <v>1.748</v>
      </c>
      <c r="G769" s="12">
        <v>1.9E-2</v>
      </c>
      <c r="H769" s="1">
        <v>13020.89</v>
      </c>
      <c r="I769" s="12" t="str">
        <f>_xlfn.IFS(الهدي0[[#This Row],[السعر_بالجنيه]]&lt;=5000,"منخفضة ",الهدي0[[#This Row],[السعر_بالجنيه]]&lt;=15000,"متوسطة ",الهدي0[[#This Row],[السعر_بالجنيه]]&gt;=15000,"مرتفعة ")</f>
        <v xml:space="preserve">متوسطة </v>
      </c>
      <c r="J769"/>
    </row>
    <row r="770" spans="1:10" x14ac:dyDescent="0.25">
      <c r="A770" t="s">
        <v>88</v>
      </c>
      <c r="B770" t="str">
        <f t="shared" si="14"/>
        <v>أجهزة التصوير</v>
      </c>
      <c r="C770">
        <v>162</v>
      </c>
      <c r="D770" s="12">
        <v>3.7999999999999999E-2</v>
      </c>
      <c r="E770">
        <v>0</v>
      </c>
      <c r="F770" s="11">
        <f>الهدي0[[#This Row],[الكمية_المباعة]]*الهدي0[[#This Row],[نسبة_المرتجعات_٪]]</f>
        <v>4.5359999999999996</v>
      </c>
      <c r="G770" s="12">
        <v>2.7999999999999997E-2</v>
      </c>
      <c r="H770" s="1">
        <v>9654.02</v>
      </c>
      <c r="I770" s="12" t="str">
        <f>_xlfn.IFS(الهدي0[[#This Row],[السعر_بالجنيه]]&lt;=5000,"منخفضة ",الهدي0[[#This Row],[السعر_بالجنيه]]&lt;=15000,"متوسطة ",الهدي0[[#This Row],[السعر_بالجنيه]]&gt;=15000,"مرتفعة ")</f>
        <v xml:space="preserve">متوسطة </v>
      </c>
      <c r="J770"/>
    </row>
    <row r="771" spans="1:10" x14ac:dyDescent="0.25">
      <c r="A771" t="s">
        <v>23</v>
      </c>
      <c r="B771" t="str">
        <f t="shared" si="14"/>
        <v>الأجهزة  الشخصية</v>
      </c>
      <c r="C771">
        <v>142</v>
      </c>
      <c r="D771" s="12">
        <v>1.6E-2</v>
      </c>
      <c r="E771">
        <v>200</v>
      </c>
      <c r="F771" s="11">
        <f>الهدي0[[#This Row],[الكمية_المباعة]]*الهدي0[[#This Row],[نسبة_المرتجعات_٪]]</f>
        <v>1.8460000000000001</v>
      </c>
      <c r="G771" s="12">
        <v>1.3000000000000001E-2</v>
      </c>
      <c r="H771" s="1">
        <v>2309.36</v>
      </c>
      <c r="I771" s="12" t="str">
        <f>_xlfn.IFS(الهدي0[[#This Row],[السعر_بالجنيه]]&lt;=5000,"منخفضة ",الهدي0[[#This Row],[السعر_بالجنيه]]&lt;=15000,"متوسطة ",الهدي0[[#This Row],[السعر_بالجنيه]]&gt;=15000,"مرتفعة ")</f>
        <v xml:space="preserve">منخفضة </v>
      </c>
      <c r="J771"/>
    </row>
    <row r="772" spans="1:10" x14ac:dyDescent="0.25">
      <c r="A772" t="s">
        <v>88</v>
      </c>
      <c r="B772" t="str">
        <f t="shared" si="14"/>
        <v>أجهزة التصوير</v>
      </c>
      <c r="C772">
        <v>201</v>
      </c>
      <c r="D772" s="12">
        <v>2.5000000000000001E-2</v>
      </c>
      <c r="E772">
        <v>53</v>
      </c>
      <c r="F772" s="11">
        <f>الهدي0[[#This Row],[الكمية_المباعة]]*الهدي0[[#This Row],[نسبة_المرتجعات_٪]]</f>
        <v>11.255999999999998</v>
      </c>
      <c r="G772" s="12">
        <v>5.5999999999999994E-2</v>
      </c>
      <c r="H772" s="1">
        <v>3192.97</v>
      </c>
      <c r="I772" s="12" t="str">
        <f>_xlfn.IFS(الهدي0[[#This Row],[السعر_بالجنيه]]&lt;=5000,"منخفضة ",الهدي0[[#This Row],[السعر_بالجنيه]]&lt;=15000,"متوسطة ",الهدي0[[#This Row],[السعر_بالجنيه]]&gt;=15000,"مرتفعة ")</f>
        <v xml:space="preserve">منخفضة </v>
      </c>
      <c r="J772"/>
    </row>
    <row r="773" spans="1:10" x14ac:dyDescent="0.25">
      <c r="A773" t="s">
        <v>31</v>
      </c>
      <c r="B773" t="str">
        <f t="shared" si="14"/>
        <v>الأجهزة  الشخصية</v>
      </c>
      <c r="C773">
        <v>290</v>
      </c>
      <c r="D773" s="12">
        <v>3.9E-2</v>
      </c>
      <c r="E773">
        <v>177</v>
      </c>
      <c r="F773" s="11">
        <f>الهدي0[[#This Row],[الكمية_المباعة]]*الهدي0[[#This Row],[نسبة_المرتجعات_٪]]</f>
        <v>21.169999999999998</v>
      </c>
      <c r="G773" s="12">
        <v>7.2999999999999995E-2</v>
      </c>
      <c r="H773" s="1">
        <v>1728.89</v>
      </c>
      <c r="I773" s="12" t="str">
        <f>_xlfn.IFS(الهدي0[[#This Row],[السعر_بالجنيه]]&lt;=5000,"منخفضة ",الهدي0[[#This Row],[السعر_بالجنيه]]&lt;=15000,"متوسطة ",الهدي0[[#This Row],[السعر_بالجنيه]]&gt;=15000,"مرتفعة ")</f>
        <v xml:space="preserve">منخفضة </v>
      </c>
      <c r="J773"/>
    </row>
    <row r="774" spans="1:10" x14ac:dyDescent="0.25">
      <c r="A774" t="s">
        <v>18</v>
      </c>
      <c r="B774" t="str">
        <f t="shared" si="14"/>
        <v>الأجهزة  المنزلية</v>
      </c>
      <c r="C774">
        <v>288</v>
      </c>
      <c r="D774" s="12">
        <v>3.4000000000000002E-2</v>
      </c>
      <c r="E774">
        <v>0</v>
      </c>
      <c r="F774" s="11">
        <f>الهدي0[[#This Row],[الكمية_المباعة]]*الهدي0[[#This Row],[نسبة_المرتجعات_٪]]</f>
        <v>16.704000000000001</v>
      </c>
      <c r="G774" s="12">
        <v>5.7999999999999996E-2</v>
      </c>
      <c r="H774" s="1">
        <v>14976.47</v>
      </c>
      <c r="I774" s="12" t="str">
        <f>_xlfn.IFS(الهدي0[[#This Row],[السعر_بالجنيه]]&lt;=5000,"منخفضة ",الهدي0[[#This Row],[السعر_بالجنيه]]&lt;=15000,"متوسطة ",الهدي0[[#This Row],[السعر_بالجنيه]]&gt;=15000,"مرتفعة ")</f>
        <v xml:space="preserve">متوسطة </v>
      </c>
      <c r="J774"/>
    </row>
    <row r="775" spans="1:10" x14ac:dyDescent="0.25">
      <c r="A775" t="s">
        <v>88</v>
      </c>
      <c r="B775" t="str">
        <f t="shared" si="14"/>
        <v>أجهزة التصوير</v>
      </c>
      <c r="C775">
        <v>360</v>
      </c>
      <c r="D775" s="12">
        <v>3.3000000000000002E-2</v>
      </c>
      <c r="E775">
        <v>113</v>
      </c>
      <c r="F775" s="11">
        <f>الهدي0[[#This Row],[الكمية_المباعة]]*الهدي0[[#This Row],[نسبة_المرتجعات_٪]]</f>
        <v>10.799999999999999</v>
      </c>
      <c r="G775" s="12">
        <v>0.03</v>
      </c>
      <c r="H775" s="1">
        <v>8251.5039682539682</v>
      </c>
      <c r="I775" s="12" t="str">
        <f>_xlfn.IFS(الهدي0[[#This Row],[السعر_بالجنيه]]&lt;=5000,"منخفضة ",الهدي0[[#This Row],[السعر_بالجنيه]]&lt;=15000,"متوسطة ",الهدي0[[#This Row],[السعر_بالجنيه]]&gt;=15000,"مرتفعة ")</f>
        <v xml:space="preserve">متوسطة </v>
      </c>
      <c r="J775"/>
    </row>
    <row r="776" spans="1:10" x14ac:dyDescent="0.25">
      <c r="A776" t="s">
        <v>31</v>
      </c>
      <c r="B776" t="str">
        <f t="shared" si="14"/>
        <v>الأجهزة  الشخصية</v>
      </c>
      <c r="C776">
        <v>314</v>
      </c>
      <c r="D776" s="12">
        <v>0.02</v>
      </c>
      <c r="E776">
        <v>0</v>
      </c>
      <c r="F776" s="11">
        <f>الهدي0[[#This Row],[الكمية_المباعة]]*الهدي0[[#This Row],[نسبة_المرتجعات_٪]]</f>
        <v>30.772000000000002</v>
      </c>
      <c r="G776" s="12">
        <v>9.8000000000000004E-2</v>
      </c>
      <c r="H776" s="1">
        <v>837.8</v>
      </c>
      <c r="I776" s="12" t="str">
        <f>_xlfn.IFS(الهدي0[[#This Row],[السعر_بالجنيه]]&lt;=5000,"منخفضة ",الهدي0[[#This Row],[السعر_بالجنيه]]&lt;=15000,"متوسطة ",الهدي0[[#This Row],[السعر_بالجنيه]]&gt;=15000,"مرتفعة ")</f>
        <v xml:space="preserve">منخفضة </v>
      </c>
      <c r="J776"/>
    </row>
    <row r="777" spans="1:10" x14ac:dyDescent="0.25">
      <c r="A777" t="s">
        <v>31</v>
      </c>
      <c r="B777" t="str">
        <f t="shared" si="14"/>
        <v>الأجهزة  الشخصية</v>
      </c>
      <c r="C777">
        <v>132</v>
      </c>
      <c r="D777" s="12">
        <v>2.4E-2</v>
      </c>
      <c r="E777">
        <v>93</v>
      </c>
      <c r="F777" s="11">
        <f>الهدي0[[#This Row],[الكمية_المباعة]]*الهدي0[[#This Row],[نسبة_المرتجعات_٪]]</f>
        <v>3.4320000000000004</v>
      </c>
      <c r="G777" s="12">
        <v>2.6000000000000002E-2</v>
      </c>
      <c r="H777" s="1">
        <v>957.16</v>
      </c>
      <c r="I777" s="12" t="str">
        <f>_xlfn.IFS(الهدي0[[#This Row],[السعر_بالجنيه]]&lt;=5000,"منخفضة ",الهدي0[[#This Row],[السعر_بالجنيه]]&lt;=15000,"متوسطة ",الهدي0[[#This Row],[السعر_بالجنيه]]&gt;=15000,"مرتفعة ")</f>
        <v xml:space="preserve">منخفضة </v>
      </c>
      <c r="J777"/>
    </row>
    <row r="778" spans="1:10" x14ac:dyDescent="0.25">
      <c r="A778" t="s">
        <v>23</v>
      </c>
      <c r="B778" t="str">
        <f t="shared" si="14"/>
        <v>الأجهزة  الشخصية</v>
      </c>
      <c r="C778">
        <v>52</v>
      </c>
      <c r="D778" s="12">
        <v>0.01</v>
      </c>
      <c r="E778">
        <v>149</v>
      </c>
      <c r="F778" s="11">
        <f>الهدي0[[#This Row],[الكمية_المباعة]]*الهدي0[[#This Row],[نسبة_المرتجعات_٪]]</f>
        <v>5.0960000000000001</v>
      </c>
      <c r="G778" s="12">
        <v>9.8000000000000004E-2</v>
      </c>
      <c r="H778" s="1">
        <v>3341.56</v>
      </c>
      <c r="I778" s="12" t="str">
        <f>_xlfn.IFS(الهدي0[[#This Row],[السعر_بالجنيه]]&lt;=5000,"منخفضة ",الهدي0[[#This Row],[السعر_بالجنيه]]&lt;=15000,"متوسطة ",الهدي0[[#This Row],[السعر_بالجنيه]]&gt;=15000,"مرتفعة ")</f>
        <v xml:space="preserve">منخفضة </v>
      </c>
      <c r="J778"/>
    </row>
    <row r="779" spans="1:10" x14ac:dyDescent="0.25">
      <c r="A779" t="s">
        <v>10</v>
      </c>
      <c r="B779" t="str">
        <f t="shared" si="14"/>
        <v>الأجهزة  المنزلية</v>
      </c>
      <c r="C779">
        <v>389</v>
      </c>
      <c r="D779" s="12">
        <v>4.5999999999999999E-2</v>
      </c>
      <c r="E779">
        <v>182</v>
      </c>
      <c r="F779" s="11">
        <f>الهدي0[[#This Row],[الكمية_المباعة]]*الهدي0[[#This Row],[نسبة_المرتجعات_٪]]</f>
        <v>34.621000000000002</v>
      </c>
      <c r="G779" s="12">
        <v>8.900000000000001E-2</v>
      </c>
      <c r="H779" s="1">
        <v>3651.9</v>
      </c>
      <c r="I779" s="12" t="str">
        <f>_xlfn.IFS(الهدي0[[#This Row],[السعر_بالجنيه]]&lt;=5000,"منخفضة ",الهدي0[[#This Row],[السعر_بالجنيه]]&lt;=15000,"متوسطة ",الهدي0[[#This Row],[السعر_بالجنيه]]&gt;=15000,"مرتفعة ")</f>
        <v xml:space="preserve">منخفضة </v>
      </c>
      <c r="J779"/>
    </row>
    <row r="780" spans="1:10" x14ac:dyDescent="0.25">
      <c r="A780" t="s">
        <v>18</v>
      </c>
      <c r="B780" t="str">
        <f t="shared" si="14"/>
        <v>الأجهزة  المنزلية</v>
      </c>
      <c r="C780">
        <v>325</v>
      </c>
      <c r="D780" s="12">
        <v>1.1000000000000001E-2</v>
      </c>
      <c r="E780">
        <v>117</v>
      </c>
      <c r="F780" s="11">
        <f>الهدي0[[#This Row],[الكمية_المباعة]]*الهدي0[[#This Row],[نسبة_المرتجعات_٪]]</f>
        <v>21.125</v>
      </c>
      <c r="G780" s="12">
        <v>6.5000000000000002E-2</v>
      </c>
      <c r="H780" s="1">
        <v>16166.67</v>
      </c>
      <c r="I780" s="12" t="str">
        <f>_xlfn.IFS(الهدي0[[#This Row],[السعر_بالجنيه]]&lt;=5000,"منخفضة ",الهدي0[[#This Row],[السعر_بالجنيه]]&lt;=15000,"متوسطة ",الهدي0[[#This Row],[السعر_بالجنيه]]&gt;=15000,"مرتفعة ")</f>
        <v xml:space="preserve">مرتفعة </v>
      </c>
      <c r="J780"/>
    </row>
    <row r="781" spans="1:10" x14ac:dyDescent="0.25">
      <c r="A781" t="s">
        <v>21</v>
      </c>
      <c r="B781" t="str">
        <f t="shared" si="14"/>
        <v xml:space="preserve"> الحاسوب ومستلزماته</v>
      </c>
      <c r="C781">
        <v>205</v>
      </c>
      <c r="D781" s="12">
        <v>1.7000000000000001E-2</v>
      </c>
      <c r="E781">
        <v>115</v>
      </c>
      <c r="F781" s="11">
        <f>الهدي0[[#This Row],[الكمية_المباعة]]*الهدي0[[#This Row],[نسبة_المرتجعات_٪]]</f>
        <v>9.6349999999999998</v>
      </c>
      <c r="G781" s="12">
        <v>4.7E-2</v>
      </c>
      <c r="H781" s="1">
        <v>1802.06</v>
      </c>
      <c r="I781" s="12" t="str">
        <f>_xlfn.IFS(الهدي0[[#This Row],[السعر_بالجنيه]]&lt;=5000,"منخفضة ",الهدي0[[#This Row],[السعر_بالجنيه]]&lt;=15000,"متوسطة ",الهدي0[[#This Row],[السعر_بالجنيه]]&gt;=15000,"مرتفعة ")</f>
        <v xml:space="preserve">منخفضة </v>
      </c>
      <c r="J781"/>
    </row>
    <row r="782" spans="1:10" x14ac:dyDescent="0.25">
      <c r="A782" t="s">
        <v>58</v>
      </c>
      <c r="B782" t="str">
        <f t="shared" si="14"/>
        <v>الأجهزة  المنزلية</v>
      </c>
      <c r="C782">
        <v>61</v>
      </c>
      <c r="D782" s="12">
        <v>1.3000000000000001E-2</v>
      </c>
      <c r="E782">
        <v>156</v>
      </c>
      <c r="F782" s="11">
        <f>الهدي0[[#This Row],[الكمية_المباعة]]*الهدي0[[#This Row],[نسبة_المرتجعات_٪]]</f>
        <v>4.2700000000000005</v>
      </c>
      <c r="G782" s="12">
        <v>7.0000000000000007E-2</v>
      </c>
      <c r="H782" s="1">
        <v>16475.150000000001</v>
      </c>
      <c r="I782" s="12" t="str">
        <f>_xlfn.IFS(الهدي0[[#This Row],[السعر_بالجنيه]]&lt;=5000,"منخفضة ",الهدي0[[#This Row],[السعر_بالجنيه]]&lt;=15000,"متوسطة ",الهدي0[[#This Row],[السعر_بالجنيه]]&gt;=15000,"مرتفعة ")</f>
        <v xml:space="preserve">مرتفعة </v>
      </c>
      <c r="J782"/>
    </row>
    <row r="783" spans="1:10" x14ac:dyDescent="0.25">
      <c r="A783" t="s">
        <v>10</v>
      </c>
      <c r="B783" t="str">
        <f t="shared" si="14"/>
        <v>الأجهزة  المنزلية</v>
      </c>
      <c r="C783">
        <v>119</v>
      </c>
      <c r="D783" s="12">
        <v>1.8000000000000002E-2</v>
      </c>
      <c r="E783">
        <v>93</v>
      </c>
      <c r="F783" s="11">
        <f>الهدي0[[#This Row],[الكمية_المباعة]]*الهدي0[[#This Row],[نسبة_المرتجعات_٪]]</f>
        <v>10.115</v>
      </c>
      <c r="G783" s="12">
        <v>8.5000000000000006E-2</v>
      </c>
      <c r="H783" s="1">
        <v>2528.42</v>
      </c>
      <c r="I783" s="12" t="str">
        <f>_xlfn.IFS(الهدي0[[#This Row],[السعر_بالجنيه]]&lt;=5000,"منخفضة ",الهدي0[[#This Row],[السعر_بالجنيه]]&lt;=15000,"متوسطة ",الهدي0[[#This Row],[السعر_بالجنيه]]&gt;=15000,"مرتفعة ")</f>
        <v xml:space="preserve">منخفضة </v>
      </c>
      <c r="J783"/>
    </row>
    <row r="784" spans="1:10" x14ac:dyDescent="0.25">
      <c r="A784" t="s">
        <v>8</v>
      </c>
      <c r="B784" t="str">
        <f t="shared" si="14"/>
        <v>الأجهزة  الشخصية</v>
      </c>
      <c r="C784">
        <v>94</v>
      </c>
      <c r="D784" s="12">
        <v>4.2000000000000003E-2</v>
      </c>
      <c r="E784">
        <v>162</v>
      </c>
      <c r="F784" s="11">
        <f>الهدي0[[#This Row],[الكمية_المباعة]]*الهدي0[[#This Row],[نسبة_المرتجعات_٪]]</f>
        <v>1.504</v>
      </c>
      <c r="G784" s="12">
        <v>1.6E-2</v>
      </c>
      <c r="H784" s="1">
        <v>12065.56</v>
      </c>
      <c r="I784" s="12" t="str">
        <f>_xlfn.IFS(الهدي0[[#This Row],[السعر_بالجنيه]]&lt;=5000,"منخفضة ",الهدي0[[#This Row],[السعر_بالجنيه]]&lt;=15000,"متوسطة ",الهدي0[[#This Row],[السعر_بالجنيه]]&gt;=15000,"مرتفعة ")</f>
        <v xml:space="preserve">متوسطة </v>
      </c>
      <c r="J784"/>
    </row>
    <row r="785" spans="1:10" x14ac:dyDescent="0.25">
      <c r="A785" t="s">
        <v>58</v>
      </c>
      <c r="B785" t="str">
        <f t="shared" si="14"/>
        <v>الأجهزة  المنزلية</v>
      </c>
      <c r="C785">
        <v>251</v>
      </c>
      <c r="D785" s="12">
        <v>4.5999999999999999E-2</v>
      </c>
      <c r="E785">
        <v>0</v>
      </c>
      <c r="F785" s="11">
        <f>الهدي0[[#This Row],[الكمية_المباعة]]*الهدي0[[#This Row],[نسبة_المرتجعات_٪]]</f>
        <v>12.800999999999998</v>
      </c>
      <c r="G785" s="12">
        <v>5.0999999999999997E-2</v>
      </c>
      <c r="H785" s="1">
        <v>20425.57</v>
      </c>
      <c r="I785" s="12" t="str">
        <f>_xlfn.IFS(الهدي0[[#This Row],[السعر_بالجنيه]]&lt;=5000,"منخفضة ",الهدي0[[#This Row],[السعر_بالجنيه]]&lt;=15000,"متوسطة ",الهدي0[[#This Row],[السعر_بالجنيه]]&gt;=15000,"مرتفعة ")</f>
        <v xml:space="preserve">مرتفعة </v>
      </c>
      <c r="J785"/>
    </row>
    <row r="786" spans="1:10" x14ac:dyDescent="0.25">
      <c r="A786" t="s">
        <v>10</v>
      </c>
      <c r="B786" t="str">
        <f t="shared" si="14"/>
        <v>الأجهزة  المنزلية</v>
      </c>
      <c r="C786">
        <v>188</v>
      </c>
      <c r="D786" s="12">
        <v>3.2000000000000001E-2</v>
      </c>
      <c r="E786">
        <v>123</v>
      </c>
      <c r="F786" s="11">
        <f>الهدي0[[#This Row],[الكمية_المباعة]]*الهدي0[[#This Row],[نسبة_المرتجعات_٪]]</f>
        <v>11.843999999999999</v>
      </c>
      <c r="G786" s="12">
        <v>6.3E-2</v>
      </c>
      <c r="H786" s="1">
        <v>702.47</v>
      </c>
      <c r="I786" s="12" t="str">
        <f>_xlfn.IFS(الهدي0[[#This Row],[السعر_بالجنيه]]&lt;=5000,"منخفضة ",الهدي0[[#This Row],[السعر_بالجنيه]]&lt;=15000,"متوسطة ",الهدي0[[#This Row],[السعر_بالجنيه]]&gt;=15000,"مرتفعة ")</f>
        <v xml:space="preserve">منخفضة </v>
      </c>
      <c r="J786"/>
    </row>
    <row r="787" spans="1:10" x14ac:dyDescent="0.25">
      <c r="A787" t="s">
        <v>31</v>
      </c>
      <c r="B787" t="str">
        <f t="shared" si="14"/>
        <v>الأجهزة  الشخصية</v>
      </c>
      <c r="C787">
        <v>378</v>
      </c>
      <c r="D787" s="12">
        <v>0.02</v>
      </c>
      <c r="E787">
        <v>66</v>
      </c>
      <c r="F787" s="11">
        <f>الهدي0[[#This Row],[الكمية_المباعة]]*الهدي0[[#This Row],[نسبة_المرتجعات_٪]]</f>
        <v>26.082000000000001</v>
      </c>
      <c r="G787" s="12">
        <v>6.9000000000000006E-2</v>
      </c>
      <c r="H787" s="1">
        <v>1091.6099999999999</v>
      </c>
      <c r="I787" s="12" t="str">
        <f>_xlfn.IFS(الهدي0[[#This Row],[السعر_بالجنيه]]&lt;=5000,"منخفضة ",الهدي0[[#This Row],[السعر_بالجنيه]]&lt;=15000,"متوسطة ",الهدي0[[#This Row],[السعر_بالجنيه]]&gt;=15000,"مرتفعة ")</f>
        <v xml:space="preserve">منخفضة </v>
      </c>
      <c r="J787"/>
    </row>
  </sheetData>
  <phoneticPr fontId="4" type="noConversion"/>
  <conditionalFormatting sqref="A2:E787 G2:I787">
    <cfRule type="containsBlanks" dxfId="589" priority="5">
      <formula>LEN(TRIM(A2))=0</formula>
    </cfRule>
  </conditionalFormatting>
  <conditionalFormatting sqref="G2:I787 A2:E787">
    <cfRule type="cellIs" dxfId="588" priority="4" operator="equal">
      <formula>0</formula>
    </cfRule>
  </conditionalFormatting>
  <conditionalFormatting sqref="I2">
    <cfRule type="colorScale" priority="1">
      <colorScale>
        <cfvo type="min"/>
        <cfvo type="percentile" val="50"/>
        <cfvo type="max"/>
        <color rgb="FFF8696B"/>
        <color rgb="FFFCFCFF"/>
        <color rgb="FF5A8AC6"/>
      </colorScale>
    </cfRule>
  </conditionalFormatting>
  <pageMargins left="0.7" right="0.7" top="0.75" bottom="0.75" header="0.3" footer="0.3"/>
  <pageSetup orientation="portrait" horizontalDpi="1200" verticalDpi="120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C0A0AB-7DEC-4E6E-871E-730C46DC8DC1}">
  <dimension ref="A3:CM57"/>
  <sheetViews>
    <sheetView rightToLeft="1" zoomScale="74" zoomScaleNormal="85" workbookViewId="0">
      <selection activeCell="C36" sqref="C36"/>
    </sheetView>
  </sheetViews>
  <sheetFormatPr defaultRowHeight="13.8" x14ac:dyDescent="0.25"/>
  <cols>
    <col min="1" max="1" width="12.796875" bestFit="1" customWidth="1"/>
    <col min="2" max="2" width="16" bestFit="1" customWidth="1"/>
    <col min="3" max="3" width="9.5" customWidth="1"/>
    <col min="4" max="4" width="13.69921875" bestFit="1" customWidth="1"/>
    <col min="5" max="5" width="19.796875" bestFit="1" customWidth="1"/>
    <col min="8" max="8" width="8.796875" style="16"/>
    <col min="11" max="11" width="14.19921875" bestFit="1" customWidth="1"/>
    <col min="12" max="12" width="17.296875" bestFit="1" customWidth="1"/>
    <col min="17" max="17" width="8.796875" style="16"/>
    <col min="20" max="20" width="14.19921875" bestFit="1" customWidth="1"/>
    <col min="21" max="21" width="17.296875" bestFit="1" customWidth="1"/>
    <col min="22" max="23" width="13" customWidth="1"/>
    <col min="25" max="25" width="8.796875" style="16"/>
    <col min="28" max="28" width="14.19921875" bestFit="1" customWidth="1"/>
    <col min="29" max="29" width="15.8984375" bestFit="1" customWidth="1"/>
    <col min="30" max="30" width="30" customWidth="1"/>
    <col min="33" max="33" width="8.796875" style="16"/>
    <col min="36" max="36" width="24.3984375" customWidth="1"/>
    <col min="37" max="37" width="16.5" bestFit="1" customWidth="1"/>
    <col min="38" max="38" width="16.19921875" bestFit="1" customWidth="1"/>
    <col min="41" max="41" width="8.796875" style="16"/>
    <col min="44" max="44" width="14.19921875" bestFit="1" customWidth="1"/>
    <col min="45" max="45" width="17.69921875" bestFit="1" customWidth="1"/>
    <col min="46" max="46" width="19.3984375" bestFit="1" customWidth="1"/>
    <col min="47" max="47" width="19" bestFit="1" customWidth="1"/>
    <col min="48" max="48" width="8.796875" style="3"/>
    <col min="50" max="50" width="8.796875" style="16"/>
    <col min="53" max="53" width="13.69921875" bestFit="1" customWidth="1"/>
    <col min="54" max="54" width="19.796875" bestFit="1" customWidth="1"/>
    <col min="55" max="55" width="15" bestFit="1" customWidth="1"/>
    <col min="56" max="56" width="13.3984375" customWidth="1"/>
    <col min="59" max="59" width="8.796875" style="16"/>
    <col min="62" max="62" width="16.09765625" bestFit="1" customWidth="1"/>
    <col min="63" max="63" width="17.69921875" bestFit="1" customWidth="1"/>
    <col min="64" max="64" width="17.296875" bestFit="1" customWidth="1"/>
    <col min="65" max="65" width="15.3984375" customWidth="1"/>
    <col min="68" max="68" width="8.796875" style="16"/>
    <col min="71" max="71" width="14.19921875" bestFit="1" customWidth="1"/>
    <col min="72" max="72" width="17.296875" bestFit="1" customWidth="1"/>
    <col min="73" max="73" width="15.8984375" bestFit="1" customWidth="1"/>
    <col min="74" max="74" width="14" customWidth="1"/>
    <col min="77" max="77" width="8.796875" style="16"/>
    <col min="79" max="79" width="4.19921875" customWidth="1"/>
    <col min="80" max="80" width="13.69921875" bestFit="1" customWidth="1"/>
    <col min="81" max="81" width="16.796875" bestFit="1" customWidth="1"/>
    <col min="82" max="82" width="16.19921875" bestFit="1" customWidth="1"/>
    <col min="85" max="85" width="8.796875" style="16"/>
    <col min="87" max="87" width="14.59765625" bestFit="1" customWidth="1"/>
    <col min="88" max="88" width="13.09765625" bestFit="1" customWidth="1"/>
    <col min="89" max="89" width="14.296875" customWidth="1"/>
    <col min="90" max="90" width="6.19921875" bestFit="1" customWidth="1"/>
    <col min="91" max="91" width="9.3984375" bestFit="1" customWidth="1"/>
  </cols>
  <sheetData>
    <row r="3" spans="1:89" ht="15.6" customHeight="1" x14ac:dyDescent="0.3">
      <c r="A3" s="31">
        <v>1</v>
      </c>
      <c r="B3" s="17" t="s">
        <v>1031</v>
      </c>
      <c r="K3" s="36" t="s">
        <v>1059</v>
      </c>
      <c r="L3" s="36"/>
      <c r="M3" s="36"/>
      <c r="T3" s="36" t="s">
        <v>1060</v>
      </c>
      <c r="U3" s="36"/>
      <c r="V3" s="36"/>
      <c r="AB3" s="36" t="s">
        <v>1061</v>
      </c>
      <c r="AC3" s="36"/>
      <c r="AD3" s="36"/>
      <c r="AJ3" s="36" t="s">
        <v>1062</v>
      </c>
      <c r="AK3" s="36"/>
      <c r="AL3" s="36"/>
      <c r="AR3" s="36" t="s">
        <v>1063</v>
      </c>
      <c r="AS3" s="36"/>
      <c r="AT3" s="36"/>
      <c r="AU3" s="36"/>
      <c r="BA3" s="36" t="s">
        <v>1064</v>
      </c>
      <c r="BB3" s="36"/>
      <c r="BC3" s="36"/>
      <c r="BD3" s="36"/>
      <c r="BJ3" s="36" t="s">
        <v>1065</v>
      </c>
      <c r="BK3" s="36"/>
      <c r="BL3" s="36"/>
      <c r="BM3" s="36"/>
      <c r="BS3" s="36" t="s">
        <v>1066</v>
      </c>
      <c r="BT3" s="36"/>
      <c r="BU3" s="36"/>
      <c r="BV3" s="36"/>
      <c r="CB3" s="39" t="s">
        <v>1067</v>
      </c>
      <c r="CC3" s="40"/>
      <c r="CD3" s="41"/>
      <c r="CI3" s="45" t="s">
        <v>1068</v>
      </c>
      <c r="CJ3" s="46"/>
      <c r="CK3" s="47"/>
    </row>
    <row r="4" spans="1:89" ht="15.6" customHeight="1" x14ac:dyDescent="0.3">
      <c r="A4" s="31"/>
      <c r="B4" s="18"/>
      <c r="K4" s="36"/>
      <c r="L4" s="36"/>
      <c r="M4" s="36"/>
      <c r="T4" s="36"/>
      <c r="U4" s="36"/>
      <c r="V4" s="36"/>
      <c r="AB4" s="36"/>
      <c r="AC4" s="36"/>
      <c r="AD4" s="36"/>
      <c r="AJ4" s="36"/>
      <c r="AK4" s="36"/>
      <c r="AL4" s="36"/>
      <c r="AR4" s="36"/>
      <c r="AS4" s="36"/>
      <c r="AT4" s="36"/>
      <c r="AU4" s="36"/>
      <c r="BA4" s="36"/>
      <c r="BB4" s="36"/>
      <c r="BC4" s="36"/>
      <c r="BD4" s="36"/>
      <c r="BJ4" s="36"/>
      <c r="BK4" s="36"/>
      <c r="BL4" s="36"/>
      <c r="BM4" s="36"/>
      <c r="BS4" s="36"/>
      <c r="BT4" s="36"/>
      <c r="BU4" s="36"/>
      <c r="BV4" s="36"/>
      <c r="CB4" s="42"/>
      <c r="CC4" s="43"/>
      <c r="CD4" s="44"/>
      <c r="CI4" s="48"/>
      <c r="CJ4" s="49"/>
      <c r="CK4" s="50"/>
    </row>
    <row r="5" spans="1:89" ht="15.6" x14ac:dyDescent="0.3">
      <c r="A5" s="31">
        <v>2</v>
      </c>
      <c r="B5" s="17" t="s">
        <v>1032</v>
      </c>
    </row>
    <row r="6" spans="1:89" ht="15.6" x14ac:dyDescent="0.3">
      <c r="A6" s="31"/>
      <c r="B6" s="18"/>
      <c r="K6" s="13" t="s">
        <v>1019</v>
      </c>
      <c r="L6" t="s">
        <v>1021</v>
      </c>
      <c r="AB6" s="19" t="s">
        <v>1019</v>
      </c>
      <c r="AC6" s="20" t="s">
        <v>1028</v>
      </c>
      <c r="AJ6" s="22" t="s">
        <v>1043</v>
      </c>
      <c r="AK6" s="23">
        <f>CORREL(AK9:AK12,AL9:AL12)</f>
        <v>0.6550580400570073</v>
      </c>
      <c r="AR6" s="13" t="s">
        <v>1019</v>
      </c>
      <c r="AS6" t="s">
        <v>1022</v>
      </c>
      <c r="AT6" t="s">
        <v>1029</v>
      </c>
      <c r="AU6" s="9" t="s">
        <v>1071</v>
      </c>
      <c r="BA6" s="28" t="s">
        <v>1047</v>
      </c>
      <c r="BB6" s="28">
        <f>CORREL(الهدى!D:D,الهدى!G:G)</f>
        <v>3.7806438938339293E-2</v>
      </c>
      <c r="BJ6" s="13" t="s">
        <v>1019</v>
      </c>
      <c r="BK6" t="s">
        <v>1022</v>
      </c>
      <c r="BL6" t="s">
        <v>1021</v>
      </c>
      <c r="BS6" s="13" t="s">
        <v>1019</v>
      </c>
      <c r="BT6" t="s">
        <v>1021</v>
      </c>
      <c r="BU6" t="s">
        <v>1028</v>
      </c>
      <c r="CB6" s="13" t="s">
        <v>1019</v>
      </c>
      <c r="CC6" t="s">
        <v>1022</v>
      </c>
      <c r="CD6" t="s">
        <v>1021</v>
      </c>
    </row>
    <row r="7" spans="1:89" ht="15.6" x14ac:dyDescent="0.3">
      <c r="A7" s="31">
        <v>3</v>
      </c>
      <c r="B7" s="17" t="s">
        <v>1033</v>
      </c>
      <c r="K7" s="14" t="s">
        <v>25</v>
      </c>
      <c r="L7" s="1">
        <v>1705938.5213253016</v>
      </c>
      <c r="T7" s="13" t="s">
        <v>1019</v>
      </c>
      <c r="U7" t="s">
        <v>1021</v>
      </c>
      <c r="AB7" s="21" t="s">
        <v>23</v>
      </c>
      <c r="AC7" s="9">
        <v>2.4659999999999989</v>
      </c>
      <c r="AR7" s="14" t="s">
        <v>25</v>
      </c>
      <c r="AS7" s="51">
        <v>18883</v>
      </c>
      <c r="AT7" s="10">
        <v>1052.2809999999999</v>
      </c>
      <c r="AU7" s="9">
        <v>3.8829999999999987</v>
      </c>
      <c r="BJ7" s="14" t="s">
        <v>1024</v>
      </c>
      <c r="BK7" s="51">
        <v>53665</v>
      </c>
      <c r="BL7" s="1">
        <v>1366574.8376093034</v>
      </c>
      <c r="BS7" s="14" t="s">
        <v>25</v>
      </c>
      <c r="BT7" s="1">
        <v>1705938.5213253016</v>
      </c>
      <c r="BU7" s="9">
        <v>2.0499999999999994</v>
      </c>
      <c r="CB7" s="14" t="s">
        <v>31</v>
      </c>
      <c r="CC7">
        <v>14762</v>
      </c>
      <c r="CD7" s="1">
        <v>60299.990000000005</v>
      </c>
      <c r="CI7" s="37" t="s">
        <v>1051</v>
      </c>
      <c r="CJ7" s="37"/>
      <c r="CK7" s="37"/>
    </row>
    <row r="8" spans="1:89" ht="15.6" x14ac:dyDescent="0.3">
      <c r="A8" s="31"/>
      <c r="B8" s="18"/>
      <c r="K8" s="14" t="s">
        <v>58</v>
      </c>
      <c r="L8" s="1">
        <v>1234932.5961333334</v>
      </c>
      <c r="T8" s="14" t="s">
        <v>1027</v>
      </c>
      <c r="U8" s="1">
        <v>4245134.1857833108</v>
      </c>
      <c r="AB8" s="21" t="s">
        <v>25</v>
      </c>
      <c r="AC8" s="9">
        <v>2.0499999999999994</v>
      </c>
      <c r="AJ8" s="13" t="s">
        <v>1019</v>
      </c>
      <c r="AK8" t="s">
        <v>1041</v>
      </c>
      <c r="AL8" t="s">
        <v>1021</v>
      </c>
      <c r="AR8" s="14" t="s">
        <v>18</v>
      </c>
      <c r="AS8" s="51">
        <v>16641</v>
      </c>
      <c r="AT8" s="10">
        <v>853.5659999999998</v>
      </c>
      <c r="AU8" s="9">
        <v>3.141999999999999</v>
      </c>
      <c r="BA8" s="13" t="s">
        <v>1019</v>
      </c>
      <c r="BB8" t="s">
        <v>1042</v>
      </c>
      <c r="BC8" t="s">
        <v>1028</v>
      </c>
      <c r="BJ8" s="15" t="s">
        <v>37</v>
      </c>
      <c r="BK8" s="51">
        <v>15105</v>
      </c>
      <c r="BL8" s="1">
        <v>1140903.2462595417</v>
      </c>
      <c r="BS8" s="14" t="s">
        <v>58</v>
      </c>
      <c r="BT8" s="1">
        <v>1234932.5961333334</v>
      </c>
      <c r="BU8" s="9">
        <v>2.0279999999999991</v>
      </c>
      <c r="CB8" s="14" t="s">
        <v>37</v>
      </c>
      <c r="CC8">
        <v>15105</v>
      </c>
      <c r="CD8" s="1">
        <v>1140903.2462595417</v>
      </c>
    </row>
    <row r="9" spans="1:89" ht="15.6" x14ac:dyDescent="0.3">
      <c r="A9" s="31">
        <v>4</v>
      </c>
      <c r="B9" s="17" t="s">
        <v>1034</v>
      </c>
      <c r="K9" s="14" t="s">
        <v>37</v>
      </c>
      <c r="L9" s="1">
        <v>1140903.2462595417</v>
      </c>
      <c r="T9" s="14" t="s">
        <v>1024</v>
      </c>
      <c r="U9" s="1">
        <v>1366574.8376093041</v>
      </c>
      <c r="AB9" s="21" t="s">
        <v>58</v>
      </c>
      <c r="AC9" s="9">
        <v>2.0279999999999991</v>
      </c>
      <c r="AJ9" s="14" t="s">
        <v>25</v>
      </c>
      <c r="AK9">
        <v>6933</v>
      </c>
      <c r="AL9" s="1">
        <v>1705938.5213253016</v>
      </c>
      <c r="AR9" s="14" t="s">
        <v>37</v>
      </c>
      <c r="AS9" s="51">
        <v>15105</v>
      </c>
      <c r="AT9" s="10">
        <v>894.89200000000005</v>
      </c>
      <c r="AU9" s="9">
        <v>3.7110000000000016</v>
      </c>
      <c r="BA9" s="14" t="s">
        <v>23</v>
      </c>
      <c r="BB9" s="9">
        <v>4.4639999999999995</v>
      </c>
      <c r="BC9" s="9">
        <v>2.4659999999999989</v>
      </c>
      <c r="BJ9" s="15" t="s">
        <v>21</v>
      </c>
      <c r="BK9" s="51">
        <v>20062</v>
      </c>
      <c r="BL9" s="1">
        <v>194824.18364705882</v>
      </c>
      <c r="BS9" s="14" t="s">
        <v>37</v>
      </c>
      <c r="BT9" s="1">
        <v>1140903.2462595417</v>
      </c>
      <c r="BU9" s="9">
        <v>1.8680000000000003</v>
      </c>
      <c r="CB9" s="14" t="s">
        <v>10</v>
      </c>
      <c r="CC9">
        <v>16062</v>
      </c>
      <c r="CD9" s="1">
        <v>161376.64246753251</v>
      </c>
      <c r="CI9" s="13" t="s">
        <v>1019</v>
      </c>
      <c r="CJ9" t="s">
        <v>1057</v>
      </c>
    </row>
    <row r="10" spans="1:89" ht="15.6" x14ac:dyDescent="0.3">
      <c r="A10" s="31"/>
      <c r="B10" s="18"/>
      <c r="K10" s="14" t="s">
        <v>8</v>
      </c>
      <c r="L10" s="1">
        <v>732166.58515624993</v>
      </c>
      <c r="T10" s="14" t="s">
        <v>1026</v>
      </c>
      <c r="U10" s="1">
        <v>1003077.7060653409</v>
      </c>
      <c r="AB10" s="21" t="s">
        <v>10</v>
      </c>
      <c r="AC10" s="9">
        <v>2.0249999999999995</v>
      </c>
      <c r="AJ10" s="14" t="s">
        <v>58</v>
      </c>
      <c r="AK10">
        <v>6322</v>
      </c>
      <c r="AL10" s="1">
        <v>1234932.5961333334</v>
      </c>
      <c r="AR10" s="14" t="s">
        <v>23</v>
      </c>
      <c r="AS10" s="51">
        <v>22116</v>
      </c>
      <c r="AT10" s="10">
        <v>1156.5130000000001</v>
      </c>
      <c r="AU10" s="9">
        <v>4.4639999999999995</v>
      </c>
      <c r="BA10" s="14" t="s">
        <v>25</v>
      </c>
      <c r="BB10" s="9">
        <v>3.8829999999999987</v>
      </c>
      <c r="BC10" s="9">
        <v>2.0499999999999994</v>
      </c>
      <c r="BJ10" s="15" t="s">
        <v>16</v>
      </c>
      <c r="BK10" s="51">
        <v>18498</v>
      </c>
      <c r="BL10" s="1">
        <v>30847.407702702712</v>
      </c>
      <c r="BS10" s="14" t="s">
        <v>8</v>
      </c>
      <c r="BT10" s="1">
        <v>732166.58515624993</v>
      </c>
      <c r="BU10" s="9">
        <v>1.911999999999999</v>
      </c>
      <c r="CB10" s="14" t="s">
        <v>13</v>
      </c>
      <c r="CC10">
        <v>17575</v>
      </c>
      <c r="CD10" s="1">
        <v>518110.84585714299</v>
      </c>
      <c r="CI10" s="14" t="s">
        <v>1027</v>
      </c>
      <c r="CJ10">
        <v>325</v>
      </c>
    </row>
    <row r="11" spans="1:89" ht="15.6" x14ac:dyDescent="0.3">
      <c r="A11" s="31">
        <v>5</v>
      </c>
      <c r="B11" s="17" t="s">
        <v>1035</v>
      </c>
      <c r="K11" s="14" t="s">
        <v>18</v>
      </c>
      <c r="L11" s="1">
        <v>624775.57999999973</v>
      </c>
      <c r="T11" s="14" t="s">
        <v>1025</v>
      </c>
      <c r="U11" s="1">
        <v>452328.0357142858</v>
      </c>
      <c r="AB11" s="21" t="s">
        <v>21</v>
      </c>
      <c r="AC11" s="9">
        <v>1.986999999999999</v>
      </c>
      <c r="AJ11" s="14" t="s">
        <v>37</v>
      </c>
      <c r="AK11">
        <v>6172</v>
      </c>
      <c r="AL11" s="1">
        <v>1140903.2462595417</v>
      </c>
      <c r="AR11" s="14" t="s">
        <v>31</v>
      </c>
      <c r="AS11" s="51">
        <v>14762</v>
      </c>
      <c r="AT11" s="10">
        <v>842.28300000000002</v>
      </c>
      <c r="AU11" s="9">
        <v>3.3650000000000002</v>
      </c>
      <c r="BA11" s="14" t="s">
        <v>16</v>
      </c>
      <c r="BB11" s="9">
        <v>3.7950000000000004</v>
      </c>
      <c r="BC11" s="9">
        <v>1.9309999999999994</v>
      </c>
      <c r="BJ11" s="14" t="s">
        <v>1025</v>
      </c>
      <c r="BK11" s="51">
        <v>14770</v>
      </c>
      <c r="BL11" s="1">
        <v>452328.0357142858</v>
      </c>
      <c r="BS11" s="14" t="s">
        <v>18</v>
      </c>
      <c r="BT11" s="1">
        <v>624775.57999999973</v>
      </c>
      <c r="BU11" s="9">
        <v>1.6329999999999998</v>
      </c>
      <c r="CB11" s="14" t="s">
        <v>16</v>
      </c>
      <c r="CC11">
        <v>18498</v>
      </c>
      <c r="CD11" s="1">
        <v>30847.407702702701</v>
      </c>
      <c r="CI11" s="14" t="s">
        <v>1026</v>
      </c>
      <c r="CJ11">
        <v>207</v>
      </c>
    </row>
    <row r="12" spans="1:89" ht="15.6" x14ac:dyDescent="0.3">
      <c r="A12" s="31"/>
      <c r="B12" s="18"/>
      <c r="K12" s="14" t="s">
        <v>13</v>
      </c>
      <c r="L12" s="1">
        <v>518110.84585714288</v>
      </c>
      <c r="T12" s="14" t="s">
        <v>1020</v>
      </c>
      <c r="U12" s="1">
        <v>7067114.7651722413</v>
      </c>
      <c r="AB12" s="21" t="s">
        <v>16</v>
      </c>
      <c r="AC12" s="9">
        <v>1.9309999999999994</v>
      </c>
      <c r="AJ12" s="14" t="s">
        <v>8</v>
      </c>
      <c r="AK12">
        <v>6444</v>
      </c>
      <c r="AL12" s="1">
        <v>732166.58515624993</v>
      </c>
      <c r="AR12" s="14" t="s">
        <v>21</v>
      </c>
      <c r="AS12" s="51">
        <v>20062</v>
      </c>
      <c r="AT12" s="10">
        <v>1095.8500000000001</v>
      </c>
      <c r="AU12" s="9">
        <v>3.7359999999999989</v>
      </c>
      <c r="BA12" s="14" t="s">
        <v>21</v>
      </c>
      <c r="BB12" s="9">
        <v>3.7359999999999989</v>
      </c>
      <c r="BC12" s="9">
        <v>1.986999999999999</v>
      </c>
      <c r="BJ12" s="15" t="s">
        <v>88</v>
      </c>
      <c r="BK12" s="51">
        <v>14770</v>
      </c>
      <c r="BL12" s="1">
        <v>452328.0357142858</v>
      </c>
      <c r="BS12" s="14" t="s">
        <v>13</v>
      </c>
      <c r="BT12" s="1">
        <v>518110.84585714288</v>
      </c>
      <c r="BU12" s="9">
        <v>1.9030000000000002</v>
      </c>
      <c r="CB12" s="14" t="s">
        <v>1020</v>
      </c>
      <c r="CC12">
        <v>82002</v>
      </c>
      <c r="CD12" s="1">
        <v>1911538.13228692</v>
      </c>
      <c r="CI12" s="14" t="s">
        <v>1024</v>
      </c>
      <c r="CJ12">
        <v>199</v>
      </c>
    </row>
    <row r="13" spans="1:89" ht="15.6" x14ac:dyDescent="0.3">
      <c r="A13" s="31">
        <v>6</v>
      </c>
      <c r="B13" s="17" t="s">
        <v>1036</v>
      </c>
      <c r="K13" s="14" t="s">
        <v>88</v>
      </c>
      <c r="L13" s="1">
        <v>452328.0357142858</v>
      </c>
      <c r="AB13" s="21" t="s">
        <v>31</v>
      </c>
      <c r="AC13" s="9">
        <v>1.9180000000000001</v>
      </c>
      <c r="AJ13" s="14" t="s">
        <v>18</v>
      </c>
      <c r="AK13">
        <v>6224</v>
      </c>
      <c r="AL13" s="1">
        <v>624775.57999999973</v>
      </c>
      <c r="AR13" s="14" t="s">
        <v>13</v>
      </c>
      <c r="AS13" s="51">
        <v>17575</v>
      </c>
      <c r="AT13" s="10">
        <v>985.04600000000016</v>
      </c>
      <c r="AU13" s="9">
        <v>3.6959999999999997</v>
      </c>
      <c r="AW13" s="9"/>
      <c r="BA13" s="14" t="s">
        <v>37</v>
      </c>
      <c r="BB13" s="9">
        <v>3.7110000000000016</v>
      </c>
      <c r="BC13" s="9">
        <v>1.8680000000000003</v>
      </c>
      <c r="BJ13" s="14" t="s">
        <v>1026</v>
      </c>
      <c r="BK13" s="51">
        <v>56232</v>
      </c>
      <c r="BL13" s="1">
        <v>1003077.7060653409</v>
      </c>
      <c r="BS13" s="14" t="s">
        <v>88</v>
      </c>
      <c r="BT13" s="1">
        <v>452328.0357142858</v>
      </c>
      <c r="BU13" s="9">
        <v>1.6469999999999996</v>
      </c>
      <c r="CI13" s="14" t="s">
        <v>1025</v>
      </c>
      <c r="CJ13">
        <v>55</v>
      </c>
    </row>
    <row r="14" spans="1:89" ht="15.6" x14ac:dyDescent="0.3">
      <c r="A14" s="31"/>
      <c r="B14" s="18"/>
      <c r="K14" s="14" t="s">
        <v>23</v>
      </c>
      <c r="L14" s="1">
        <v>210611.13090909095</v>
      </c>
      <c r="AB14" s="21" t="s">
        <v>8</v>
      </c>
      <c r="AC14" s="9">
        <v>1.911999999999999</v>
      </c>
      <c r="AJ14" s="14" t="s">
        <v>13</v>
      </c>
      <c r="AK14">
        <v>7170</v>
      </c>
      <c r="AL14" s="1">
        <v>518110.84585714288</v>
      </c>
      <c r="AR14" s="14" t="s">
        <v>88</v>
      </c>
      <c r="AS14" s="51">
        <v>14770</v>
      </c>
      <c r="AT14" s="10">
        <v>727.91399999999999</v>
      </c>
      <c r="AU14" s="9">
        <v>2.7069999999999999</v>
      </c>
      <c r="AW14" s="3"/>
      <c r="BA14" s="14" t="s">
        <v>13</v>
      </c>
      <c r="BB14" s="9">
        <v>3.6959999999999997</v>
      </c>
      <c r="BC14" s="9">
        <v>1.9030000000000002</v>
      </c>
      <c r="BJ14" s="15" t="s">
        <v>23</v>
      </c>
      <c r="BK14" s="51">
        <v>22116</v>
      </c>
      <c r="BL14" s="1">
        <v>210611.13090909095</v>
      </c>
      <c r="BS14" s="14" t="s">
        <v>23</v>
      </c>
      <c r="BT14" s="1">
        <v>210611.13090909095</v>
      </c>
      <c r="BU14" s="9">
        <v>2.4659999999999989</v>
      </c>
      <c r="CI14" s="14" t="s">
        <v>1020</v>
      </c>
      <c r="CJ14">
        <v>786</v>
      </c>
    </row>
    <row r="15" spans="1:89" ht="15.6" x14ac:dyDescent="0.3">
      <c r="A15" s="31">
        <v>7</v>
      </c>
      <c r="B15" s="17" t="s">
        <v>1037</v>
      </c>
      <c r="K15" s="14" t="s">
        <v>21</v>
      </c>
      <c r="L15" s="1">
        <v>194824.18364705882</v>
      </c>
      <c r="AB15" s="21" t="s">
        <v>13</v>
      </c>
      <c r="AC15" s="9">
        <v>1.9030000000000002</v>
      </c>
      <c r="AJ15" s="14" t="s">
        <v>88</v>
      </c>
      <c r="AK15">
        <v>5097</v>
      </c>
      <c r="AL15" s="1">
        <v>452328.0357142858</v>
      </c>
      <c r="AR15" s="14" t="s">
        <v>16</v>
      </c>
      <c r="AS15" s="51">
        <v>18498</v>
      </c>
      <c r="AT15" s="10">
        <v>1118.5000000000002</v>
      </c>
      <c r="AU15" s="9">
        <v>3.7950000000000004</v>
      </c>
      <c r="BA15" s="14" t="s">
        <v>58</v>
      </c>
      <c r="BB15" s="9">
        <v>3.4229999999999987</v>
      </c>
      <c r="BC15" s="9">
        <v>2.0279999999999991</v>
      </c>
      <c r="BJ15" s="15" t="s">
        <v>31</v>
      </c>
      <c r="BK15" s="51">
        <v>14762</v>
      </c>
      <c r="BL15" s="1">
        <v>60299.99000000002</v>
      </c>
      <c r="BS15" s="14" t="s">
        <v>21</v>
      </c>
      <c r="BT15" s="1">
        <v>194824.18364705882</v>
      </c>
      <c r="BU15" s="9">
        <v>1.986999999999999</v>
      </c>
    </row>
    <row r="16" spans="1:89" ht="15.6" x14ac:dyDescent="0.3">
      <c r="A16" s="31"/>
      <c r="B16" s="18"/>
      <c r="K16" s="14" t="s">
        <v>10</v>
      </c>
      <c r="L16" s="1">
        <v>161376.64246753248</v>
      </c>
      <c r="AB16" s="21" t="s">
        <v>37</v>
      </c>
      <c r="AC16" s="9">
        <v>1.8680000000000003</v>
      </c>
      <c r="AJ16" s="14" t="s">
        <v>23</v>
      </c>
      <c r="AK16">
        <v>7196</v>
      </c>
      <c r="AL16" s="1">
        <v>210611.13090909095</v>
      </c>
      <c r="AR16" s="14" t="s">
        <v>58</v>
      </c>
      <c r="AS16" s="51">
        <v>16895</v>
      </c>
      <c r="AT16" s="10">
        <v>918.1110000000001</v>
      </c>
      <c r="AU16" s="9">
        <v>3.4229999999999987</v>
      </c>
      <c r="BA16" s="14" t="s">
        <v>31</v>
      </c>
      <c r="BB16" s="9">
        <v>3.3650000000000002</v>
      </c>
      <c r="BC16" s="9">
        <v>1.9180000000000001</v>
      </c>
      <c r="BJ16" s="15" t="s">
        <v>8</v>
      </c>
      <c r="BK16" s="51">
        <v>19354</v>
      </c>
      <c r="BL16" s="1">
        <v>732166.58515624993</v>
      </c>
      <c r="BS16" s="14" t="s">
        <v>10</v>
      </c>
      <c r="BT16" s="1">
        <v>161376.64246753248</v>
      </c>
      <c r="BU16" s="9">
        <v>2.0249999999999995</v>
      </c>
    </row>
    <row r="17" spans="1:89" ht="15.6" x14ac:dyDescent="0.3">
      <c r="A17" s="31">
        <v>8</v>
      </c>
      <c r="B17" s="17" t="s">
        <v>1038</v>
      </c>
      <c r="K17" s="14" t="s">
        <v>31</v>
      </c>
      <c r="L17" s="1">
        <v>60299.99000000002</v>
      </c>
      <c r="O17">
        <f>M17</f>
        <v>0</v>
      </c>
      <c r="AB17" s="21" t="s">
        <v>88</v>
      </c>
      <c r="AC17" s="9">
        <v>1.6469999999999996</v>
      </c>
      <c r="AJ17" s="14" t="s">
        <v>21</v>
      </c>
      <c r="AK17">
        <v>7317</v>
      </c>
      <c r="AL17" s="1">
        <v>194824.18364705882</v>
      </c>
      <c r="AR17" s="14" t="s">
        <v>10</v>
      </c>
      <c r="AS17" s="51">
        <v>16062</v>
      </c>
      <c r="AT17" s="10">
        <v>777.91700000000003</v>
      </c>
      <c r="AU17" s="9">
        <v>3.3069999999999999</v>
      </c>
      <c r="BA17" s="14" t="s">
        <v>10</v>
      </c>
      <c r="BB17" s="9">
        <v>3.3069999999999999</v>
      </c>
      <c r="BC17" s="9">
        <v>2.0249999999999995</v>
      </c>
      <c r="BJ17" s="14" t="s">
        <v>1027</v>
      </c>
      <c r="BK17" s="51">
        <v>86056</v>
      </c>
      <c r="BL17" s="1">
        <v>4245134.1857833099</v>
      </c>
      <c r="BS17" s="14" t="s">
        <v>31</v>
      </c>
      <c r="BT17" s="1">
        <v>60299.99000000002</v>
      </c>
      <c r="BU17" s="9">
        <v>1.9180000000000001</v>
      </c>
      <c r="CI17" s="38" t="s">
        <v>1052</v>
      </c>
      <c r="CJ17" s="38"/>
      <c r="CK17" s="38"/>
    </row>
    <row r="18" spans="1:89" ht="15.6" x14ac:dyDescent="0.3">
      <c r="A18" s="31"/>
      <c r="B18" s="18"/>
      <c r="K18" s="14" t="s">
        <v>16</v>
      </c>
      <c r="L18" s="1">
        <v>30847.407702702712</v>
      </c>
      <c r="AB18" s="21" t="s">
        <v>18</v>
      </c>
      <c r="AC18" s="9">
        <v>1.6329999999999998</v>
      </c>
      <c r="AJ18" s="14" t="s">
        <v>10</v>
      </c>
      <c r="AK18">
        <v>6230</v>
      </c>
      <c r="AL18" s="1">
        <v>161376.64246753248</v>
      </c>
      <c r="AR18" s="14" t="s">
        <v>8</v>
      </c>
      <c r="AS18" s="51">
        <v>19354</v>
      </c>
      <c r="AT18" s="10">
        <v>919.76899999999978</v>
      </c>
      <c r="AU18" s="9">
        <v>3.1199999999999992</v>
      </c>
      <c r="BA18" s="14" t="s">
        <v>18</v>
      </c>
      <c r="BB18" s="9">
        <v>3.141999999999999</v>
      </c>
      <c r="BC18" s="9">
        <v>1.6329999999999998</v>
      </c>
      <c r="BJ18" s="15" t="s">
        <v>25</v>
      </c>
      <c r="BK18" s="51">
        <v>18883</v>
      </c>
      <c r="BL18" s="1">
        <v>1705938.5213253016</v>
      </c>
      <c r="BS18" s="14" t="s">
        <v>16</v>
      </c>
      <c r="BT18" s="1">
        <v>30847.407702702712</v>
      </c>
      <c r="BU18" s="9">
        <v>1.9309999999999994</v>
      </c>
    </row>
    <row r="19" spans="1:89" ht="15.6" x14ac:dyDescent="0.3">
      <c r="A19" s="31">
        <v>9</v>
      </c>
      <c r="B19" s="17" t="s">
        <v>1039</v>
      </c>
      <c r="K19" s="14" t="s">
        <v>1020</v>
      </c>
      <c r="L19" s="1">
        <v>7067114.7651722403</v>
      </c>
      <c r="AB19" s="21" t="s">
        <v>1020</v>
      </c>
      <c r="AC19" s="9">
        <v>23.367999999999995</v>
      </c>
      <c r="AJ19" s="14" t="s">
        <v>31</v>
      </c>
      <c r="AK19">
        <v>5708</v>
      </c>
      <c r="AL19" s="1">
        <v>60299.99000000002</v>
      </c>
      <c r="AR19" s="14" t="s">
        <v>1020</v>
      </c>
      <c r="AS19" s="51">
        <v>210723</v>
      </c>
      <c r="AT19" s="10">
        <v>11342.642000000002</v>
      </c>
      <c r="AU19" s="9">
        <v>42.348999999999997</v>
      </c>
      <c r="BA19" s="14" t="s">
        <v>8</v>
      </c>
      <c r="BB19" s="9">
        <v>3.1199999999999992</v>
      </c>
      <c r="BC19" s="9">
        <v>1.911999999999999</v>
      </c>
      <c r="BJ19" s="15" t="s">
        <v>18</v>
      </c>
      <c r="BK19" s="51">
        <v>16641</v>
      </c>
      <c r="BL19" s="1">
        <v>624775.57999999973</v>
      </c>
      <c r="BS19" s="14" t="s">
        <v>1020</v>
      </c>
      <c r="BT19" s="1">
        <v>7067114.7651722403</v>
      </c>
      <c r="BU19" s="9">
        <v>23.367999999999995</v>
      </c>
      <c r="CI19" s="13" t="s">
        <v>1019</v>
      </c>
      <c r="CJ19" t="s">
        <v>1057</v>
      </c>
    </row>
    <row r="20" spans="1:89" ht="15.6" x14ac:dyDescent="0.3">
      <c r="A20" s="31"/>
      <c r="B20" s="18"/>
      <c r="AJ20" s="14" t="s">
        <v>16</v>
      </c>
      <c r="AK20">
        <v>5952</v>
      </c>
      <c r="AL20" s="1">
        <v>30847.407702702712</v>
      </c>
      <c r="BA20" s="14" t="s">
        <v>88</v>
      </c>
      <c r="BB20" s="9">
        <v>2.7069999999999999</v>
      </c>
      <c r="BC20" s="9">
        <v>1.6469999999999996</v>
      </c>
      <c r="BJ20" s="15" t="s">
        <v>13</v>
      </c>
      <c r="BK20" s="51">
        <v>17575</v>
      </c>
      <c r="BL20" s="1">
        <v>518110.84585714288</v>
      </c>
      <c r="CI20" s="14" t="s">
        <v>1056</v>
      </c>
      <c r="CJ20">
        <v>388</v>
      </c>
    </row>
    <row r="21" spans="1:89" ht="15.6" x14ac:dyDescent="0.3">
      <c r="A21" s="31">
        <v>10</v>
      </c>
      <c r="B21" s="17" t="s">
        <v>1040</v>
      </c>
      <c r="AJ21" s="14" t="s">
        <v>1020</v>
      </c>
      <c r="AK21">
        <v>76765</v>
      </c>
      <c r="AL21" s="1">
        <v>7067114.7651722403</v>
      </c>
      <c r="BA21" s="14" t="s">
        <v>1020</v>
      </c>
      <c r="BB21" s="9">
        <v>42.348999999999997</v>
      </c>
      <c r="BC21" s="9">
        <v>23.367999999999995</v>
      </c>
      <c r="BJ21" s="15" t="s">
        <v>58</v>
      </c>
      <c r="BK21" s="51">
        <v>16895</v>
      </c>
      <c r="BL21" s="1">
        <v>1234932.5961333334</v>
      </c>
      <c r="CI21" s="14" t="s">
        <v>1054</v>
      </c>
      <c r="CJ21" s="10">
        <v>231</v>
      </c>
    </row>
    <row r="22" spans="1:89" x14ac:dyDescent="0.25">
      <c r="BJ22" s="15" t="s">
        <v>10</v>
      </c>
      <c r="BK22" s="51">
        <v>16062</v>
      </c>
      <c r="BL22" s="1">
        <v>161376.64246753248</v>
      </c>
      <c r="CI22" s="14" t="s">
        <v>1055</v>
      </c>
      <c r="CJ22">
        <v>167</v>
      </c>
    </row>
    <row r="23" spans="1:89" x14ac:dyDescent="0.25">
      <c r="BA23" s="25"/>
      <c r="BB23" s="25" t="s">
        <v>1050</v>
      </c>
      <c r="BC23" s="25" t="s">
        <v>1049</v>
      </c>
      <c r="BJ23" s="14" t="s">
        <v>1020</v>
      </c>
      <c r="BK23" s="51">
        <v>210723</v>
      </c>
      <c r="BL23" s="1">
        <v>7067114.7651722403</v>
      </c>
      <c r="CI23" s="14" t="s">
        <v>1020</v>
      </c>
      <c r="CJ23">
        <v>786</v>
      </c>
    </row>
    <row r="24" spans="1:89" x14ac:dyDescent="0.25">
      <c r="AJ24" s="27" t="s">
        <v>1046</v>
      </c>
      <c r="AK24" s="27" t="s">
        <v>1044</v>
      </c>
      <c r="AL24" s="27" t="s">
        <v>1045</v>
      </c>
      <c r="BA24" s="24" t="s">
        <v>23</v>
      </c>
      <c r="BB24" s="29">
        <v>4.8409999999999993</v>
      </c>
      <c r="BC24" s="29">
        <v>2.6139999999999981</v>
      </c>
    </row>
    <row r="25" spans="1:89" x14ac:dyDescent="0.25">
      <c r="AJ25" s="24" t="s">
        <v>25</v>
      </c>
      <c r="AK25" s="25">
        <f>GETPIVOTDATA("مجموع من عدد_التقييمات",$AJ$8,"اسم_المنتج","تلفاز ذكي")</f>
        <v>6933</v>
      </c>
      <c r="AL25" s="26">
        <v>2056454.6869879521</v>
      </c>
      <c r="BA25" s="24" t="s">
        <v>25</v>
      </c>
      <c r="BB25" s="29">
        <v>4.2109999999999994</v>
      </c>
      <c r="BC25" s="29">
        <v>2.4239999999999995</v>
      </c>
    </row>
    <row r="26" spans="1:89" x14ac:dyDescent="0.25">
      <c r="AJ26" s="24" t="s">
        <v>58</v>
      </c>
      <c r="AK26" s="25">
        <v>7817</v>
      </c>
      <c r="AL26" s="26">
        <v>1445172.2526666669</v>
      </c>
      <c r="BA26" s="24" t="s">
        <v>37</v>
      </c>
      <c r="BB26" s="29">
        <v>4.0180000000000007</v>
      </c>
      <c r="BC26" s="29">
        <v>2.0640000000000001</v>
      </c>
    </row>
    <row r="27" spans="1:89" x14ac:dyDescent="0.25">
      <c r="AJ27" s="24" t="s">
        <v>37</v>
      </c>
      <c r="AK27" s="25">
        <v>8121</v>
      </c>
      <c r="AL27" s="26">
        <v>1421175.1363179914</v>
      </c>
      <c r="BA27" s="24" t="s">
        <v>21</v>
      </c>
      <c r="BB27" s="29">
        <v>4.0099999999999989</v>
      </c>
      <c r="BC27" s="29">
        <v>2.2890000000000001</v>
      </c>
    </row>
    <row r="28" spans="1:89" x14ac:dyDescent="0.25">
      <c r="AJ28" s="24" t="s">
        <v>18</v>
      </c>
      <c r="AK28" s="25">
        <v>8025</v>
      </c>
      <c r="AL28" s="26">
        <v>850351.5</v>
      </c>
      <c r="BA28" s="24" t="s">
        <v>13</v>
      </c>
      <c r="BB28" s="29">
        <v>4.0010000000000003</v>
      </c>
      <c r="BC28" s="29">
        <v>1.9530000000000001</v>
      </c>
    </row>
    <row r="29" spans="1:89" x14ac:dyDescent="0.25">
      <c r="AJ29" s="24" t="s">
        <v>8</v>
      </c>
      <c r="AK29" s="25">
        <v>7591</v>
      </c>
      <c r="AL29" s="26">
        <v>846209.74687500007</v>
      </c>
      <c r="BA29" s="24" t="s">
        <v>16</v>
      </c>
      <c r="BB29" s="29">
        <v>3.91</v>
      </c>
      <c r="BC29" s="29">
        <v>2.2689999999999984</v>
      </c>
    </row>
    <row r="30" spans="1:89" x14ac:dyDescent="0.25">
      <c r="AJ30" s="24" t="s">
        <v>88</v>
      </c>
      <c r="AK30" s="25">
        <v>7098</v>
      </c>
      <c r="AL30" s="26">
        <v>594207.51761904743</v>
      </c>
      <c r="BA30" s="24" t="s">
        <v>58</v>
      </c>
      <c r="BB30" s="29">
        <v>3.8519999999999981</v>
      </c>
      <c r="BC30" s="29">
        <v>2.2399999999999993</v>
      </c>
    </row>
    <row r="31" spans="1:89" x14ac:dyDescent="0.25">
      <c r="AJ31" s="24" t="s">
        <v>13</v>
      </c>
      <c r="AK31" s="25">
        <v>8091</v>
      </c>
      <c r="AL31" s="26">
        <v>574603.05585714302</v>
      </c>
      <c r="BA31" s="24" t="s">
        <v>31</v>
      </c>
      <c r="BB31" s="29">
        <v>3.5920000000000001</v>
      </c>
      <c r="BC31" s="29">
        <v>2.2709999999999999</v>
      </c>
    </row>
    <row r="32" spans="1:89" x14ac:dyDescent="0.25">
      <c r="AJ32" s="24" t="s">
        <v>23</v>
      </c>
      <c r="AK32" s="25">
        <v>8289</v>
      </c>
      <c r="AL32" s="26">
        <v>240345.46454545451</v>
      </c>
      <c r="BA32" s="24" t="s">
        <v>10</v>
      </c>
      <c r="BB32" s="29">
        <v>3.5700000000000003</v>
      </c>
      <c r="BC32" s="29">
        <v>2.2999999999999989</v>
      </c>
      <c r="CI32" s="13" t="s">
        <v>1057</v>
      </c>
      <c r="CJ32" s="13" t="s">
        <v>1058</v>
      </c>
    </row>
    <row r="33" spans="2:91" x14ac:dyDescent="0.25">
      <c r="AJ33" s="24" t="s">
        <v>21</v>
      </c>
      <c r="AK33" s="25">
        <v>8778</v>
      </c>
      <c r="AL33" s="26">
        <v>228234.60364705883</v>
      </c>
      <c r="BA33" s="24" t="s">
        <v>18</v>
      </c>
      <c r="BB33" s="29">
        <v>3.5509999999999988</v>
      </c>
      <c r="BC33" s="29">
        <v>1.9219999999999997</v>
      </c>
      <c r="CI33" s="13" t="s">
        <v>1019</v>
      </c>
      <c r="CJ33" t="s">
        <v>1054</v>
      </c>
      <c r="CK33" t="s">
        <v>1055</v>
      </c>
      <c r="CL33" t="s">
        <v>1056</v>
      </c>
      <c r="CM33" t="s">
        <v>1020</v>
      </c>
    </row>
    <row r="34" spans="2:91" x14ac:dyDescent="0.25">
      <c r="B34" s="25" t="s">
        <v>1072</v>
      </c>
      <c r="C34" s="26">
        <f>GETPIVOTDATA("السعر_بالجنيه",$K$6)</f>
        <v>7067114.7651722403</v>
      </c>
      <c r="AJ34" s="24" t="s">
        <v>10</v>
      </c>
      <c r="AK34" s="25">
        <v>7704</v>
      </c>
      <c r="AL34" s="26">
        <v>196287.75558441554</v>
      </c>
      <c r="BA34" s="24" t="s">
        <v>8</v>
      </c>
      <c r="BB34" s="29">
        <v>3.3189999999999991</v>
      </c>
      <c r="BC34" s="29">
        <v>2.1069999999999989</v>
      </c>
      <c r="CI34" s="2" t="s">
        <v>1024</v>
      </c>
      <c r="CJ34" s="1">
        <v>23</v>
      </c>
      <c r="CK34" s="1">
        <v>38</v>
      </c>
      <c r="CL34" s="1">
        <v>138</v>
      </c>
      <c r="CM34" s="1">
        <v>199</v>
      </c>
    </row>
    <row r="35" spans="2:91" x14ac:dyDescent="0.25">
      <c r="B35" t="s">
        <v>1069</v>
      </c>
      <c r="C35" s="52">
        <f>IF(GETPIVOTDATA("التقييم_العام",$AB$6)=23.368,0,GETPIVOTDATA("التقييم_العام",$AB$6))</f>
        <v>0</v>
      </c>
      <c r="D35" s="10"/>
      <c r="AJ35" s="24" t="s">
        <v>31</v>
      </c>
      <c r="AK35" s="25">
        <v>7753</v>
      </c>
      <c r="AL35" s="26">
        <v>77145.180000000022</v>
      </c>
      <c r="BA35" s="24" t="s">
        <v>88</v>
      </c>
      <c r="BB35" s="29">
        <v>3.0939999999999994</v>
      </c>
      <c r="BC35" s="29">
        <v>2.0159999999999991</v>
      </c>
      <c r="CI35" s="2" t="s">
        <v>1025</v>
      </c>
      <c r="CJ35" s="1">
        <v>46</v>
      </c>
      <c r="CK35" s="1"/>
      <c r="CL35" s="1">
        <v>9</v>
      </c>
      <c r="CM35" s="1">
        <v>55</v>
      </c>
    </row>
    <row r="36" spans="2:91" x14ac:dyDescent="0.25">
      <c r="B36" t="s">
        <v>1070</v>
      </c>
      <c r="C36" s="4">
        <f>IF(GETPIVOTDATA("مجموع من نسبة_المرتجعات",$AR$6)=42.349,0,GETPIVOTDATA("مجموع من نسبة_المرتجعات",$AR$6))</f>
        <v>0</v>
      </c>
      <c r="AJ36" s="24" t="s">
        <v>16</v>
      </c>
      <c r="AK36" s="25">
        <v>7879</v>
      </c>
      <c r="AL36" s="26">
        <v>38346.067702702705</v>
      </c>
      <c r="CI36" s="2" t="s">
        <v>1026</v>
      </c>
      <c r="CJ36" s="1">
        <v>39</v>
      </c>
      <c r="CK36" s="1">
        <v>16</v>
      </c>
      <c r="CL36" s="1">
        <v>152</v>
      </c>
      <c r="CM36" s="1">
        <v>207</v>
      </c>
    </row>
    <row r="37" spans="2:91" x14ac:dyDescent="0.25">
      <c r="CI37" s="2" t="s">
        <v>1027</v>
      </c>
      <c r="CJ37" s="1">
        <v>123</v>
      </c>
      <c r="CK37" s="1">
        <v>113</v>
      </c>
      <c r="CL37" s="1">
        <v>89</v>
      </c>
      <c r="CM37" s="1">
        <v>325</v>
      </c>
    </row>
    <row r="38" spans="2:91" x14ac:dyDescent="0.25">
      <c r="CI38" s="2" t="s">
        <v>1020</v>
      </c>
      <c r="CJ38" s="1">
        <v>231</v>
      </c>
      <c r="CK38" s="1">
        <v>167</v>
      </c>
      <c r="CL38" s="1">
        <v>388</v>
      </c>
      <c r="CM38" s="1">
        <v>786</v>
      </c>
    </row>
    <row r="40" spans="2:91" x14ac:dyDescent="0.25">
      <c r="BA40" s="25"/>
      <c r="BB40" s="25" t="s">
        <v>1048</v>
      </c>
      <c r="BC40" s="25" t="s">
        <v>1049</v>
      </c>
    </row>
    <row r="41" spans="2:91" x14ac:dyDescent="0.25">
      <c r="BA41" s="24" t="s">
        <v>1027</v>
      </c>
      <c r="BB41" s="29">
        <v>19.184999999999992</v>
      </c>
      <c r="BC41" s="29">
        <v>10.838999999999993</v>
      </c>
    </row>
    <row r="42" spans="2:91" x14ac:dyDescent="0.25">
      <c r="BA42" s="24" t="s">
        <v>1024</v>
      </c>
      <c r="BB42" s="29">
        <v>11.938000000000002</v>
      </c>
      <c r="BC42" s="29">
        <v>6.6219999999999919</v>
      </c>
    </row>
    <row r="43" spans="2:91" x14ac:dyDescent="0.25">
      <c r="BA43" s="24" t="s">
        <v>1026</v>
      </c>
      <c r="BB43" s="30">
        <v>11.752000000000001</v>
      </c>
      <c r="BC43" s="29">
        <v>6.9919999999999893</v>
      </c>
    </row>
    <row r="44" spans="2:91" x14ac:dyDescent="0.25">
      <c r="BA44" s="24" t="s">
        <v>1025</v>
      </c>
      <c r="BB44" s="29">
        <v>3.0939999999999994</v>
      </c>
      <c r="BC44" s="29">
        <v>2.016</v>
      </c>
    </row>
    <row r="54" spans="7:7" x14ac:dyDescent="0.25">
      <c r="G54" s="1"/>
    </row>
    <row r="57" spans="7:7" x14ac:dyDescent="0.25">
      <c r="G57" s="1"/>
    </row>
  </sheetData>
  <mergeCells count="12">
    <mergeCell ref="CI7:CK7"/>
    <mergeCell ref="CI17:CK17"/>
    <mergeCell ref="BA3:BD4"/>
    <mergeCell ref="BJ3:BM4"/>
    <mergeCell ref="BS3:BV4"/>
    <mergeCell ref="CB3:CD4"/>
    <mergeCell ref="CI3:CK4"/>
    <mergeCell ref="K3:M4"/>
    <mergeCell ref="T3:V4"/>
    <mergeCell ref="AB3:AD4"/>
    <mergeCell ref="AJ3:AL4"/>
    <mergeCell ref="AR3:AU4"/>
  </mergeCells>
  <pageMargins left="0.7" right="0.7" top="0.75" bottom="0.75" header="0.3" footer="0.3"/>
  <pageSetup orientation="portrait" horizontalDpi="1200" verticalDpi="1200" r:id="rId13"/>
  <drawing r:id="rId1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420FF1-E701-4BBC-B660-EA65A6666C71}">
  <dimension ref="A1:U52"/>
  <sheetViews>
    <sheetView showGridLines="0" rightToLeft="1" tabSelected="1" zoomScale="74" zoomScaleNormal="80" workbookViewId="0">
      <selection activeCell="V20" sqref="V20"/>
    </sheetView>
  </sheetViews>
  <sheetFormatPr defaultRowHeight="13.8" x14ac:dyDescent="0.25"/>
  <cols>
    <col min="1" max="1" width="8.796875" customWidth="1"/>
    <col min="19" max="19" width="8.796875" customWidth="1"/>
  </cols>
  <sheetData>
    <row r="1" spans="1:21" ht="13.8" customHeight="1" x14ac:dyDescent="0.6">
      <c r="A1" s="32"/>
      <c r="B1" s="32"/>
      <c r="C1" s="32"/>
      <c r="D1" s="32"/>
      <c r="E1" s="33"/>
      <c r="F1" s="33"/>
      <c r="G1" s="33"/>
      <c r="H1" s="33"/>
      <c r="I1" s="33"/>
      <c r="J1" s="33"/>
      <c r="K1" s="33"/>
      <c r="L1" s="33"/>
      <c r="M1" s="33"/>
      <c r="N1" s="32"/>
      <c r="O1" s="32"/>
      <c r="P1" s="32"/>
      <c r="Q1" s="32"/>
      <c r="R1" s="32"/>
      <c r="S1" s="32"/>
      <c r="T1" s="32"/>
      <c r="U1" s="32"/>
    </row>
    <row r="2" spans="1:21" ht="13.8" customHeight="1" x14ac:dyDescent="0.6">
      <c r="A2" s="32"/>
      <c r="B2" s="32"/>
      <c r="C2" s="32"/>
      <c r="D2" s="32"/>
      <c r="E2" s="33"/>
      <c r="F2" s="33"/>
      <c r="G2" s="33"/>
      <c r="H2" s="33"/>
      <c r="I2" s="33"/>
      <c r="J2" s="33"/>
      <c r="K2" s="33"/>
      <c r="L2" s="33"/>
      <c r="M2" s="33"/>
      <c r="N2" s="32"/>
      <c r="O2" s="32"/>
      <c r="P2" s="32"/>
      <c r="Q2" s="32"/>
      <c r="R2" s="32"/>
      <c r="S2" s="32"/>
      <c r="T2" s="32"/>
      <c r="U2" s="32"/>
    </row>
    <row r="3" spans="1:21" ht="13.8" customHeight="1" x14ac:dyDescent="0.6">
      <c r="A3" s="32"/>
      <c r="B3" s="32"/>
      <c r="C3" s="32"/>
      <c r="D3" s="32"/>
      <c r="E3" s="33"/>
      <c r="F3" s="33"/>
      <c r="G3" s="33"/>
      <c r="H3" s="33"/>
      <c r="I3" s="33"/>
      <c r="J3" s="33"/>
      <c r="K3" s="33"/>
      <c r="L3" s="33"/>
      <c r="M3" s="33"/>
      <c r="N3" s="32"/>
      <c r="O3" s="32"/>
      <c r="P3" s="32"/>
      <c r="Q3" s="32"/>
      <c r="R3" s="32"/>
      <c r="S3" s="32"/>
      <c r="T3" s="32"/>
      <c r="U3" s="32"/>
    </row>
    <row r="4" spans="1:21" x14ac:dyDescent="0.25">
      <c r="A4" s="32"/>
      <c r="B4" s="32"/>
      <c r="C4" s="32"/>
      <c r="D4" s="32"/>
      <c r="E4" s="32"/>
      <c r="F4" s="32"/>
      <c r="G4" s="32"/>
      <c r="H4" s="32"/>
      <c r="I4" s="32"/>
      <c r="J4" s="32"/>
      <c r="K4" s="32"/>
      <c r="L4" s="32"/>
      <c r="M4" s="32"/>
      <c r="N4" s="32"/>
      <c r="O4" s="32"/>
      <c r="P4" s="32"/>
      <c r="Q4" s="32"/>
      <c r="R4" s="32"/>
      <c r="S4" s="32"/>
      <c r="T4" s="32"/>
      <c r="U4" s="32"/>
    </row>
    <row r="5" spans="1:21" x14ac:dyDescent="0.25">
      <c r="A5" s="32"/>
      <c r="B5" s="32"/>
      <c r="C5" s="32"/>
      <c r="D5" s="32"/>
      <c r="E5" s="32"/>
      <c r="F5" s="32"/>
      <c r="G5" s="32"/>
      <c r="H5" s="32"/>
      <c r="I5" s="32"/>
      <c r="J5" s="32"/>
      <c r="K5" s="32"/>
      <c r="L5" s="32"/>
      <c r="M5" s="32"/>
      <c r="N5" s="32"/>
      <c r="O5" s="32"/>
      <c r="P5" s="32"/>
      <c r="Q5" s="32"/>
      <c r="R5" s="32"/>
      <c r="S5" s="32"/>
      <c r="T5" s="32"/>
      <c r="U5" s="32"/>
    </row>
    <row r="6" spans="1:21" x14ac:dyDescent="0.25">
      <c r="A6" s="32"/>
      <c r="B6" s="32"/>
      <c r="C6" s="32"/>
      <c r="D6" s="32"/>
      <c r="E6" s="32"/>
      <c r="F6" s="32"/>
      <c r="G6" s="32"/>
      <c r="H6" s="32"/>
      <c r="I6" s="32"/>
      <c r="J6" s="32"/>
      <c r="K6" s="32"/>
      <c r="L6" s="32"/>
      <c r="M6" s="32"/>
      <c r="N6" s="32"/>
      <c r="O6" s="32"/>
      <c r="P6" s="32"/>
      <c r="Q6" s="32"/>
      <c r="R6" s="32"/>
      <c r="S6" s="32"/>
      <c r="T6" s="32"/>
      <c r="U6" s="32"/>
    </row>
    <row r="7" spans="1:21" x14ac:dyDescent="0.25">
      <c r="A7" s="32"/>
      <c r="B7" s="32"/>
      <c r="C7" s="32"/>
      <c r="D7" s="32"/>
      <c r="E7" s="32"/>
      <c r="F7" s="32"/>
      <c r="G7" s="32"/>
      <c r="H7" s="32"/>
      <c r="I7" s="32"/>
      <c r="J7" s="32"/>
      <c r="K7" s="32"/>
      <c r="L7" s="32"/>
      <c r="M7" s="32"/>
      <c r="N7" s="32"/>
      <c r="O7" s="32"/>
      <c r="P7" s="32"/>
      <c r="Q7" s="32"/>
      <c r="R7" s="32"/>
      <c r="S7" s="32"/>
      <c r="T7" s="32"/>
      <c r="U7" s="32"/>
    </row>
    <row r="8" spans="1:21" x14ac:dyDescent="0.25">
      <c r="A8" s="32"/>
      <c r="B8" s="32"/>
      <c r="C8" s="32"/>
      <c r="D8" s="32"/>
      <c r="E8" s="32"/>
      <c r="F8" s="32"/>
      <c r="G8" s="32"/>
      <c r="H8" s="32"/>
      <c r="I8" s="32"/>
      <c r="J8" s="32"/>
      <c r="K8" s="32"/>
      <c r="L8" s="32"/>
      <c r="M8" s="32"/>
      <c r="N8" s="32"/>
      <c r="O8" s="32"/>
      <c r="P8" s="32"/>
      <c r="Q8" s="32"/>
      <c r="R8" s="32"/>
      <c r="S8" s="32"/>
      <c r="T8" s="32"/>
      <c r="U8" s="32"/>
    </row>
    <row r="9" spans="1:21" x14ac:dyDescent="0.25">
      <c r="A9" s="32"/>
      <c r="B9" s="32"/>
      <c r="C9" s="32"/>
      <c r="D9" s="32"/>
      <c r="E9" s="32"/>
      <c r="F9" s="32"/>
      <c r="G9" s="32"/>
      <c r="H9" s="32"/>
      <c r="I9" s="32"/>
      <c r="J9" s="32"/>
      <c r="K9" s="32"/>
      <c r="L9" s="32"/>
      <c r="M9" s="32"/>
      <c r="N9" s="32"/>
      <c r="O9" s="32"/>
      <c r="P9" s="32"/>
      <c r="Q9" s="32"/>
      <c r="R9" s="32"/>
      <c r="S9" s="32"/>
      <c r="T9" s="32"/>
      <c r="U9" s="32"/>
    </row>
    <row r="10" spans="1:21" x14ac:dyDescent="0.25">
      <c r="A10" s="32"/>
      <c r="B10" s="32"/>
      <c r="C10" s="32"/>
      <c r="D10" s="32"/>
      <c r="E10" s="32"/>
      <c r="F10" s="32"/>
      <c r="G10" s="32"/>
      <c r="H10" s="32"/>
      <c r="I10" s="32"/>
      <c r="J10" s="32"/>
      <c r="K10" s="32"/>
      <c r="L10" s="32"/>
      <c r="M10" s="32"/>
      <c r="N10" s="32"/>
      <c r="O10" s="32"/>
      <c r="P10" s="32"/>
      <c r="Q10" s="32"/>
      <c r="R10" s="32"/>
      <c r="S10" s="32"/>
      <c r="T10" s="32"/>
      <c r="U10" s="32"/>
    </row>
    <row r="11" spans="1:21" x14ac:dyDescent="0.25">
      <c r="A11" s="32"/>
      <c r="B11" s="32"/>
      <c r="C11" s="32"/>
      <c r="D11" s="32"/>
      <c r="E11" s="32"/>
      <c r="F11" s="32"/>
      <c r="G11" s="32"/>
      <c r="H11" s="32"/>
      <c r="I11" s="32"/>
      <c r="J11" s="32"/>
      <c r="K11" s="32"/>
      <c r="L11" s="32"/>
      <c r="M11" s="32"/>
      <c r="N11" s="32"/>
      <c r="O11" s="32"/>
      <c r="P11" s="32"/>
      <c r="Q11" s="32"/>
      <c r="R11" s="32"/>
      <c r="S11" s="32"/>
      <c r="T11" s="32"/>
      <c r="U11" s="32"/>
    </row>
    <row r="12" spans="1:21" x14ac:dyDescent="0.25">
      <c r="A12" s="32"/>
      <c r="B12" s="32"/>
      <c r="C12" s="32"/>
      <c r="D12" s="32"/>
      <c r="E12" s="32"/>
      <c r="F12" s="32"/>
      <c r="G12" s="32"/>
      <c r="H12" s="32"/>
      <c r="I12" s="32"/>
      <c r="J12" s="32"/>
      <c r="K12" s="32"/>
      <c r="L12" s="32"/>
      <c r="M12" s="32"/>
      <c r="N12" s="32"/>
      <c r="O12" s="32"/>
      <c r="P12" s="32"/>
      <c r="Q12" s="32"/>
      <c r="R12" s="32"/>
      <c r="S12" s="32"/>
      <c r="T12" s="32"/>
      <c r="U12" s="32"/>
    </row>
    <row r="13" spans="1:21" x14ac:dyDescent="0.25">
      <c r="A13" s="32"/>
      <c r="B13" s="32"/>
      <c r="C13" s="32"/>
      <c r="D13" s="32"/>
      <c r="E13" s="32"/>
      <c r="F13" s="32"/>
      <c r="G13" s="32"/>
      <c r="H13" s="32"/>
      <c r="I13" s="32"/>
      <c r="J13" s="32"/>
      <c r="K13" s="32"/>
      <c r="L13" s="32"/>
      <c r="M13" s="32"/>
      <c r="N13" s="32"/>
      <c r="O13" s="32"/>
      <c r="P13" s="32"/>
      <c r="Q13" s="32"/>
      <c r="R13" s="32"/>
      <c r="S13" s="32"/>
      <c r="T13" s="32"/>
      <c r="U13" s="32"/>
    </row>
    <row r="14" spans="1:21" x14ac:dyDescent="0.25">
      <c r="A14" s="32"/>
      <c r="B14" s="32"/>
      <c r="C14" s="32"/>
      <c r="D14" s="32"/>
      <c r="E14" s="32"/>
      <c r="F14" s="32"/>
      <c r="G14" s="32"/>
      <c r="H14" s="32"/>
      <c r="I14" s="32"/>
      <c r="J14" s="32"/>
      <c r="K14" s="32"/>
      <c r="L14" s="32"/>
      <c r="M14" s="32"/>
      <c r="N14" s="32"/>
      <c r="O14" s="32"/>
      <c r="P14" s="32"/>
      <c r="Q14" s="32"/>
      <c r="R14" s="32"/>
      <c r="S14" s="32"/>
      <c r="T14" s="32"/>
      <c r="U14" s="32"/>
    </row>
    <row r="15" spans="1:21" x14ac:dyDescent="0.25">
      <c r="A15" s="32"/>
      <c r="B15" s="32"/>
      <c r="C15" s="32"/>
      <c r="D15" s="32"/>
      <c r="E15" s="32"/>
      <c r="F15" s="32"/>
      <c r="G15" s="32"/>
      <c r="H15" s="32"/>
      <c r="I15" s="32"/>
      <c r="J15" s="32"/>
      <c r="K15" s="32"/>
      <c r="L15" s="32"/>
      <c r="M15" s="32"/>
      <c r="N15" s="32"/>
      <c r="O15" s="32"/>
      <c r="P15" s="32"/>
      <c r="Q15" s="32"/>
      <c r="R15" s="32"/>
      <c r="S15" s="32"/>
      <c r="T15" s="32"/>
      <c r="U15" s="32"/>
    </row>
    <row r="16" spans="1:21" x14ac:dyDescent="0.25">
      <c r="A16" s="32"/>
      <c r="B16" s="32"/>
      <c r="C16" s="32"/>
      <c r="D16" s="32"/>
      <c r="E16" s="32"/>
      <c r="F16" s="32"/>
      <c r="G16" s="32"/>
      <c r="H16" s="32"/>
      <c r="I16" s="32"/>
      <c r="J16" s="32"/>
      <c r="K16" s="32"/>
      <c r="L16" s="32"/>
      <c r="M16" s="32"/>
      <c r="N16" s="32"/>
      <c r="O16" s="32"/>
      <c r="P16" s="32"/>
      <c r="Q16" s="32"/>
      <c r="R16" s="32"/>
      <c r="S16" s="32"/>
      <c r="T16" s="32"/>
      <c r="U16" s="32"/>
    </row>
    <row r="17" spans="1:21" x14ac:dyDescent="0.25">
      <c r="A17" s="32"/>
      <c r="B17" s="32"/>
      <c r="C17" s="32"/>
      <c r="D17" s="32"/>
      <c r="E17" s="32"/>
      <c r="F17" s="32"/>
      <c r="G17" s="32"/>
      <c r="H17" s="32"/>
      <c r="I17" s="32"/>
      <c r="J17" s="32"/>
      <c r="K17" s="32"/>
      <c r="L17" s="32"/>
      <c r="M17" s="32"/>
      <c r="N17" s="32"/>
      <c r="O17" s="32"/>
      <c r="P17" s="32"/>
      <c r="Q17" s="32"/>
      <c r="R17" s="32"/>
      <c r="S17" s="32"/>
      <c r="T17" s="32"/>
      <c r="U17" s="32"/>
    </row>
    <row r="18" spans="1:21" x14ac:dyDescent="0.25">
      <c r="A18" s="32"/>
      <c r="B18" s="32"/>
      <c r="C18" s="32"/>
      <c r="D18" s="32"/>
      <c r="E18" s="32"/>
      <c r="F18" s="32"/>
      <c r="G18" s="32"/>
      <c r="H18" s="32"/>
      <c r="I18" s="32"/>
      <c r="J18" s="32"/>
      <c r="K18" s="32"/>
      <c r="L18" s="32"/>
      <c r="M18" s="32"/>
      <c r="N18" s="32"/>
      <c r="O18" s="32"/>
      <c r="P18" s="32"/>
      <c r="Q18" s="32"/>
      <c r="R18" s="32"/>
      <c r="S18" s="32"/>
      <c r="T18" s="32"/>
      <c r="U18" s="32"/>
    </row>
    <row r="19" spans="1:21" x14ac:dyDescent="0.25">
      <c r="A19" s="32"/>
      <c r="B19" s="32"/>
      <c r="C19" s="32"/>
      <c r="D19" s="32"/>
      <c r="E19" s="32"/>
      <c r="F19" s="32"/>
      <c r="G19" s="32"/>
      <c r="H19" s="32"/>
      <c r="I19" s="32"/>
      <c r="J19" s="32"/>
      <c r="K19" s="32"/>
      <c r="L19" s="32"/>
      <c r="M19" s="32"/>
      <c r="N19" s="32"/>
      <c r="O19" s="32"/>
      <c r="P19" s="32"/>
      <c r="Q19" s="32"/>
      <c r="R19" s="32"/>
      <c r="S19" s="32"/>
      <c r="T19" s="32"/>
      <c r="U19" s="32"/>
    </row>
    <row r="20" spans="1:21" x14ac:dyDescent="0.25">
      <c r="A20" s="32"/>
      <c r="B20" s="32"/>
      <c r="C20" s="32"/>
      <c r="D20" s="32"/>
      <c r="E20" s="32"/>
      <c r="F20" s="32"/>
      <c r="G20" s="32"/>
      <c r="H20" s="32"/>
      <c r="I20" s="32"/>
      <c r="J20" s="32"/>
      <c r="K20" s="32"/>
      <c r="L20" s="32"/>
      <c r="M20" s="32"/>
      <c r="N20" s="32"/>
      <c r="O20" s="32"/>
      <c r="P20" s="32"/>
      <c r="Q20" s="32"/>
      <c r="R20" s="32"/>
      <c r="S20" s="32"/>
      <c r="T20" s="32"/>
      <c r="U20" s="32"/>
    </row>
    <row r="21" spans="1:21" x14ac:dyDescent="0.25">
      <c r="A21" s="32"/>
      <c r="B21" s="32"/>
      <c r="C21" s="32"/>
      <c r="D21" s="32"/>
      <c r="E21" s="32"/>
      <c r="F21" s="32"/>
      <c r="G21" s="32"/>
      <c r="H21" s="32"/>
      <c r="I21" s="32"/>
      <c r="J21" s="32"/>
      <c r="K21" s="32"/>
      <c r="L21" s="32"/>
      <c r="M21" s="32"/>
      <c r="N21" s="32"/>
      <c r="O21" s="32"/>
      <c r="P21" s="32"/>
      <c r="Q21" s="32"/>
      <c r="R21" s="32"/>
      <c r="S21" s="32"/>
      <c r="T21" s="32"/>
      <c r="U21" s="32"/>
    </row>
    <row r="22" spans="1:21" x14ac:dyDescent="0.25">
      <c r="A22" s="32"/>
      <c r="B22" s="32"/>
      <c r="C22" s="32"/>
      <c r="D22" s="32"/>
      <c r="E22" s="32"/>
      <c r="F22" s="32"/>
      <c r="G22" s="32"/>
      <c r="H22" s="32"/>
      <c r="I22" s="32"/>
      <c r="J22" s="32"/>
      <c r="K22" s="32"/>
      <c r="L22" s="32"/>
      <c r="M22" s="32"/>
      <c r="N22" s="32"/>
      <c r="O22" s="32"/>
      <c r="P22" s="32"/>
      <c r="Q22" s="32"/>
      <c r="R22" s="32"/>
      <c r="S22" s="32"/>
      <c r="T22" s="32"/>
      <c r="U22" s="32"/>
    </row>
    <row r="23" spans="1:21" x14ac:dyDescent="0.25">
      <c r="A23" s="32"/>
      <c r="B23" s="32"/>
      <c r="C23" s="32"/>
      <c r="D23" s="32"/>
      <c r="E23" s="32"/>
      <c r="F23" s="32"/>
      <c r="G23" s="32"/>
      <c r="H23" s="32"/>
      <c r="I23" s="32"/>
      <c r="J23" s="32"/>
      <c r="K23" s="32"/>
      <c r="L23" s="32"/>
      <c r="M23" s="32"/>
      <c r="N23" s="32"/>
      <c r="O23" s="32"/>
      <c r="P23" s="32"/>
      <c r="Q23" s="32"/>
      <c r="R23" s="32"/>
      <c r="S23" s="32"/>
      <c r="T23" s="32"/>
      <c r="U23" s="32"/>
    </row>
    <row r="24" spans="1:21" x14ac:dyDescent="0.25">
      <c r="A24" s="32"/>
      <c r="B24" s="32"/>
      <c r="C24" s="32"/>
      <c r="D24" s="32"/>
      <c r="E24" s="32"/>
      <c r="F24" s="32"/>
      <c r="G24" s="32"/>
      <c r="H24" s="32"/>
      <c r="I24" s="32"/>
      <c r="J24" s="32"/>
      <c r="K24" s="32"/>
      <c r="L24" s="32"/>
      <c r="M24" s="32"/>
      <c r="N24" s="32"/>
      <c r="O24" s="32"/>
      <c r="P24" s="32"/>
      <c r="Q24" s="32"/>
      <c r="R24" s="32"/>
      <c r="S24" s="32"/>
      <c r="T24" s="32"/>
      <c r="U24" s="32"/>
    </row>
    <row r="25" spans="1:21" x14ac:dyDescent="0.25">
      <c r="A25" s="32"/>
      <c r="B25" s="32"/>
      <c r="C25" s="32"/>
      <c r="D25" s="32"/>
      <c r="E25" s="32"/>
      <c r="F25" s="32"/>
      <c r="G25" s="32"/>
      <c r="H25" s="32"/>
      <c r="I25" s="32"/>
      <c r="J25" s="32"/>
      <c r="K25" s="32"/>
      <c r="L25" s="32"/>
      <c r="M25" s="32"/>
      <c r="N25" s="32"/>
      <c r="O25" s="32"/>
      <c r="P25" s="32"/>
      <c r="Q25" s="32"/>
      <c r="R25" s="32"/>
      <c r="S25" s="32"/>
      <c r="T25" s="32"/>
      <c r="U25" s="32"/>
    </row>
    <row r="26" spans="1:21" x14ac:dyDescent="0.25">
      <c r="A26" s="32"/>
      <c r="B26" s="32"/>
      <c r="C26" s="32"/>
      <c r="D26" s="32"/>
      <c r="E26" s="32"/>
      <c r="F26" s="32"/>
      <c r="G26" s="32"/>
      <c r="H26" s="32"/>
      <c r="I26" s="32"/>
      <c r="J26" s="32"/>
      <c r="K26" s="32"/>
      <c r="L26" s="32"/>
      <c r="M26" s="32"/>
      <c r="N26" s="32"/>
      <c r="O26" s="32"/>
      <c r="P26" s="32"/>
      <c r="Q26" s="32"/>
      <c r="R26" s="32"/>
      <c r="S26" s="32"/>
      <c r="T26" s="32"/>
      <c r="U26" s="32"/>
    </row>
    <row r="27" spans="1:21" x14ac:dyDescent="0.25">
      <c r="A27" s="32"/>
      <c r="B27" s="32"/>
      <c r="C27" s="32"/>
      <c r="D27" s="32"/>
      <c r="E27" s="32"/>
      <c r="F27" s="32"/>
      <c r="G27" s="32"/>
      <c r="H27" s="32"/>
      <c r="I27" s="32"/>
      <c r="J27" s="32"/>
      <c r="K27" s="32"/>
      <c r="L27" s="32"/>
      <c r="M27" s="32"/>
      <c r="N27" s="32"/>
      <c r="O27" s="32"/>
      <c r="P27" s="32"/>
      <c r="Q27" s="32"/>
      <c r="R27" s="32"/>
      <c r="S27" s="32"/>
      <c r="T27" s="32"/>
      <c r="U27" s="32"/>
    </row>
    <row r="28" spans="1:21" x14ac:dyDescent="0.25">
      <c r="A28" s="32"/>
      <c r="B28" s="32"/>
      <c r="C28" s="32"/>
      <c r="D28" s="32"/>
      <c r="E28" s="32"/>
      <c r="F28" s="32"/>
      <c r="G28" s="32"/>
      <c r="H28" s="32"/>
      <c r="I28" s="32"/>
      <c r="J28" s="32"/>
      <c r="K28" s="32"/>
      <c r="L28" s="32"/>
      <c r="M28" s="32"/>
      <c r="N28" s="32"/>
      <c r="O28" s="32"/>
      <c r="P28" s="32"/>
      <c r="Q28" s="32"/>
      <c r="R28" s="32"/>
      <c r="S28" s="32"/>
      <c r="T28" s="32"/>
      <c r="U28" s="32"/>
    </row>
    <row r="29" spans="1:21" x14ac:dyDescent="0.25">
      <c r="A29" s="32"/>
      <c r="B29" s="32"/>
      <c r="C29" s="32"/>
      <c r="D29" s="32"/>
      <c r="E29" s="32"/>
      <c r="F29" s="32"/>
      <c r="G29" s="32"/>
      <c r="H29" s="32"/>
      <c r="I29" s="32"/>
      <c r="J29" s="32"/>
      <c r="K29" s="32"/>
      <c r="L29" s="32"/>
      <c r="M29" s="32"/>
      <c r="N29" s="32"/>
      <c r="O29" s="32"/>
      <c r="P29" s="32"/>
      <c r="Q29" s="32"/>
      <c r="R29" s="32"/>
      <c r="S29" s="32"/>
      <c r="T29" s="32"/>
      <c r="U29" s="32"/>
    </row>
    <row r="30" spans="1:21" x14ac:dyDescent="0.25">
      <c r="A30" s="32"/>
      <c r="B30" s="32"/>
      <c r="C30" s="32"/>
      <c r="D30" s="32"/>
      <c r="E30" s="32"/>
      <c r="F30" s="32"/>
      <c r="G30" s="32"/>
      <c r="H30" s="32"/>
      <c r="I30" s="32"/>
      <c r="J30" s="32"/>
      <c r="K30" s="32"/>
      <c r="L30" s="32"/>
      <c r="M30" s="32"/>
      <c r="N30" s="32"/>
      <c r="O30" s="32"/>
      <c r="P30" s="32"/>
      <c r="Q30" s="32"/>
      <c r="R30" s="32"/>
      <c r="S30" s="32"/>
      <c r="T30" s="32"/>
      <c r="U30" s="32"/>
    </row>
    <row r="31" spans="1:21" x14ac:dyDescent="0.25">
      <c r="A31" s="32"/>
      <c r="B31" s="32"/>
      <c r="C31" s="32"/>
      <c r="D31" s="32"/>
      <c r="E31" s="32"/>
      <c r="F31" s="32"/>
      <c r="G31" s="32"/>
      <c r="H31" s="32"/>
      <c r="I31" s="32"/>
      <c r="J31" s="32"/>
      <c r="K31" s="32"/>
      <c r="L31" s="32"/>
      <c r="M31" s="32"/>
      <c r="N31" s="32"/>
      <c r="O31" s="32"/>
      <c r="P31" s="32"/>
      <c r="Q31" s="32"/>
      <c r="R31" s="32"/>
      <c r="S31" s="32"/>
      <c r="T31" s="32"/>
      <c r="U31" s="32"/>
    </row>
    <row r="32" spans="1:21" x14ac:dyDescent="0.25">
      <c r="A32" s="32"/>
      <c r="B32" s="32"/>
      <c r="C32" s="32"/>
      <c r="D32" s="32"/>
      <c r="E32" s="32"/>
      <c r="F32" s="32"/>
      <c r="G32" s="32"/>
      <c r="H32" s="32"/>
      <c r="I32" s="32"/>
      <c r="J32" s="32"/>
      <c r="K32" s="32"/>
      <c r="L32" s="32"/>
      <c r="M32" s="32"/>
      <c r="N32" s="32"/>
      <c r="O32" s="32"/>
      <c r="P32" s="32"/>
      <c r="Q32" s="32"/>
      <c r="R32" s="32"/>
      <c r="S32" s="32"/>
      <c r="T32" s="32"/>
      <c r="U32" s="32"/>
    </row>
    <row r="33" spans="1:21" x14ac:dyDescent="0.25">
      <c r="A33" s="32"/>
      <c r="B33" s="32"/>
      <c r="C33" s="32"/>
      <c r="D33" s="32"/>
      <c r="E33" s="32"/>
      <c r="F33" s="32"/>
      <c r="G33" s="32"/>
      <c r="H33" s="32"/>
      <c r="I33" s="32"/>
      <c r="J33" s="32"/>
      <c r="K33" s="32"/>
      <c r="L33" s="32"/>
      <c r="M33" s="32"/>
      <c r="N33" s="32"/>
      <c r="O33" s="32"/>
      <c r="P33" s="32"/>
      <c r="Q33" s="32"/>
      <c r="R33" s="32"/>
      <c r="S33" s="32"/>
      <c r="T33" s="32"/>
      <c r="U33" s="32"/>
    </row>
    <row r="34" spans="1:21" x14ac:dyDescent="0.25">
      <c r="A34" s="32"/>
      <c r="B34" s="32"/>
      <c r="C34" s="32"/>
      <c r="D34" s="32"/>
      <c r="E34" s="32"/>
      <c r="F34" s="32"/>
      <c r="G34" s="32"/>
      <c r="H34" s="32"/>
      <c r="I34" s="32"/>
      <c r="J34" s="32"/>
      <c r="K34" s="32"/>
      <c r="L34" s="32"/>
      <c r="M34" s="32"/>
      <c r="N34" s="32"/>
      <c r="O34" s="32"/>
      <c r="P34" s="32"/>
      <c r="Q34" s="32"/>
      <c r="R34" s="32"/>
      <c r="S34" s="32"/>
      <c r="T34" s="32"/>
      <c r="U34" s="32"/>
    </row>
    <row r="35" spans="1:21" x14ac:dyDescent="0.25">
      <c r="A35" s="32"/>
      <c r="B35" s="32"/>
      <c r="C35" s="32"/>
      <c r="D35" s="32"/>
      <c r="E35" s="32"/>
      <c r="F35" s="32"/>
      <c r="G35" s="32"/>
      <c r="H35" s="32"/>
      <c r="I35" s="32"/>
      <c r="J35" s="32"/>
      <c r="K35" s="32"/>
      <c r="L35" s="32"/>
      <c r="M35" s="32"/>
      <c r="N35" s="32"/>
      <c r="O35" s="32"/>
      <c r="P35" s="32"/>
      <c r="Q35" s="32"/>
      <c r="R35" s="32"/>
      <c r="S35" s="32"/>
      <c r="T35" s="32"/>
      <c r="U35" s="32"/>
    </row>
    <row r="36" spans="1:21" x14ac:dyDescent="0.25">
      <c r="A36" s="32"/>
      <c r="B36" s="32"/>
      <c r="C36" s="32"/>
      <c r="D36" s="32"/>
      <c r="E36" s="32"/>
      <c r="F36" s="32"/>
      <c r="G36" s="32"/>
      <c r="H36" s="32"/>
      <c r="I36" s="32"/>
      <c r="J36" s="32"/>
      <c r="K36" s="32"/>
      <c r="L36" s="32"/>
      <c r="M36" s="32"/>
      <c r="N36" s="32"/>
      <c r="O36" s="32"/>
      <c r="P36" s="32"/>
      <c r="Q36" s="32"/>
      <c r="R36" s="32"/>
      <c r="S36" s="32"/>
      <c r="T36" s="32"/>
      <c r="U36" s="32"/>
    </row>
    <row r="37" spans="1:21" x14ac:dyDescent="0.25">
      <c r="A37" s="32"/>
      <c r="B37" s="32"/>
      <c r="C37" s="32"/>
      <c r="D37" s="32"/>
      <c r="E37" s="32"/>
      <c r="F37" s="32"/>
      <c r="G37" s="32"/>
      <c r="H37" s="32"/>
      <c r="I37" s="32"/>
      <c r="J37" s="32"/>
      <c r="K37" s="32"/>
      <c r="L37" s="32"/>
      <c r="M37" s="32"/>
      <c r="N37" s="32"/>
      <c r="O37" s="32"/>
      <c r="P37" s="32"/>
      <c r="Q37" s="32"/>
      <c r="R37" s="32"/>
      <c r="S37" s="32"/>
      <c r="T37" s="32"/>
      <c r="U37" s="32"/>
    </row>
    <row r="38" spans="1:21" x14ac:dyDescent="0.25">
      <c r="A38" s="32"/>
      <c r="B38" s="32"/>
      <c r="C38" s="32"/>
      <c r="D38" s="32"/>
      <c r="E38" s="32"/>
      <c r="F38" s="32"/>
      <c r="G38" s="32"/>
      <c r="H38" s="32"/>
      <c r="I38" s="32"/>
      <c r="J38" s="32"/>
      <c r="K38" s="32"/>
      <c r="L38" s="32"/>
      <c r="M38" s="32"/>
      <c r="N38" s="32"/>
      <c r="O38" s="32"/>
      <c r="P38" s="32"/>
      <c r="Q38" s="32"/>
      <c r="R38" s="32"/>
      <c r="S38" s="32"/>
      <c r="T38" s="32"/>
      <c r="U38" s="32"/>
    </row>
    <row r="39" spans="1:21" x14ac:dyDescent="0.25">
      <c r="A39" s="32"/>
      <c r="B39" s="32"/>
      <c r="C39" s="32"/>
      <c r="D39" s="32"/>
      <c r="E39" s="32"/>
      <c r="F39" s="32"/>
      <c r="G39" s="32"/>
      <c r="H39" s="32"/>
      <c r="I39" s="32"/>
      <c r="J39" s="32"/>
      <c r="K39" s="32"/>
      <c r="L39" s="32"/>
      <c r="M39" s="32"/>
      <c r="N39" s="32"/>
      <c r="O39" s="32"/>
      <c r="P39" s="32"/>
      <c r="Q39" s="32"/>
      <c r="R39" s="32"/>
      <c r="S39" s="32"/>
      <c r="T39" s="32"/>
      <c r="U39" s="32"/>
    </row>
    <row r="40" spans="1:21" x14ac:dyDescent="0.25">
      <c r="A40" s="32"/>
      <c r="B40" s="32"/>
      <c r="C40" s="32"/>
      <c r="D40" s="32"/>
      <c r="E40" s="32"/>
      <c r="F40" s="32"/>
      <c r="G40" s="32"/>
      <c r="H40" s="32"/>
      <c r="I40" s="32"/>
      <c r="J40" s="32"/>
      <c r="K40" s="32"/>
      <c r="L40" s="32"/>
      <c r="M40" s="32"/>
      <c r="N40" s="32"/>
      <c r="O40" s="32"/>
      <c r="P40" s="32"/>
      <c r="Q40" s="32"/>
      <c r="R40" s="32"/>
      <c r="S40" s="32"/>
      <c r="T40" s="32"/>
      <c r="U40" s="32"/>
    </row>
    <row r="41" spans="1:21" x14ac:dyDescent="0.25">
      <c r="A41" s="32"/>
      <c r="B41" s="32"/>
      <c r="C41" s="32"/>
      <c r="D41" s="32"/>
      <c r="E41" s="32"/>
      <c r="F41" s="32"/>
      <c r="G41" s="32"/>
      <c r="H41" s="32"/>
      <c r="I41" s="32"/>
      <c r="J41" s="32"/>
      <c r="K41" s="32"/>
      <c r="L41" s="32"/>
      <c r="M41" s="32"/>
      <c r="N41" s="32"/>
      <c r="O41" s="32"/>
      <c r="P41" s="32"/>
      <c r="Q41" s="32"/>
      <c r="R41" s="32"/>
      <c r="S41" s="32"/>
      <c r="T41" s="32"/>
      <c r="U41" s="32"/>
    </row>
    <row r="42" spans="1:21" x14ac:dyDescent="0.25">
      <c r="A42" s="32"/>
      <c r="B42" s="32"/>
      <c r="C42" s="32"/>
      <c r="D42" s="32"/>
      <c r="E42" s="32"/>
      <c r="F42" s="32"/>
      <c r="G42" s="32"/>
      <c r="H42" s="32"/>
      <c r="I42" s="32"/>
      <c r="J42" s="32"/>
      <c r="K42" s="32"/>
      <c r="L42" s="32"/>
      <c r="M42" s="32"/>
      <c r="N42" s="32"/>
      <c r="O42" s="32"/>
      <c r="P42" s="32"/>
      <c r="Q42" s="32"/>
      <c r="R42" s="32"/>
      <c r="S42" s="32"/>
      <c r="T42" s="32"/>
      <c r="U42" s="32"/>
    </row>
    <row r="43" spans="1:21" x14ac:dyDescent="0.25">
      <c r="A43" s="32"/>
      <c r="B43" s="32"/>
      <c r="C43" s="32"/>
      <c r="D43" s="32"/>
      <c r="E43" s="32"/>
      <c r="F43" s="32"/>
      <c r="G43" s="32"/>
      <c r="H43" s="32"/>
      <c r="I43" s="32"/>
      <c r="J43" s="32"/>
      <c r="K43" s="32"/>
      <c r="L43" s="32"/>
      <c r="M43" s="32"/>
      <c r="N43" s="32"/>
      <c r="O43" s="32"/>
      <c r="P43" s="32"/>
      <c r="Q43" s="32"/>
      <c r="R43" s="32"/>
      <c r="S43" s="32"/>
      <c r="T43" s="32"/>
      <c r="U43" s="32"/>
    </row>
    <row r="44" spans="1:21" x14ac:dyDescent="0.25">
      <c r="A44" s="32"/>
      <c r="B44" s="32"/>
      <c r="C44" s="32"/>
      <c r="D44" s="32"/>
      <c r="E44" s="32"/>
      <c r="F44" s="32"/>
      <c r="G44" s="32"/>
      <c r="H44" s="32"/>
      <c r="I44" s="32"/>
      <c r="J44" s="32"/>
      <c r="K44" s="32"/>
      <c r="L44" s="32"/>
      <c r="M44" s="32"/>
      <c r="N44" s="32"/>
      <c r="O44" s="32"/>
      <c r="P44" s="32"/>
      <c r="Q44" s="32"/>
      <c r="R44" s="32"/>
      <c r="S44" s="32"/>
      <c r="T44" s="32"/>
      <c r="U44" s="32"/>
    </row>
    <row r="45" spans="1:21" x14ac:dyDescent="0.25">
      <c r="A45" s="32"/>
      <c r="B45" s="32"/>
      <c r="C45" s="32"/>
      <c r="D45" s="32"/>
      <c r="E45" s="32"/>
      <c r="F45" s="32"/>
      <c r="G45" s="32"/>
      <c r="H45" s="32"/>
      <c r="I45" s="32"/>
      <c r="J45" s="32"/>
      <c r="K45" s="32"/>
      <c r="L45" s="32"/>
      <c r="M45" s="32"/>
      <c r="N45" s="32"/>
      <c r="O45" s="32"/>
      <c r="P45" s="32"/>
      <c r="Q45" s="32"/>
      <c r="R45" s="32"/>
      <c r="S45" s="32"/>
      <c r="T45" s="32"/>
      <c r="U45" s="32"/>
    </row>
    <row r="46" spans="1:21" x14ac:dyDescent="0.25">
      <c r="A46" s="32"/>
      <c r="B46" s="32"/>
      <c r="C46" s="32"/>
      <c r="D46" s="32"/>
      <c r="E46" s="32"/>
      <c r="F46" s="32"/>
      <c r="G46" s="32"/>
      <c r="H46" s="32"/>
      <c r="I46" s="32"/>
      <c r="J46" s="32"/>
      <c r="K46" s="32"/>
      <c r="L46" s="32"/>
      <c r="M46" s="32"/>
      <c r="N46" s="32"/>
      <c r="O46" s="32"/>
      <c r="P46" s="32"/>
      <c r="Q46" s="32"/>
      <c r="R46" s="32"/>
      <c r="S46" s="32"/>
      <c r="T46" s="32"/>
      <c r="U46" s="32"/>
    </row>
    <row r="47" spans="1:21" x14ac:dyDescent="0.25">
      <c r="A47" s="32"/>
      <c r="B47" s="32"/>
      <c r="C47" s="32"/>
      <c r="D47" s="32"/>
      <c r="E47" s="32"/>
      <c r="F47" s="32"/>
      <c r="G47" s="32"/>
      <c r="H47" s="32"/>
      <c r="I47" s="32"/>
      <c r="J47" s="32"/>
      <c r="K47" s="32"/>
      <c r="L47" s="32"/>
      <c r="M47" s="32"/>
      <c r="N47" s="32"/>
      <c r="O47" s="32"/>
      <c r="P47" s="32"/>
      <c r="Q47" s="32"/>
      <c r="R47" s="32"/>
      <c r="S47" s="32"/>
      <c r="T47" s="32"/>
      <c r="U47" s="32"/>
    </row>
    <row r="48" spans="1:21" x14ac:dyDescent="0.25">
      <c r="A48" s="32"/>
      <c r="B48" s="32"/>
      <c r="C48" s="32"/>
      <c r="D48" s="32"/>
      <c r="E48" s="32"/>
      <c r="F48" s="32"/>
      <c r="G48" s="32"/>
      <c r="H48" s="32"/>
      <c r="I48" s="32"/>
      <c r="J48" s="32"/>
      <c r="K48" s="32"/>
      <c r="L48" s="32"/>
      <c r="M48" s="32"/>
      <c r="N48" s="32"/>
      <c r="O48" s="32"/>
      <c r="P48" s="32"/>
      <c r="Q48" s="32"/>
      <c r="R48" s="32"/>
      <c r="S48" s="32"/>
      <c r="T48" s="32"/>
      <c r="U48" s="32"/>
    </row>
    <row r="49" spans="1:21" x14ac:dyDescent="0.25">
      <c r="A49" s="32"/>
      <c r="B49" s="32"/>
      <c r="C49" s="32"/>
      <c r="D49" s="32"/>
      <c r="E49" s="32"/>
      <c r="F49" s="32"/>
      <c r="G49" s="32"/>
      <c r="H49" s="32"/>
      <c r="I49" s="32"/>
      <c r="J49" s="32"/>
      <c r="K49" s="32"/>
      <c r="L49" s="32"/>
      <c r="M49" s="32"/>
      <c r="N49" s="32"/>
      <c r="O49" s="32"/>
      <c r="P49" s="32"/>
      <c r="Q49" s="32"/>
      <c r="R49" s="32"/>
      <c r="S49" s="32"/>
      <c r="T49" s="32"/>
      <c r="U49" s="32"/>
    </row>
    <row r="50" spans="1:21" x14ac:dyDescent="0.25">
      <c r="A50" s="32"/>
      <c r="B50" s="32"/>
      <c r="C50" s="32"/>
      <c r="D50" s="32"/>
      <c r="E50" s="32"/>
      <c r="F50" s="32"/>
      <c r="G50" s="32"/>
      <c r="H50" s="32"/>
      <c r="I50" s="32"/>
      <c r="J50" s="32"/>
      <c r="K50" s="32"/>
      <c r="L50" s="32"/>
      <c r="M50" s="32"/>
      <c r="N50" s="32"/>
      <c r="O50" s="32"/>
      <c r="P50" s="32"/>
      <c r="Q50" s="32"/>
      <c r="R50" s="32"/>
      <c r="S50" s="32"/>
      <c r="T50" s="32"/>
      <c r="U50" s="32"/>
    </row>
    <row r="51" spans="1:21" x14ac:dyDescent="0.25">
      <c r="A51" s="32"/>
      <c r="B51" s="32"/>
      <c r="C51" s="32"/>
      <c r="D51" s="32"/>
      <c r="E51" s="32"/>
      <c r="F51" s="32"/>
      <c r="G51" s="32"/>
      <c r="H51" s="32"/>
      <c r="I51" s="32"/>
      <c r="J51" s="32"/>
      <c r="K51" s="32"/>
      <c r="L51" s="32"/>
      <c r="M51" s="32"/>
      <c r="N51" s="32"/>
      <c r="O51" s="32"/>
      <c r="P51" s="32"/>
      <c r="Q51" s="32"/>
      <c r="R51" s="32"/>
      <c r="S51" s="32"/>
      <c r="T51" s="32"/>
      <c r="U51" s="32"/>
    </row>
    <row r="52" spans="1:21" x14ac:dyDescent="0.25">
      <c r="A52" s="32"/>
      <c r="B52" s="32"/>
      <c r="C52" s="32"/>
      <c r="D52" s="32"/>
      <c r="E52" s="32"/>
      <c r="F52" s="32"/>
      <c r="G52" s="32"/>
      <c r="H52" s="32"/>
      <c r="I52" s="32"/>
      <c r="J52" s="32"/>
      <c r="K52" s="32"/>
      <c r="L52" s="32"/>
      <c r="M52" s="32"/>
      <c r="N52" s="32"/>
      <c r="O52" s="32"/>
      <c r="P52" s="32"/>
      <c r="Q52" s="32"/>
      <c r="R52" s="32"/>
      <c r="S52" s="32"/>
      <c r="T52" s="32"/>
      <c r="U52" s="32"/>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P I E A A B Q S w M E F A A C A A g A 0 K l u W Y Z U q H O k A A A A 9 g A A A B I A H A B D b 2 5 m a W c v U G F j a 2 F n Z S 5 4 b W w g o h g A K K A U A A A A A A A A A A A A A A A A A A A A A A A A A A A A h Y 9 N D o I w G E S v Q r q n P 2 C i k o + y c C u J C d G 4 b W q F R i i G F s v d X H g k r y B G U X c u 5 8 1 b z N y v N 8 i G p g 4 u q r O 6 N S l i m K J A G d k e t C l T 1 L t j u E A Z h 4 2 Q J 1 G q Y J S N T Q Z 7 S F H l 3 D k h x H u P f Y z b r i Q R p Y z s 8 3 U h K 9 U I 9 J H 1 f z n U x j p h p E I c d q 8 x P M I s n m E 2 X 2 I K Z I K Q a / M V o n H v s / 2 B s O p r 1 3 e K K x N u C y B T B P L + w B 9 Q S w M E F A A C A A g A 0 K l u 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N C p b l n v A u g v 7 A E A A E A E A A A T A B w A R m 9 y b X V s Y X M v U 2 V j d G l v b j E u b S C i G A A o o B Q A A A A A A A A A A A A A A A A A A A A A A A A A A A C V U 8 1 q 2 0 A Y v B v 8 D o t y s U G I u E 0 c a N D B 2 C n t p b T Y t 7 g Y R d 4 2 A m m 3 a F e h I R h K G y d F l 7 5 E w b Z I M c L 0 4 D 7 J 6 t o n 6 a x k x z i J S C o J / c z O f t / s z E p Q V 3 q c k W 7 x b B x W K 9 W K O H V C O i R q k l 1 m 1 2 q e x c Q m P p X V C s G x Y / z 9 8 g N X P j p W v 9 V c p Q Y I b X F m d b g b B Z T J 2 k v P p 1 a b M 4 k P U T M 6 L / o o 8 1 2 l a k Z U o n 5 h Z p x d 5 g 3 U N I v x v F I T l f Q x h m o A p v 1 O q 9 c S V P Y 3 I i x X n B l 1 8 7 h D f S / w J A 1 t w z R M 0 u Z + F D B h H 5 j k i L l 8 6 L G P d n N / d 7 d h k n c R l 7 Q r z 3 1 q b 1 6 t N 5 z R 9 3 V z v Z q 8 w R X E L c l q S Y n 6 A w n 5 o n r O C W b 0 Q o e J D z w M i l 6 9 8 0 9 U 1 B 7 0 w b y 4 M A p S A 9 I k i E T S z 3 J k k j X + r A R / X o L v l e D 7 J X i z B D / Y w k f b 6 0 c w P + H A o k g k Q e C 4 w Q g d V p p 9 h R s J M p h s H H k b 8 g C G v q L O k I b a i 3 I X T X K 8 Y r d 8 v + s 6 v h M K W 4 b R k z J o P B r C / 8 j X 6 e T A e F C 0 w b Z L 1 M 0 9 x 7 A X F 4 9 z M P g N w 7 G a r Z h q i o l L N Q P 3 N Z P N P U t r v C V D A 5 T g L A q D O M n G 6 7 I s C k 5 o W H C X 2 E n z w f Y U / X f c L w t p C z S 9 7 Z 9 q p b q w S g Z Z 8 l B t X X Q B R j r Q Y v F x A 9 v j 7 P o O d 1 S v V j z 2 h H Q O / w F Q S w E C L Q A U A A I A C A D Q q W 5 Z h l S o c 6 Q A A A D 2 A A A A E g A A A A A A A A A A A A A A A A A A A A A A Q 2 9 u Z m l n L 1 B h Y 2 t h Z 2 U u e G 1 s U E s B A i 0 A F A A C A A g A 0 K l u W Q / K 6 a u k A A A A 6 Q A A A B M A A A A A A A A A A A A A A A A A 8 A A A A F t D b 2 5 0 Z W 5 0 X 1 R 5 c G V z X S 5 4 b W x Q S w E C L Q A U A A I A C A D Q q W 5 Z 7 w L o L + w B A A B A B A A A E w A A A A A A A A A A A A A A A A D h A Q A A R m 9 y b X V s Y X M v U 2 V j d G l v b j E u b V B L B Q Y A A A A A A w A D A M I A A A A a 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k E A A A A A A A A I I Q 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8 l R D g l Q T c l R D k l O D Q l R D k l O D c l R D g l Q U Y l R D k l O E E 8 L 0 l 0 Z W 1 Q Y X R o P j w v S X R l b U x v Y 2 F 0 a W 9 u P j x T d G F i b G V F b n R y a W V z P j x F b n R y e S B U e X B l P S J J c 1 B y a X Z h d G U i I F Z h b H V l P S J s M C I g L z 4 8 R W 5 0 c n k g V H l w Z T 0 i U X V l c n l J R C I g V m F s d W U 9 I n M x Z D l m N D Z h M y 0 y Y T d h L T Q 4 Z T E t O D J h Y S 1 k M T E z N W I x Z T d l M z Y i I C 8 + P E V u d H J 5 I F R 5 c G U 9 I k Z p b G x F b m F i b G V k I i B W Y W x 1 Z T 0 i b D E i I C 8 + P E V u d H J 5 I F R 5 c G U 9 I k Z p b G x P Y m p l Y 3 R U e X B l I i B W Y W x 1 Z T 0 i c 1 R h Y m x l I i A v P j x F b n R y e S B U e X B l P S J G a W x s V G 9 E Y X R h T W 9 k Z W x F b m F i b G V k I i B W Y W x 1 Z T 0 i b D A i I C 8 + P E V u d H J 5 I F R 5 c G U 9 I k 5 h d m l n Y X R p b 2 5 T d G V w T m F t Z S I g V m F s d W U 9 I n P Y q t m G 2 Y L Z h C I g L z 4 8 R W 5 0 c n k g V H l w Z T 0 i T m F t Z V V w Z G F 0 Z W R B Z n R l c k Z p b G w i I F Z h b H V l P S J s M C I g L z 4 8 R W 5 0 c n k g V H l w Z T 0 i U m V z d W x 0 V H l w Z S I g V m F s d W U 9 I n N U Y W J s Z S I g L z 4 8 R W 5 0 c n k g V H l w Z T 0 i Q n V m Z m V y T m V 4 d F J l Z n J l c 2 g i I F Z h b H V l P S J s M S I g L z 4 8 R W 5 0 c n k g V H l w Z T 0 i R m l s b F R h c m d l d C I g V m F s d W U 9 I n P Y p 9 m E 2 Y f Y r 9 m K M C I g L z 4 8 R W 5 0 c n k g V H l w Z T 0 i R m l s b G V k Q 2 9 t c G x l d G V S Z X N 1 b H R U b 1 d v c m t z a G V l d C I g V m F s d W U 9 I m w x I i A v P j x F b n R y e S B U e X B l P S J B Z G R l Z F R v R G F 0 Y U 1 v Z G V s I i B W Y W x 1 Z T 0 i b D A i I C 8 + P E V u d H J 5 I F R 5 c G U 9 I k Z p b G x D b 3 V u d C I g V m F s d W U 9 I m w x M D A w I i A v P j x F b n R y e S B U e X B l P S J G a W x s R X J y b 3 J D b 2 R l I i B W Y W x 1 Z T 0 i c 1 V u a 2 5 v d 2 4 i I C 8 + P E V u d H J 5 I F R 5 c G U 9 I k Z p b G x F c n J v c k N v d W 5 0 I i B W Y W x 1 Z T 0 i b D Q y M i I g L z 4 8 R W 5 0 c n k g V H l w Z T 0 i R m l s b E x h c 3 R V c G R h d G V k I i B W Y W x 1 Z T 0 i Z D I w M j Q t M T E t M T R U M D g 6 N T Q 6 M j g u M z A w M D A w O V o i I C 8 + P E V u d H J 5 I F R 5 c G U 9 I k Z p b G x D b 2 x 1 b W 5 U e X B l c y I g V m F s d W U 9 I n N C Z 1 l E Q l F N R k J R P T 0 i I C 8 + P E V u d H J 5 I F R 5 c G U 9 I k Z p b G x D b 2 x 1 b W 5 O Y W 1 l c y I g V m F s d W U 9 I n N b J n F 1 b 3 Q 7 2 L H Z g t m F X 9 i n 2 Y T Z h d m G 2 K r Y r C Z x d W 9 0 O y w m c X V v d D v Y p 9 i z 2 Y V f 2 K f Z h N m F 2 Y b Y q t i s J n F 1 b 3 Q 7 L C Z x d W 9 0 O 9 i n 2 Y T Z g 9 m F 2 Y r Y q V / Y p 9 m E 2 Y X Y q N i n 2 L n Y q S Z x d W 9 0 O y w m c X V v d D v Y p 9 m E 2 K r Z g t m K 2 Y r Z h V / Y p 9 m E 2 L n Y p 9 m F J n F 1 b 3 Q 7 L C Z x d W 9 0 O 9 i 5 2 K / Y r 1 / Y p 9 m E 2 K r Z g t m K 2 Y r Z h d i n 2 K o m c X V v d D s s J n F 1 b 3 Q 7 2 Y b Y s 9 i o 2 K l f 2 K f Z h N m F 2 L H Y q t i s 2 L n Y p 9 i q X 9 m q J n F 1 b 3 Q 7 L C Z x d W 9 0 O 9 i n 2 Y T Y s 9 i 5 2 L F f 2 K j Y p 9 m E 2 K z Z h t m K 2 Y c m c X V v d D t d I i A v P j x F b n R y e S B U e X B l P S J G a W x s U 3 R h d H V z I i B W Y W x 1 Z T 0 i c 0 N v b X B s Z X R l I i A v P j x F b n R y e S B U e X B l P S J S Z W x h d G l v b n N o a X B J b m Z v Q 2 9 u d G F p b m V y I i B W Y W x 1 Z T 0 i c 3 s m c X V v d D t j b 2 x 1 b W 5 D b 3 V u d C Z x d W 9 0 O z o 3 L C Z x d W 9 0 O 2 t l e U N v b H V t b k 5 h b W V z J n F 1 b 3 Q 7 O l t d L C Z x d W 9 0 O 3 F 1 Z X J 5 U m V s Y X R p b 2 5 z a G l w c y Z x d W 9 0 O z p b X S w m c X V v d D t j b 2 x 1 b W 5 J Z G V u d G l 0 a W V z J n F 1 b 3 Q 7 O l s m c X V v d D t T Z W N 0 a W 9 u M S / Y p 9 m E 2 Y f Y r 9 m K L 9 i n 2 Y T Z h t m I 2 L k g 2 K f Z h N m F 2 K r Y u t m K 2 L E x L n v Y s d m C 2 Y V f 2 K f Z h N m F 2 Y b Y q t i s L D B 9 J n F 1 b 3 Q 7 L C Z x d W 9 0 O 1 N l Y 3 R p b 2 4 x L 9 i n 2 Y T Z h 9 i v 2 Y o v 2 K f Z h N m G 2 Y j Y u S D Y p 9 m E 2 Y X Y q t i 6 2 Y r Y s T E u e 9 i n 2 L P Z h V / Y p 9 m E 2 Y X Z h t i q 2 K w s M X 0 m c X V v d D s s J n F 1 b 3 Q 7 U 2 V j d G l v b j E v 2 K f Z h N m H 2 K / Z i i / Y p 9 m E 2 Y b Z i N i 5 I N i n 2 Y T Z h d i q 2 L r Z i t i x M S 5 7 2 K f Z h N m D 2 Y X Z i t i p X 9 i n 2 Y T Z h d i o 2 K f Y u d i p L D J 9 J n F 1 b 3 Q 7 L C Z x d W 9 0 O 1 N l Y 3 R p b 2 4 x L 9 i n 2 Y T Z h 9 i v 2 Y o v 2 K f Z h N m G 2 Y j Y u S D Y p 9 m E 2 Y X Y q t i 6 2 Y r Y s T E u e 9 i n 2 Y T Y q t m C 2 Y r Z i t m F X 9 i n 2 Y T Y u d i n 2 Y U s M 3 0 m c X V v d D s s J n F 1 b 3 Q 7 U 2 V j d G l v b j E v 2 K f Z h N m H 2 K / Z i i / Y p 9 m E 2 Y b Z i N i 5 I N i n 2 Y T Z h d i q 2 L r Z i t i x M S 5 7 2 L n Y r 9 i v X 9 i n 2 Y T Y q t m C 2 Y r Z i t m F 2 K f Y q i w 0 f S Z x d W 9 0 O y w m c X V v d D t T Z W N 0 a W 9 u M S / Y p 9 m E 2 Y f Y r 9 m K L 9 i n 2 Y T Z h t m I 2 L k g 2 K f Z h N m F 2 K r Y u t m K 2 L E x L n v Z h t i z 2 K j Y q V / Y p 9 m E 2 Y X Y s d i q 2 K z Y u d i n 2 K p f 2 a o s N X 0 m c X V v d D s s J n F 1 b 3 Q 7 U 2 V j d G l v b j E v 2 K f Z h N m H 2 K / Z i i / Y p 9 m E 2 Y b Z i N i 5 I N i n 2 Y T Z h d i q 2 L r Z i t i x M S 5 7 2 K f Z h N i z 2 L n Y s V / Y q N i n 2 Y T Y r N m G 2 Y r Z h y w 2 f S Z x d W 9 0 O 1 0 s J n F 1 b 3 Q 7 Q 2 9 s d W 1 u Q 2 9 1 b n Q m c X V v d D s 6 N y w m c X V v d D t L Z X l D b 2 x 1 b W 5 O Y W 1 l c y Z x d W 9 0 O z p b X S w m c X V v d D t D b 2 x 1 b W 5 J Z G V u d G l 0 a W V z J n F 1 b 3 Q 7 O l s m c X V v d D t T Z W N 0 a W 9 u M S / Y p 9 m E 2 Y f Y r 9 m K L 9 i n 2 Y T Z h t m I 2 L k g 2 K f Z h N m F 2 K r Y u t m K 2 L E x L n v Y s d m C 2 Y V f 2 K f Z h N m F 2 Y b Y q t i s L D B 9 J n F 1 b 3 Q 7 L C Z x d W 9 0 O 1 N l Y 3 R p b 2 4 x L 9 i n 2 Y T Z h 9 i v 2 Y o v 2 K f Z h N m G 2 Y j Y u S D Y p 9 m E 2 Y X Y q t i 6 2 Y r Y s T E u e 9 i n 2 L P Z h V / Y p 9 m E 2 Y X Z h t i q 2 K w s M X 0 m c X V v d D s s J n F 1 b 3 Q 7 U 2 V j d G l v b j E v 2 K f Z h N m H 2 K / Z i i / Y p 9 m E 2 Y b Z i N i 5 I N i n 2 Y T Z h d i q 2 L r Z i t i x M S 5 7 2 K f Z h N m D 2 Y X Z i t i p X 9 i n 2 Y T Z h d i o 2 K f Y u d i p L D J 9 J n F 1 b 3 Q 7 L C Z x d W 9 0 O 1 N l Y 3 R p b 2 4 x L 9 i n 2 Y T Z h 9 i v 2 Y o v 2 K f Z h N m G 2 Y j Y u S D Y p 9 m E 2 Y X Y q t i 6 2 Y r Y s T E u e 9 i n 2 Y T Y q t m C 2 Y r Z i t m F X 9 i n 2 Y T Y u d i n 2 Y U s M 3 0 m c X V v d D s s J n F 1 b 3 Q 7 U 2 V j d G l v b j E v 2 K f Z h N m H 2 K / Z i i / Y p 9 m E 2 Y b Z i N i 5 I N i n 2 Y T Z h d i q 2 L r Z i t i x M S 5 7 2 L n Y r 9 i v X 9 i n 2 Y T Y q t m C 2 Y r Z i t m F 2 K f Y q i w 0 f S Z x d W 9 0 O y w m c X V v d D t T Z W N 0 a W 9 u M S / Y p 9 m E 2 Y f Y r 9 m K L 9 i n 2 Y T Z h t m I 2 L k g 2 K f Z h N m F 2 K r Y u t m K 2 L E x L n v Z h t i z 2 K j Y q V / Y p 9 m E 2 Y X Y s d i q 2 K z Y u d i n 2 K p f 2 a o s N X 0 m c X V v d D s s J n F 1 b 3 Q 7 U 2 V j d G l v b j E v 2 K f Z h N m H 2 K / Z i i / Y p 9 m E 2 Y b Z i N i 5 I N i n 2 Y T Z h d i q 2 L r Z i t i x M S 5 7 2 K f Z h N i z 2 L n Y s V / Y q N i n 2 Y T Y r N m G 2 Y r Z h y w 2 f S Z x d W 9 0 O 1 0 s J n F 1 b 3 Q 7 U m V s Y X R p b 2 5 z a G l w S W 5 m b y Z x d W 9 0 O z p b X X 0 i I C 8 + P E V u d H J 5 I F R 5 c G U 9 I k Z p b G x U Y X J n Z X R O Y W 1 l Q 3 V z d G 9 t a X p l Z C I g V m F s d W U 9 I m w x I i A v P j w v U 3 R h Y m x l R W 5 0 c m l l c z 4 8 L 0 l 0 Z W 0 + P E l 0 Z W 0 + P E l 0 Z W 1 M b 2 N h d G l v b j 4 8 S X R l b V R 5 c G U + R m 9 y b X V s Y T w v S X R l b V R 5 c G U + P E l 0 Z W 1 Q Y X R o P l N l Y 3 R p b 2 4 x L y V E O C V B N y V E O S U 4 N C V E O S U 4 N y V E O C V B R i V E O S U 4 Q S 8 l R T I l O D A l O E Y l R T I l O D A l O E Y l R D g l Q T c l R D k l O D Q l R D k l O D U l R D g l Q j U l R D g l Q U Y l R D g l Q j E 8 L 0 l 0 Z W 1 Q Y X R o P j w v S X R l b U x v Y 2 F 0 a W 9 u P j x T d G F i b G V F b n R y a W V z I C 8 + P C 9 J d G V t P j x J d G V t P j x J d G V t T G 9 j Y X R p b 2 4 + P E l 0 Z W 1 U e X B l P k Z v c m 1 1 b G E 8 L 0 l 0 Z W 1 U e X B l P j x J d G V t U G F 0 a D 5 T Z W N 0 a W 9 u M S 8 l R D g l Q T c l R D k l O D Q l R D k l O D c l R D g l Q U Y l R D k l O E E v J U Q 4 J U E 3 J U Q 5 J T g 0 J U Q 5 J T g 2 J U Q 5 J T g 4 J U Q 4 J U I 5 J T I w J U Q 4 J U E 3 J U Q 5 J T g 0 J U Q 5 J T g 1 J U Q 4 J U F B J U Q 4 J U J B J U Q 5 J T h B J U Q 4 J U I x P C 9 J d G V t U G F 0 a D 4 8 L 0 l 0 Z W 1 M b 2 N h d G l v b j 4 8 U 3 R h Y m x l R W 5 0 c m l l c y A v P j w v S X R l b T 4 8 S X R l b T 4 8 S X R l b U x v Y 2 F 0 a W 9 u P j x J d G V t V H l w Z T 5 G b 3 J t d W x h P C 9 J d G V t V H l w Z T 4 8 S X R l b V B h d G g + U 2 V j d G l v b j E v J U Q 4 J U E 3 J U Q 5 J T g 0 J U Q 5 J T g 3 J U Q 4 J U F G J U Q 5 J T h B L y V E O C V B N y V E O S U 4 N C V E O C V C M S V E O C V B N C V E O S U 4 O C V E O C V C M y U y M C V E O C V B N y V E O S U 4 N C V E O C V B Q S V E O S U 4 Q S U y M C V E O C V B Q S V E O S U 4 N S V E O C V B Q S U y M C V E O C V B Q S V E O C V C M S V E O S U 4 M i V E O S U 4 Q S V E O C V B Q S V E O S U 4 N y V E O C V B N z w v S X R l b V B h d G g + P C 9 J d G V t T G 9 j Y X R p b 2 4 + P F N 0 Y W J s Z U V u d H J p Z X M g L z 4 8 L 0 l 0 Z W 0 + P E l 0 Z W 0 + P E l 0 Z W 1 M b 2 N h d G l v b j 4 8 S X R l b V R 5 c G U + R m 9 y b X V s Y T w v S X R l b V R 5 c G U + P E l 0 Z W 1 Q Y X R o P l N l Y 3 R p b 2 4 x L y V E O C V B N y V E O S U 4 N C V E O S U 4 N y V E O C V B R i V E O S U 4 Q S 8 l R D g l Q T c l R D k l O D Q l R D k l O D Y l R D k l O D g l R D g l Q j k l M j A l R D g l Q T c l R D k l O D Q l R D k l O D U l R D g l Q U E l R D g l Q k E l R D k l O E E l R D g l Q j E x P C 9 J d G V t U G F 0 a D 4 8 L 0 l 0 Z W 1 M b 2 N h d G l v b j 4 8 U 3 R h Y m x l R W 5 0 c m l l c y A v P j w v S X R l b T 4 8 L 0 l 0 Z W 1 z P j w v T G 9 j Y W x Q Y W N r Y W d l T W V 0 Y W R h d G F G a W x l P h Y A A A B Q S w U G A A A A A A A A A A A A A A A A A A A A A A A A J g E A A A E A A A D Q j J 3 f A R X R E Y x 6 A M B P w p f r A Q A A A K 9 D D C + e 3 c R M h / Y 0 g n g J D l 8 A A A A A A g A A A A A A E G Y A A A A B A A A g A A A A K X 6 b 8 N x j q 2 x C I T S t Z O V g 7 G 3 d 7 q A g 2 X T p 7 1 u 8 V R x y r P M A A A A A D o A A A A A C A A A g A A A A X b Z E B e z z a f B u h O / T D H 2 R T 4 6 Z 4 w q 6 F 7 U D m t Z z L D P V G 9 t Q A A A A d 3 o q G r 8 W y s F n H 1 q O a j 8 S Y i 2 P W N g W / J j N B 5 i c i B Q W 0 7 U s 9 3 d C Y g i 4 H Z S C k g Y j 2 E L U K a B S n o x + j L L R L N k S / i 2 B K t b n / W + Q 4 2 h F C b M B l O 1 2 J d t A A A A A M r G w L Y v h 6 P v V 5 n M F t / h v T y S 1 h + b K X F X 4 t O l a D V Q 0 l M t U I C t H j F Q t 9 u V U A 0 U h s 5 / P o R L v d P c m q u g D W U t K k m N O N g = = < / D a t a M a s h u p > 
</file>

<file path=customXml/itemProps1.xml><?xml version="1.0" encoding="utf-8"?>
<ds:datastoreItem xmlns:ds="http://schemas.openxmlformats.org/officeDocument/2006/customXml" ds:itemID="{704409A3-99B9-42F1-A404-3761FE750B3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أوراق العمل</vt:lpstr>
      </vt:variant>
      <vt:variant>
        <vt:i4>4</vt:i4>
      </vt:variant>
    </vt:vector>
  </HeadingPairs>
  <TitlesOfParts>
    <vt:vector size="4" baseType="lpstr">
      <vt:lpstr>dataset</vt:lpstr>
      <vt:lpstr>الهدى</vt:lpstr>
      <vt:lpstr>Q</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AR999</dc:creator>
  <cp:lastModifiedBy>x159xo@outlook.com</cp:lastModifiedBy>
  <dcterms:created xsi:type="dcterms:W3CDTF">2015-06-05T18:17:20Z</dcterms:created>
  <dcterms:modified xsi:type="dcterms:W3CDTF">2024-11-23T13:23:22Z</dcterms:modified>
</cp:coreProperties>
</file>