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8B42E0CC-3E0C-4628-92C2-D39BD63F1357}" xr6:coauthVersionLast="47" xr6:coauthVersionMax="47" xr10:uidLastSave="{00000000-0000-0000-0000-000000000000}"/>
  <bookViews>
    <workbookView xWindow="-108" yWindow="-108" windowWidth="23256" windowHeight="12576" firstSheet="3" activeTab="7" xr2:uid="{00000000-000D-0000-FFFF-FFFF00000000}"/>
  </bookViews>
  <sheets>
    <sheet name="orders" sheetId="17" r:id="rId1"/>
    <sheet name="customers" sheetId="13" r:id="rId2"/>
    <sheet name="Product" sheetId="2" r:id="rId3"/>
    <sheet name="Total Sales " sheetId="18" r:id="rId4"/>
    <sheet name="Total Sales  (2)" sheetId="26" r:id="rId5"/>
    <sheet name="Country Sales " sheetId="21" r:id="rId6"/>
    <sheet name="Top5 Customers" sheetId="25" r:id="rId7"/>
    <sheet name="Final Dashboard" sheetId="20" r:id="rId8"/>
  </sheets>
  <definedNames>
    <definedName name="_xlnm._FilterDatabase" localSheetId="0" hidden="1">orders!$A$1:$M$1001</definedName>
    <definedName name="_xlnm._FilterDatabase" localSheetId="2" hidden="1">Product!$A$1:$G$49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I987" i="17"/>
  <c r="N987" i="17"/>
  <c r="M18" i="17"/>
  <c r="M37" i="17"/>
  <c r="M45" i="17"/>
  <c r="M58" i="17"/>
  <c r="M61" i="17"/>
  <c r="M66" i="17"/>
  <c r="M82" i="17"/>
  <c r="M101" i="17"/>
  <c r="M109" i="17"/>
  <c r="M125" i="17"/>
  <c r="M130" i="17"/>
  <c r="M165" i="17"/>
  <c r="M173" i="17"/>
  <c r="M189" i="17"/>
  <c r="M194" i="17"/>
  <c r="M237" i="17"/>
  <c r="M258" i="17"/>
  <c r="M301" i="17"/>
  <c r="M322" i="17"/>
  <c r="M365" i="17"/>
  <c r="M386" i="17"/>
  <c r="M405" i="17"/>
  <c r="M421" i="17"/>
  <c r="M437" i="17"/>
  <c r="M453" i="17"/>
  <c r="M469" i="17"/>
  <c r="M485" i="17"/>
  <c r="M501" i="17"/>
  <c r="M517" i="17"/>
  <c r="M533" i="17"/>
  <c r="M549" i="17"/>
  <c r="M565" i="17"/>
  <c r="M581" i="17"/>
  <c r="M609" i="17"/>
  <c r="M621" i="17"/>
  <c r="M634" i="17"/>
  <c r="M673" i="17"/>
  <c r="M685" i="17"/>
  <c r="M698" i="17"/>
  <c r="M737" i="17"/>
  <c r="M749" i="17"/>
  <c r="M801" i="17"/>
  <c r="M813" i="17"/>
  <c r="M865" i="17"/>
  <c r="M877" i="17"/>
  <c r="K3" i="17"/>
  <c r="L3" i="17"/>
  <c r="M3" i="17" s="1"/>
  <c r="K4" i="17"/>
  <c r="L4" i="17"/>
  <c r="M4" i="17" s="1"/>
  <c r="K5" i="17"/>
  <c r="L5" i="17"/>
  <c r="M5" i="17" s="1"/>
  <c r="K6" i="17"/>
  <c r="L6" i="17"/>
  <c r="M6" i="17" s="1"/>
  <c r="K7" i="17"/>
  <c r="L7" i="17"/>
  <c r="M7" i="17" s="1"/>
  <c r="K8" i="17"/>
  <c r="L8" i="17"/>
  <c r="M8" i="17" s="1"/>
  <c r="K9" i="17"/>
  <c r="L9" i="17"/>
  <c r="M9" i="17" s="1"/>
  <c r="K10" i="17"/>
  <c r="L10" i="17"/>
  <c r="M10" i="17" s="1"/>
  <c r="K11" i="17"/>
  <c r="L11" i="17"/>
  <c r="M11" i="17" s="1"/>
  <c r="K12" i="17"/>
  <c r="L12" i="17"/>
  <c r="M12" i="17" s="1"/>
  <c r="K13" i="17"/>
  <c r="L13" i="17"/>
  <c r="M13" i="17" s="1"/>
  <c r="K14" i="17"/>
  <c r="L14" i="17"/>
  <c r="M14" i="17" s="1"/>
  <c r="K15" i="17"/>
  <c r="L15" i="17"/>
  <c r="M15" i="17" s="1"/>
  <c r="K16" i="17"/>
  <c r="L16" i="17"/>
  <c r="M16" i="17" s="1"/>
  <c r="K17" i="17"/>
  <c r="L17" i="17"/>
  <c r="M17" i="17" s="1"/>
  <c r="K18" i="17"/>
  <c r="L18" i="17"/>
  <c r="K19" i="17"/>
  <c r="L19" i="17"/>
  <c r="M19" i="17" s="1"/>
  <c r="K20" i="17"/>
  <c r="L20" i="17"/>
  <c r="M20" i="17" s="1"/>
  <c r="K21" i="17"/>
  <c r="L21" i="17"/>
  <c r="M21" i="17" s="1"/>
  <c r="K22" i="17"/>
  <c r="L22" i="17"/>
  <c r="M22" i="17" s="1"/>
  <c r="K23" i="17"/>
  <c r="L23" i="17"/>
  <c r="M23" i="17" s="1"/>
  <c r="K24" i="17"/>
  <c r="L24" i="17"/>
  <c r="M24" i="17" s="1"/>
  <c r="K25" i="17"/>
  <c r="L25" i="17"/>
  <c r="M25" i="17" s="1"/>
  <c r="K26" i="17"/>
  <c r="L26" i="17"/>
  <c r="M26" i="17" s="1"/>
  <c r="K27" i="17"/>
  <c r="L27" i="17"/>
  <c r="M27" i="17" s="1"/>
  <c r="K28" i="17"/>
  <c r="L28" i="17"/>
  <c r="M28" i="17" s="1"/>
  <c r="K29" i="17"/>
  <c r="L29" i="17"/>
  <c r="M29" i="17" s="1"/>
  <c r="K30" i="17"/>
  <c r="L30" i="17"/>
  <c r="M30" i="17" s="1"/>
  <c r="K31" i="17"/>
  <c r="L31" i="17"/>
  <c r="M31" i="17" s="1"/>
  <c r="K32" i="17"/>
  <c r="L32" i="17"/>
  <c r="M32" i="17" s="1"/>
  <c r="K33" i="17"/>
  <c r="L33" i="17"/>
  <c r="M33" i="17" s="1"/>
  <c r="K34" i="17"/>
  <c r="L34" i="17"/>
  <c r="M34" i="17" s="1"/>
  <c r="K35" i="17"/>
  <c r="L35" i="17"/>
  <c r="M35" i="17" s="1"/>
  <c r="K36" i="17"/>
  <c r="L36" i="17"/>
  <c r="M36" i="17" s="1"/>
  <c r="K37" i="17"/>
  <c r="L37" i="17"/>
  <c r="K38" i="17"/>
  <c r="L38" i="17"/>
  <c r="M38" i="17" s="1"/>
  <c r="K39" i="17"/>
  <c r="L39" i="17"/>
  <c r="M39" i="17" s="1"/>
  <c r="K40" i="17"/>
  <c r="L40" i="17"/>
  <c r="M40" i="17" s="1"/>
  <c r="K41" i="17"/>
  <c r="L41" i="17"/>
  <c r="M41" i="17" s="1"/>
  <c r="K42" i="17"/>
  <c r="L42" i="17"/>
  <c r="M42" i="17" s="1"/>
  <c r="K43" i="17"/>
  <c r="L43" i="17"/>
  <c r="M43" i="17" s="1"/>
  <c r="K44" i="17"/>
  <c r="L44" i="17"/>
  <c r="M44" i="17" s="1"/>
  <c r="K45" i="17"/>
  <c r="L45" i="17"/>
  <c r="K46" i="17"/>
  <c r="L46" i="17"/>
  <c r="M46" i="17" s="1"/>
  <c r="K47" i="17"/>
  <c r="L47" i="17"/>
  <c r="M47" i="17" s="1"/>
  <c r="K48" i="17"/>
  <c r="L48" i="17"/>
  <c r="M48" i="17" s="1"/>
  <c r="K49" i="17"/>
  <c r="L49" i="17"/>
  <c r="M49" i="17" s="1"/>
  <c r="K50" i="17"/>
  <c r="L50" i="17"/>
  <c r="M50" i="17" s="1"/>
  <c r="K51" i="17"/>
  <c r="L51" i="17"/>
  <c r="M51" i="17" s="1"/>
  <c r="K52" i="17"/>
  <c r="L52" i="17"/>
  <c r="M52" i="17" s="1"/>
  <c r="K53" i="17"/>
  <c r="L53" i="17"/>
  <c r="M53" i="17" s="1"/>
  <c r="K54" i="17"/>
  <c r="L54" i="17"/>
  <c r="M54" i="17" s="1"/>
  <c r="K55" i="17"/>
  <c r="L55" i="17"/>
  <c r="M55" i="17" s="1"/>
  <c r="K56" i="17"/>
  <c r="L56" i="17"/>
  <c r="M56" i="17" s="1"/>
  <c r="K57" i="17"/>
  <c r="L57" i="17"/>
  <c r="M57" i="17" s="1"/>
  <c r="K58" i="17"/>
  <c r="L58" i="17"/>
  <c r="K59" i="17"/>
  <c r="L59" i="17"/>
  <c r="M59" i="17" s="1"/>
  <c r="K60" i="17"/>
  <c r="L60" i="17"/>
  <c r="M60" i="17" s="1"/>
  <c r="K61" i="17"/>
  <c r="L61" i="17"/>
  <c r="K62" i="17"/>
  <c r="L62" i="17"/>
  <c r="M62" i="17" s="1"/>
  <c r="K63" i="17"/>
  <c r="L63" i="17"/>
  <c r="M63" i="17" s="1"/>
  <c r="K64" i="17"/>
  <c r="L64" i="17"/>
  <c r="M64" i="17" s="1"/>
  <c r="K65" i="17"/>
  <c r="L65" i="17"/>
  <c r="M65" i="17" s="1"/>
  <c r="K66" i="17"/>
  <c r="L66" i="17"/>
  <c r="K67" i="17"/>
  <c r="L67" i="17"/>
  <c r="M67" i="17" s="1"/>
  <c r="K68" i="17"/>
  <c r="L68" i="17"/>
  <c r="M68" i="17" s="1"/>
  <c r="K69" i="17"/>
  <c r="L69" i="17"/>
  <c r="M69" i="17" s="1"/>
  <c r="K70" i="17"/>
  <c r="L70" i="17"/>
  <c r="M70" i="17" s="1"/>
  <c r="K71" i="17"/>
  <c r="L71" i="17"/>
  <c r="M71" i="17" s="1"/>
  <c r="K72" i="17"/>
  <c r="L72" i="17"/>
  <c r="M72" i="17" s="1"/>
  <c r="K73" i="17"/>
  <c r="L73" i="17"/>
  <c r="M73" i="17" s="1"/>
  <c r="K74" i="17"/>
  <c r="L74" i="17"/>
  <c r="M74" i="17" s="1"/>
  <c r="K75" i="17"/>
  <c r="L75" i="17"/>
  <c r="M75" i="17" s="1"/>
  <c r="K76" i="17"/>
  <c r="L76" i="17"/>
  <c r="M76" i="17" s="1"/>
  <c r="K77" i="17"/>
  <c r="L77" i="17"/>
  <c r="M77" i="17" s="1"/>
  <c r="K78" i="17"/>
  <c r="L78" i="17"/>
  <c r="M78" i="17" s="1"/>
  <c r="K79" i="17"/>
  <c r="L79" i="17"/>
  <c r="M79" i="17" s="1"/>
  <c r="K80" i="17"/>
  <c r="L80" i="17"/>
  <c r="M80" i="17" s="1"/>
  <c r="K81" i="17"/>
  <c r="L81" i="17"/>
  <c r="M81" i="17" s="1"/>
  <c r="K82" i="17"/>
  <c r="L82" i="17"/>
  <c r="K83" i="17"/>
  <c r="L83" i="17"/>
  <c r="M83" i="17" s="1"/>
  <c r="K84" i="17"/>
  <c r="L84" i="17"/>
  <c r="M84" i="17" s="1"/>
  <c r="K85" i="17"/>
  <c r="L85" i="17"/>
  <c r="M85" i="17" s="1"/>
  <c r="K86" i="17"/>
  <c r="L86" i="17"/>
  <c r="M86" i="17" s="1"/>
  <c r="K87" i="17"/>
  <c r="L87" i="17"/>
  <c r="M87" i="17" s="1"/>
  <c r="K88" i="17"/>
  <c r="L88" i="17"/>
  <c r="M88" i="17" s="1"/>
  <c r="K89" i="17"/>
  <c r="L89" i="17"/>
  <c r="M89" i="17" s="1"/>
  <c r="K90" i="17"/>
  <c r="L90" i="17"/>
  <c r="M90" i="17" s="1"/>
  <c r="K91" i="17"/>
  <c r="L91" i="17"/>
  <c r="M91" i="17" s="1"/>
  <c r="K92" i="17"/>
  <c r="L92" i="17"/>
  <c r="M92" i="17" s="1"/>
  <c r="K93" i="17"/>
  <c r="L93" i="17"/>
  <c r="M93" i="17" s="1"/>
  <c r="K94" i="17"/>
  <c r="L94" i="17"/>
  <c r="M94" i="17" s="1"/>
  <c r="K95" i="17"/>
  <c r="L95" i="17"/>
  <c r="M95" i="17" s="1"/>
  <c r="K96" i="17"/>
  <c r="L96" i="17"/>
  <c r="M96" i="17" s="1"/>
  <c r="K97" i="17"/>
  <c r="L97" i="17"/>
  <c r="M97" i="17" s="1"/>
  <c r="K98" i="17"/>
  <c r="L98" i="17"/>
  <c r="M98" i="17" s="1"/>
  <c r="K99" i="17"/>
  <c r="L99" i="17"/>
  <c r="M99" i="17" s="1"/>
  <c r="K100" i="17"/>
  <c r="L100" i="17"/>
  <c r="M100" i="17" s="1"/>
  <c r="K101" i="17"/>
  <c r="L101" i="17"/>
  <c r="K102" i="17"/>
  <c r="L102" i="17"/>
  <c r="M102" i="17" s="1"/>
  <c r="K103" i="17"/>
  <c r="L103" i="17"/>
  <c r="M103" i="17" s="1"/>
  <c r="K104" i="17"/>
  <c r="L104" i="17"/>
  <c r="M104" i="17" s="1"/>
  <c r="K105" i="17"/>
  <c r="L105" i="17"/>
  <c r="M105" i="17" s="1"/>
  <c r="K106" i="17"/>
  <c r="L106" i="17"/>
  <c r="M106" i="17" s="1"/>
  <c r="K107" i="17"/>
  <c r="L107" i="17"/>
  <c r="M107" i="17" s="1"/>
  <c r="K108" i="17"/>
  <c r="L108" i="17"/>
  <c r="M108" i="17" s="1"/>
  <c r="K109" i="17"/>
  <c r="L109" i="17"/>
  <c r="K110" i="17"/>
  <c r="L110" i="17"/>
  <c r="M110" i="17" s="1"/>
  <c r="K111" i="17"/>
  <c r="L111" i="17"/>
  <c r="M111" i="17" s="1"/>
  <c r="K112" i="17"/>
  <c r="L112" i="17"/>
  <c r="M112" i="17" s="1"/>
  <c r="K113" i="17"/>
  <c r="L113" i="17"/>
  <c r="M113" i="17" s="1"/>
  <c r="K114" i="17"/>
  <c r="L114" i="17"/>
  <c r="M114" i="17" s="1"/>
  <c r="K115" i="17"/>
  <c r="L115" i="17"/>
  <c r="M115" i="17" s="1"/>
  <c r="K116" i="17"/>
  <c r="L116" i="17"/>
  <c r="M116" i="17" s="1"/>
  <c r="K117" i="17"/>
  <c r="L117" i="17"/>
  <c r="M117" i="17" s="1"/>
  <c r="K118" i="17"/>
  <c r="L118" i="17"/>
  <c r="M118" i="17" s="1"/>
  <c r="K119" i="17"/>
  <c r="L119" i="17"/>
  <c r="M119" i="17" s="1"/>
  <c r="K120" i="17"/>
  <c r="L120" i="17"/>
  <c r="M120" i="17" s="1"/>
  <c r="K121" i="17"/>
  <c r="L121" i="17"/>
  <c r="M121" i="17" s="1"/>
  <c r="K122" i="17"/>
  <c r="L122" i="17"/>
  <c r="M122" i="17" s="1"/>
  <c r="K123" i="17"/>
  <c r="L123" i="17"/>
  <c r="M123" i="17" s="1"/>
  <c r="K124" i="17"/>
  <c r="L124" i="17"/>
  <c r="M124" i="17" s="1"/>
  <c r="K125" i="17"/>
  <c r="L125" i="17"/>
  <c r="K126" i="17"/>
  <c r="L126" i="17"/>
  <c r="M126" i="17" s="1"/>
  <c r="K127" i="17"/>
  <c r="L127" i="17"/>
  <c r="M127" i="17" s="1"/>
  <c r="K128" i="17"/>
  <c r="L128" i="17"/>
  <c r="M128" i="17" s="1"/>
  <c r="K129" i="17"/>
  <c r="L129" i="17"/>
  <c r="M129" i="17" s="1"/>
  <c r="K130" i="17"/>
  <c r="L130" i="17"/>
  <c r="K131" i="17"/>
  <c r="L131" i="17"/>
  <c r="M131" i="17" s="1"/>
  <c r="K132" i="17"/>
  <c r="L132" i="17"/>
  <c r="M132" i="17" s="1"/>
  <c r="K133" i="17"/>
  <c r="L133" i="17"/>
  <c r="M133" i="17" s="1"/>
  <c r="K134" i="17"/>
  <c r="L134" i="17"/>
  <c r="M134" i="17" s="1"/>
  <c r="K135" i="17"/>
  <c r="L135" i="17"/>
  <c r="M135" i="17" s="1"/>
  <c r="K136" i="17"/>
  <c r="L136" i="17"/>
  <c r="M136" i="17" s="1"/>
  <c r="K137" i="17"/>
  <c r="L137" i="17"/>
  <c r="M137" i="17" s="1"/>
  <c r="K138" i="17"/>
  <c r="L138" i="17"/>
  <c r="M138" i="17" s="1"/>
  <c r="K139" i="17"/>
  <c r="L139" i="17"/>
  <c r="M139" i="17" s="1"/>
  <c r="K140" i="17"/>
  <c r="L140" i="17"/>
  <c r="M140" i="17" s="1"/>
  <c r="K141" i="17"/>
  <c r="L141" i="17"/>
  <c r="M141" i="17" s="1"/>
  <c r="K142" i="17"/>
  <c r="L142" i="17"/>
  <c r="M142" i="17" s="1"/>
  <c r="K143" i="17"/>
  <c r="L143" i="17"/>
  <c r="M143" i="17" s="1"/>
  <c r="K144" i="17"/>
  <c r="L144" i="17"/>
  <c r="M144" i="17" s="1"/>
  <c r="K145" i="17"/>
  <c r="L145" i="17"/>
  <c r="M145" i="17" s="1"/>
  <c r="K146" i="17"/>
  <c r="L146" i="17"/>
  <c r="M146" i="17" s="1"/>
  <c r="K147" i="17"/>
  <c r="L147" i="17"/>
  <c r="M147" i="17" s="1"/>
  <c r="K148" i="17"/>
  <c r="L148" i="17"/>
  <c r="M148" i="17" s="1"/>
  <c r="K149" i="17"/>
  <c r="L149" i="17"/>
  <c r="M149" i="17" s="1"/>
  <c r="K150" i="17"/>
  <c r="L150" i="17"/>
  <c r="M150" i="17" s="1"/>
  <c r="K151" i="17"/>
  <c r="L151" i="17"/>
  <c r="M151" i="17" s="1"/>
  <c r="K152" i="17"/>
  <c r="L152" i="17"/>
  <c r="M152" i="17" s="1"/>
  <c r="K153" i="17"/>
  <c r="L153" i="17"/>
  <c r="M153" i="17" s="1"/>
  <c r="K154" i="17"/>
  <c r="L154" i="17"/>
  <c r="M154" i="17" s="1"/>
  <c r="K155" i="17"/>
  <c r="L155" i="17"/>
  <c r="M155" i="17" s="1"/>
  <c r="K156" i="17"/>
  <c r="L156" i="17"/>
  <c r="M156" i="17" s="1"/>
  <c r="K157" i="17"/>
  <c r="L157" i="17"/>
  <c r="M157" i="17" s="1"/>
  <c r="K158" i="17"/>
  <c r="L158" i="17"/>
  <c r="M158" i="17" s="1"/>
  <c r="K159" i="17"/>
  <c r="L159" i="17"/>
  <c r="M159" i="17" s="1"/>
  <c r="K160" i="17"/>
  <c r="L160" i="17"/>
  <c r="M160" i="17" s="1"/>
  <c r="K161" i="17"/>
  <c r="L161" i="17"/>
  <c r="M161" i="17" s="1"/>
  <c r="K162" i="17"/>
  <c r="L162" i="17"/>
  <c r="M162" i="17" s="1"/>
  <c r="K163" i="17"/>
  <c r="L163" i="17"/>
  <c r="M163" i="17" s="1"/>
  <c r="K164" i="17"/>
  <c r="L164" i="17"/>
  <c r="M164" i="17" s="1"/>
  <c r="K165" i="17"/>
  <c r="L165" i="17"/>
  <c r="K166" i="17"/>
  <c r="L166" i="17"/>
  <c r="M166" i="17" s="1"/>
  <c r="K167" i="17"/>
  <c r="L167" i="17"/>
  <c r="M167" i="17" s="1"/>
  <c r="K168" i="17"/>
  <c r="L168" i="17"/>
  <c r="M168" i="17" s="1"/>
  <c r="K169" i="17"/>
  <c r="L169" i="17"/>
  <c r="M169" i="17" s="1"/>
  <c r="K170" i="17"/>
  <c r="L170" i="17"/>
  <c r="M170" i="17" s="1"/>
  <c r="K171" i="17"/>
  <c r="L171" i="17"/>
  <c r="M171" i="17" s="1"/>
  <c r="K172" i="17"/>
  <c r="L172" i="17"/>
  <c r="M172" i="17" s="1"/>
  <c r="K173" i="17"/>
  <c r="L173" i="17"/>
  <c r="K174" i="17"/>
  <c r="L174" i="17"/>
  <c r="M174" i="17" s="1"/>
  <c r="K175" i="17"/>
  <c r="L175" i="17"/>
  <c r="M175" i="17" s="1"/>
  <c r="K176" i="17"/>
  <c r="L176" i="17"/>
  <c r="M176" i="17" s="1"/>
  <c r="K177" i="17"/>
  <c r="L177" i="17"/>
  <c r="M177" i="17" s="1"/>
  <c r="K178" i="17"/>
  <c r="L178" i="17"/>
  <c r="M178" i="17" s="1"/>
  <c r="K179" i="17"/>
  <c r="L179" i="17"/>
  <c r="M179" i="17" s="1"/>
  <c r="K180" i="17"/>
  <c r="L180" i="17"/>
  <c r="M180" i="17" s="1"/>
  <c r="K181" i="17"/>
  <c r="L181" i="17"/>
  <c r="M181" i="17" s="1"/>
  <c r="K182" i="17"/>
  <c r="L182" i="17"/>
  <c r="M182" i="17" s="1"/>
  <c r="K183" i="17"/>
  <c r="L183" i="17"/>
  <c r="M183" i="17" s="1"/>
  <c r="K184" i="17"/>
  <c r="L184" i="17"/>
  <c r="M184" i="17" s="1"/>
  <c r="K185" i="17"/>
  <c r="L185" i="17"/>
  <c r="M185" i="17" s="1"/>
  <c r="K186" i="17"/>
  <c r="L186" i="17"/>
  <c r="M186" i="17" s="1"/>
  <c r="K187" i="17"/>
  <c r="L187" i="17"/>
  <c r="M187" i="17" s="1"/>
  <c r="K188" i="17"/>
  <c r="L188" i="17"/>
  <c r="M188" i="17" s="1"/>
  <c r="K189" i="17"/>
  <c r="L189" i="17"/>
  <c r="K190" i="17"/>
  <c r="L190" i="17"/>
  <c r="M190" i="17" s="1"/>
  <c r="K191" i="17"/>
  <c r="L191" i="17"/>
  <c r="M191" i="17" s="1"/>
  <c r="K192" i="17"/>
  <c r="L192" i="17"/>
  <c r="M192" i="17" s="1"/>
  <c r="K193" i="17"/>
  <c r="L193" i="17"/>
  <c r="M193" i="17" s="1"/>
  <c r="K194" i="17"/>
  <c r="L194" i="17"/>
  <c r="K195" i="17"/>
  <c r="L195" i="17"/>
  <c r="M195" i="17" s="1"/>
  <c r="K196" i="17"/>
  <c r="L196" i="17"/>
  <c r="M196" i="17" s="1"/>
  <c r="K197" i="17"/>
  <c r="L197" i="17"/>
  <c r="M197" i="17" s="1"/>
  <c r="K198" i="17"/>
  <c r="L198" i="17"/>
  <c r="M198" i="17" s="1"/>
  <c r="K199" i="17"/>
  <c r="L199" i="17"/>
  <c r="M199" i="17" s="1"/>
  <c r="K200" i="17"/>
  <c r="L200" i="17"/>
  <c r="M200" i="17" s="1"/>
  <c r="K201" i="17"/>
  <c r="L201" i="17"/>
  <c r="M201" i="17" s="1"/>
  <c r="K202" i="17"/>
  <c r="L202" i="17"/>
  <c r="M202" i="17" s="1"/>
  <c r="K203" i="17"/>
  <c r="L203" i="17"/>
  <c r="M203" i="17" s="1"/>
  <c r="K204" i="17"/>
  <c r="L204" i="17"/>
  <c r="M204" i="17" s="1"/>
  <c r="K205" i="17"/>
  <c r="L205" i="17"/>
  <c r="M205" i="17" s="1"/>
  <c r="K206" i="17"/>
  <c r="L206" i="17"/>
  <c r="M206" i="17" s="1"/>
  <c r="K207" i="17"/>
  <c r="L207" i="17"/>
  <c r="M207" i="17" s="1"/>
  <c r="K208" i="17"/>
  <c r="L208" i="17"/>
  <c r="M208" i="17" s="1"/>
  <c r="K209" i="17"/>
  <c r="L209" i="17"/>
  <c r="M209" i="17" s="1"/>
  <c r="K210" i="17"/>
  <c r="L210" i="17"/>
  <c r="M210" i="17" s="1"/>
  <c r="K211" i="17"/>
  <c r="L211" i="17"/>
  <c r="M211" i="17" s="1"/>
  <c r="K212" i="17"/>
  <c r="L212" i="17"/>
  <c r="M212" i="17" s="1"/>
  <c r="K213" i="17"/>
  <c r="L213" i="17"/>
  <c r="M213" i="17" s="1"/>
  <c r="K214" i="17"/>
  <c r="L214" i="17"/>
  <c r="M214" i="17" s="1"/>
  <c r="K215" i="17"/>
  <c r="L215" i="17"/>
  <c r="M215" i="17" s="1"/>
  <c r="K216" i="17"/>
  <c r="L216" i="17"/>
  <c r="M216" i="17" s="1"/>
  <c r="K217" i="17"/>
  <c r="L217" i="17"/>
  <c r="M217" i="17" s="1"/>
  <c r="K218" i="17"/>
  <c r="L218" i="17"/>
  <c r="M218" i="17" s="1"/>
  <c r="K219" i="17"/>
  <c r="L219" i="17"/>
  <c r="M219" i="17" s="1"/>
  <c r="K220" i="17"/>
  <c r="L220" i="17"/>
  <c r="M220" i="17" s="1"/>
  <c r="K221" i="17"/>
  <c r="L221" i="17"/>
  <c r="M221" i="17" s="1"/>
  <c r="K222" i="17"/>
  <c r="L222" i="17"/>
  <c r="M222" i="17" s="1"/>
  <c r="K223" i="17"/>
  <c r="L223" i="17"/>
  <c r="M223" i="17" s="1"/>
  <c r="K224" i="17"/>
  <c r="L224" i="17"/>
  <c r="M224" i="17" s="1"/>
  <c r="K225" i="17"/>
  <c r="L225" i="17"/>
  <c r="M225" i="17" s="1"/>
  <c r="K226" i="17"/>
  <c r="L226" i="17"/>
  <c r="M226" i="17" s="1"/>
  <c r="K227" i="17"/>
  <c r="L227" i="17"/>
  <c r="M227" i="17" s="1"/>
  <c r="K228" i="17"/>
  <c r="L228" i="17"/>
  <c r="M228" i="17" s="1"/>
  <c r="K229" i="17"/>
  <c r="L229" i="17"/>
  <c r="M229" i="17" s="1"/>
  <c r="K230" i="17"/>
  <c r="L230" i="17"/>
  <c r="M230" i="17" s="1"/>
  <c r="K231" i="17"/>
  <c r="L231" i="17"/>
  <c r="M231" i="17" s="1"/>
  <c r="K232" i="17"/>
  <c r="L232" i="17"/>
  <c r="M232" i="17" s="1"/>
  <c r="K233" i="17"/>
  <c r="L233" i="17"/>
  <c r="M233" i="17" s="1"/>
  <c r="K234" i="17"/>
  <c r="L234" i="17"/>
  <c r="M234" i="17" s="1"/>
  <c r="K235" i="17"/>
  <c r="L235" i="17"/>
  <c r="M235" i="17" s="1"/>
  <c r="K236" i="17"/>
  <c r="L236" i="17"/>
  <c r="M236" i="17" s="1"/>
  <c r="K237" i="17"/>
  <c r="L237" i="17"/>
  <c r="K238" i="17"/>
  <c r="L238" i="17"/>
  <c r="M238" i="17" s="1"/>
  <c r="K239" i="17"/>
  <c r="L239" i="17"/>
  <c r="M239" i="17" s="1"/>
  <c r="K240" i="17"/>
  <c r="L240" i="17"/>
  <c r="M240" i="17" s="1"/>
  <c r="K241" i="17"/>
  <c r="L241" i="17"/>
  <c r="M241" i="17" s="1"/>
  <c r="K242" i="17"/>
  <c r="L242" i="17"/>
  <c r="M242" i="17" s="1"/>
  <c r="K243" i="17"/>
  <c r="L243" i="17"/>
  <c r="M243" i="17" s="1"/>
  <c r="K244" i="17"/>
  <c r="L244" i="17"/>
  <c r="M244" i="17" s="1"/>
  <c r="K245" i="17"/>
  <c r="L245" i="17"/>
  <c r="M245" i="17" s="1"/>
  <c r="K246" i="17"/>
  <c r="L246" i="17"/>
  <c r="M246" i="17" s="1"/>
  <c r="K247" i="17"/>
  <c r="L247" i="17"/>
  <c r="M247" i="17" s="1"/>
  <c r="K248" i="17"/>
  <c r="L248" i="17"/>
  <c r="M248" i="17" s="1"/>
  <c r="K249" i="17"/>
  <c r="L249" i="17"/>
  <c r="M249" i="17" s="1"/>
  <c r="K250" i="17"/>
  <c r="L250" i="17"/>
  <c r="M250" i="17" s="1"/>
  <c r="K251" i="17"/>
  <c r="L251" i="17"/>
  <c r="M251" i="17" s="1"/>
  <c r="K252" i="17"/>
  <c r="L252" i="17"/>
  <c r="M252" i="17" s="1"/>
  <c r="K253" i="17"/>
  <c r="L253" i="17"/>
  <c r="M253" i="17" s="1"/>
  <c r="K254" i="17"/>
  <c r="L254" i="17"/>
  <c r="M254" i="17" s="1"/>
  <c r="K255" i="17"/>
  <c r="L255" i="17"/>
  <c r="M255" i="17" s="1"/>
  <c r="K256" i="17"/>
  <c r="L256" i="17"/>
  <c r="M256" i="17" s="1"/>
  <c r="K257" i="17"/>
  <c r="L257" i="17"/>
  <c r="M257" i="17" s="1"/>
  <c r="K258" i="17"/>
  <c r="L258" i="17"/>
  <c r="K259" i="17"/>
  <c r="L259" i="17"/>
  <c r="M259" i="17" s="1"/>
  <c r="K260" i="17"/>
  <c r="L260" i="17"/>
  <c r="M260" i="17" s="1"/>
  <c r="K261" i="17"/>
  <c r="L261" i="17"/>
  <c r="M261" i="17" s="1"/>
  <c r="K262" i="17"/>
  <c r="L262" i="17"/>
  <c r="M262" i="17" s="1"/>
  <c r="K263" i="17"/>
  <c r="L263" i="17"/>
  <c r="M263" i="17" s="1"/>
  <c r="K264" i="17"/>
  <c r="L264" i="17"/>
  <c r="M264" i="17" s="1"/>
  <c r="K265" i="17"/>
  <c r="L265" i="17"/>
  <c r="M265" i="17" s="1"/>
  <c r="K266" i="17"/>
  <c r="L266" i="17"/>
  <c r="M266" i="17" s="1"/>
  <c r="K267" i="17"/>
  <c r="L267" i="17"/>
  <c r="M267" i="17" s="1"/>
  <c r="K268" i="17"/>
  <c r="L268" i="17"/>
  <c r="M268" i="17" s="1"/>
  <c r="K269" i="17"/>
  <c r="L269" i="17"/>
  <c r="M269" i="17" s="1"/>
  <c r="K270" i="17"/>
  <c r="L270" i="17"/>
  <c r="M270" i="17" s="1"/>
  <c r="K271" i="17"/>
  <c r="L271" i="17"/>
  <c r="M271" i="17" s="1"/>
  <c r="K272" i="17"/>
  <c r="L272" i="17"/>
  <c r="M272" i="17" s="1"/>
  <c r="K273" i="17"/>
  <c r="L273" i="17"/>
  <c r="M273" i="17" s="1"/>
  <c r="K274" i="17"/>
  <c r="L274" i="17"/>
  <c r="M274" i="17" s="1"/>
  <c r="K275" i="17"/>
  <c r="L275" i="17"/>
  <c r="M275" i="17" s="1"/>
  <c r="K276" i="17"/>
  <c r="L276" i="17"/>
  <c r="M276" i="17" s="1"/>
  <c r="K277" i="17"/>
  <c r="L277" i="17"/>
  <c r="M277" i="17" s="1"/>
  <c r="K278" i="17"/>
  <c r="L278" i="17"/>
  <c r="M278" i="17" s="1"/>
  <c r="K279" i="17"/>
  <c r="L279" i="17"/>
  <c r="M279" i="17" s="1"/>
  <c r="K280" i="17"/>
  <c r="L280" i="17"/>
  <c r="M280" i="17" s="1"/>
  <c r="K281" i="17"/>
  <c r="L281" i="17"/>
  <c r="M281" i="17" s="1"/>
  <c r="K282" i="17"/>
  <c r="L282" i="17"/>
  <c r="M282" i="17" s="1"/>
  <c r="K283" i="17"/>
  <c r="L283" i="17"/>
  <c r="M283" i="17" s="1"/>
  <c r="K284" i="17"/>
  <c r="L284" i="17"/>
  <c r="M284" i="17" s="1"/>
  <c r="K285" i="17"/>
  <c r="L285" i="17"/>
  <c r="M285" i="17" s="1"/>
  <c r="K286" i="17"/>
  <c r="L286" i="17"/>
  <c r="M286" i="17" s="1"/>
  <c r="K287" i="17"/>
  <c r="L287" i="17"/>
  <c r="M287" i="17" s="1"/>
  <c r="K288" i="17"/>
  <c r="L288" i="17"/>
  <c r="M288" i="17" s="1"/>
  <c r="K289" i="17"/>
  <c r="L289" i="17"/>
  <c r="M289" i="17" s="1"/>
  <c r="K290" i="17"/>
  <c r="L290" i="17"/>
  <c r="M290" i="17" s="1"/>
  <c r="K291" i="17"/>
  <c r="L291" i="17"/>
  <c r="M291" i="17" s="1"/>
  <c r="K292" i="17"/>
  <c r="L292" i="17"/>
  <c r="M292" i="17" s="1"/>
  <c r="K293" i="17"/>
  <c r="L293" i="17"/>
  <c r="M293" i="17" s="1"/>
  <c r="K294" i="17"/>
  <c r="L294" i="17"/>
  <c r="M294" i="17" s="1"/>
  <c r="K295" i="17"/>
  <c r="L295" i="17"/>
  <c r="M295" i="17" s="1"/>
  <c r="K296" i="17"/>
  <c r="L296" i="17"/>
  <c r="M296" i="17" s="1"/>
  <c r="K297" i="17"/>
  <c r="L297" i="17"/>
  <c r="M297" i="17" s="1"/>
  <c r="K298" i="17"/>
  <c r="L298" i="17"/>
  <c r="M298" i="17" s="1"/>
  <c r="K299" i="17"/>
  <c r="L299" i="17"/>
  <c r="M299" i="17" s="1"/>
  <c r="K300" i="17"/>
  <c r="L300" i="17"/>
  <c r="M300" i="17" s="1"/>
  <c r="K301" i="17"/>
  <c r="L301" i="17"/>
  <c r="K302" i="17"/>
  <c r="L302" i="17"/>
  <c r="M302" i="17" s="1"/>
  <c r="K303" i="17"/>
  <c r="L303" i="17"/>
  <c r="M303" i="17" s="1"/>
  <c r="K304" i="17"/>
  <c r="L304" i="17"/>
  <c r="M304" i="17" s="1"/>
  <c r="K305" i="17"/>
  <c r="L305" i="17"/>
  <c r="M305" i="17" s="1"/>
  <c r="K306" i="17"/>
  <c r="L306" i="17"/>
  <c r="M306" i="17" s="1"/>
  <c r="K307" i="17"/>
  <c r="L307" i="17"/>
  <c r="M307" i="17" s="1"/>
  <c r="K308" i="17"/>
  <c r="L308" i="17"/>
  <c r="M308" i="17" s="1"/>
  <c r="K309" i="17"/>
  <c r="L309" i="17"/>
  <c r="M309" i="17" s="1"/>
  <c r="K310" i="17"/>
  <c r="L310" i="17"/>
  <c r="M310" i="17" s="1"/>
  <c r="K311" i="17"/>
  <c r="L311" i="17"/>
  <c r="M311" i="17" s="1"/>
  <c r="K312" i="17"/>
  <c r="L312" i="17"/>
  <c r="M312" i="17" s="1"/>
  <c r="K313" i="17"/>
  <c r="L313" i="17"/>
  <c r="M313" i="17" s="1"/>
  <c r="K314" i="17"/>
  <c r="L314" i="17"/>
  <c r="M314" i="17" s="1"/>
  <c r="K315" i="17"/>
  <c r="L315" i="17"/>
  <c r="M315" i="17" s="1"/>
  <c r="K316" i="17"/>
  <c r="L316" i="17"/>
  <c r="M316" i="17" s="1"/>
  <c r="K317" i="17"/>
  <c r="L317" i="17"/>
  <c r="M317" i="17" s="1"/>
  <c r="K318" i="17"/>
  <c r="L318" i="17"/>
  <c r="M318" i="17" s="1"/>
  <c r="K319" i="17"/>
  <c r="L319" i="17"/>
  <c r="M319" i="17" s="1"/>
  <c r="K320" i="17"/>
  <c r="L320" i="17"/>
  <c r="M320" i="17" s="1"/>
  <c r="K321" i="17"/>
  <c r="L321" i="17"/>
  <c r="M321" i="17" s="1"/>
  <c r="K322" i="17"/>
  <c r="L322" i="17"/>
  <c r="K323" i="17"/>
  <c r="L323" i="17"/>
  <c r="M323" i="17" s="1"/>
  <c r="K324" i="17"/>
  <c r="L324" i="17"/>
  <c r="M324" i="17" s="1"/>
  <c r="K325" i="17"/>
  <c r="L325" i="17"/>
  <c r="M325" i="17" s="1"/>
  <c r="K326" i="17"/>
  <c r="L326" i="17"/>
  <c r="M326" i="17" s="1"/>
  <c r="K327" i="17"/>
  <c r="L327" i="17"/>
  <c r="M327" i="17" s="1"/>
  <c r="K328" i="17"/>
  <c r="L328" i="17"/>
  <c r="M328" i="17" s="1"/>
  <c r="K329" i="17"/>
  <c r="L329" i="17"/>
  <c r="M329" i="17" s="1"/>
  <c r="K330" i="17"/>
  <c r="L330" i="17"/>
  <c r="M330" i="17" s="1"/>
  <c r="K331" i="17"/>
  <c r="L331" i="17"/>
  <c r="M331" i="17" s="1"/>
  <c r="K332" i="17"/>
  <c r="L332" i="17"/>
  <c r="M332" i="17" s="1"/>
  <c r="K333" i="17"/>
  <c r="L333" i="17"/>
  <c r="M333" i="17" s="1"/>
  <c r="K334" i="17"/>
  <c r="L334" i="17"/>
  <c r="M334" i="17" s="1"/>
  <c r="K335" i="17"/>
  <c r="L335" i="17"/>
  <c r="M335" i="17" s="1"/>
  <c r="K336" i="17"/>
  <c r="L336" i="17"/>
  <c r="M336" i="17" s="1"/>
  <c r="K337" i="17"/>
  <c r="L337" i="17"/>
  <c r="M337" i="17" s="1"/>
  <c r="K338" i="17"/>
  <c r="L338" i="17"/>
  <c r="M338" i="17" s="1"/>
  <c r="K339" i="17"/>
  <c r="L339" i="17"/>
  <c r="M339" i="17" s="1"/>
  <c r="K340" i="17"/>
  <c r="L340" i="17"/>
  <c r="M340" i="17" s="1"/>
  <c r="K341" i="17"/>
  <c r="L341" i="17"/>
  <c r="M341" i="17" s="1"/>
  <c r="K342" i="17"/>
  <c r="L342" i="17"/>
  <c r="M342" i="17" s="1"/>
  <c r="K343" i="17"/>
  <c r="L343" i="17"/>
  <c r="M343" i="17" s="1"/>
  <c r="K344" i="17"/>
  <c r="L344" i="17"/>
  <c r="M344" i="17" s="1"/>
  <c r="K345" i="17"/>
  <c r="L345" i="17"/>
  <c r="M345" i="17" s="1"/>
  <c r="K346" i="17"/>
  <c r="L346" i="17"/>
  <c r="M346" i="17" s="1"/>
  <c r="K347" i="17"/>
  <c r="L347" i="17"/>
  <c r="M347" i="17" s="1"/>
  <c r="K348" i="17"/>
  <c r="L348" i="17"/>
  <c r="M348" i="17" s="1"/>
  <c r="K349" i="17"/>
  <c r="L349" i="17"/>
  <c r="M349" i="17" s="1"/>
  <c r="K350" i="17"/>
  <c r="L350" i="17"/>
  <c r="M350" i="17" s="1"/>
  <c r="K351" i="17"/>
  <c r="L351" i="17"/>
  <c r="M351" i="17" s="1"/>
  <c r="K352" i="17"/>
  <c r="L352" i="17"/>
  <c r="M352" i="17" s="1"/>
  <c r="K353" i="17"/>
  <c r="L353" i="17"/>
  <c r="M353" i="17" s="1"/>
  <c r="K354" i="17"/>
  <c r="L354" i="17"/>
  <c r="M354" i="17" s="1"/>
  <c r="K355" i="17"/>
  <c r="L355" i="17"/>
  <c r="M355" i="17" s="1"/>
  <c r="K356" i="17"/>
  <c r="L356" i="17"/>
  <c r="M356" i="17" s="1"/>
  <c r="K357" i="17"/>
  <c r="L357" i="17"/>
  <c r="M357" i="17" s="1"/>
  <c r="K358" i="17"/>
  <c r="L358" i="17"/>
  <c r="M358" i="17" s="1"/>
  <c r="K359" i="17"/>
  <c r="L359" i="17"/>
  <c r="M359" i="17" s="1"/>
  <c r="K360" i="17"/>
  <c r="L360" i="17"/>
  <c r="M360" i="17" s="1"/>
  <c r="K361" i="17"/>
  <c r="L361" i="17"/>
  <c r="M361" i="17" s="1"/>
  <c r="K362" i="17"/>
  <c r="L362" i="17"/>
  <c r="M362" i="17" s="1"/>
  <c r="K363" i="17"/>
  <c r="L363" i="17"/>
  <c r="M363" i="17" s="1"/>
  <c r="K364" i="17"/>
  <c r="L364" i="17"/>
  <c r="M364" i="17" s="1"/>
  <c r="K365" i="17"/>
  <c r="L365" i="17"/>
  <c r="K366" i="17"/>
  <c r="L366" i="17"/>
  <c r="M366" i="17" s="1"/>
  <c r="K367" i="17"/>
  <c r="L367" i="17"/>
  <c r="M367" i="17" s="1"/>
  <c r="K368" i="17"/>
  <c r="L368" i="17"/>
  <c r="M368" i="17" s="1"/>
  <c r="K369" i="17"/>
  <c r="L369" i="17"/>
  <c r="M369" i="17" s="1"/>
  <c r="K370" i="17"/>
  <c r="L370" i="17"/>
  <c r="M370" i="17" s="1"/>
  <c r="K371" i="17"/>
  <c r="L371" i="17"/>
  <c r="M371" i="17" s="1"/>
  <c r="K372" i="17"/>
  <c r="L372" i="17"/>
  <c r="M372" i="17" s="1"/>
  <c r="K373" i="17"/>
  <c r="L373" i="17"/>
  <c r="M373" i="17" s="1"/>
  <c r="K374" i="17"/>
  <c r="L374" i="17"/>
  <c r="M374" i="17" s="1"/>
  <c r="K375" i="17"/>
  <c r="L375" i="17"/>
  <c r="M375" i="17" s="1"/>
  <c r="K376" i="17"/>
  <c r="L376" i="17"/>
  <c r="M376" i="17" s="1"/>
  <c r="K377" i="17"/>
  <c r="L377" i="17"/>
  <c r="M377" i="17" s="1"/>
  <c r="K378" i="17"/>
  <c r="L378" i="17"/>
  <c r="M378" i="17" s="1"/>
  <c r="K379" i="17"/>
  <c r="L379" i="17"/>
  <c r="M379" i="17" s="1"/>
  <c r="K380" i="17"/>
  <c r="L380" i="17"/>
  <c r="M380" i="17" s="1"/>
  <c r="K381" i="17"/>
  <c r="L381" i="17"/>
  <c r="M381" i="17" s="1"/>
  <c r="K382" i="17"/>
  <c r="L382" i="17"/>
  <c r="M382" i="17" s="1"/>
  <c r="K383" i="17"/>
  <c r="L383" i="17"/>
  <c r="M383" i="17" s="1"/>
  <c r="K384" i="17"/>
  <c r="L384" i="17"/>
  <c r="M384" i="17" s="1"/>
  <c r="K385" i="17"/>
  <c r="L385" i="17"/>
  <c r="M385" i="17" s="1"/>
  <c r="K386" i="17"/>
  <c r="L386" i="17"/>
  <c r="K387" i="17"/>
  <c r="L387" i="17"/>
  <c r="M387" i="17" s="1"/>
  <c r="K388" i="17"/>
  <c r="L388" i="17"/>
  <c r="M388" i="17" s="1"/>
  <c r="K389" i="17"/>
  <c r="L389" i="17"/>
  <c r="M389" i="17" s="1"/>
  <c r="K390" i="17"/>
  <c r="L390" i="17"/>
  <c r="M390" i="17" s="1"/>
  <c r="K391" i="17"/>
  <c r="L391" i="17"/>
  <c r="M391" i="17" s="1"/>
  <c r="K392" i="17"/>
  <c r="L392" i="17"/>
  <c r="M392" i="17" s="1"/>
  <c r="K393" i="17"/>
  <c r="L393" i="17"/>
  <c r="M393" i="17" s="1"/>
  <c r="K394" i="17"/>
  <c r="L394" i="17"/>
  <c r="M394" i="17" s="1"/>
  <c r="K395" i="17"/>
  <c r="L395" i="17"/>
  <c r="M395" i="17" s="1"/>
  <c r="K396" i="17"/>
  <c r="L396" i="17"/>
  <c r="M396" i="17" s="1"/>
  <c r="K397" i="17"/>
  <c r="L397" i="17"/>
  <c r="M397" i="17" s="1"/>
  <c r="K398" i="17"/>
  <c r="L398" i="17"/>
  <c r="M398" i="17" s="1"/>
  <c r="K399" i="17"/>
  <c r="L399" i="17"/>
  <c r="M399" i="17" s="1"/>
  <c r="K400" i="17"/>
  <c r="L400" i="17"/>
  <c r="M400" i="17" s="1"/>
  <c r="K401" i="17"/>
  <c r="L401" i="17"/>
  <c r="M401" i="17" s="1"/>
  <c r="K402" i="17"/>
  <c r="L402" i="17"/>
  <c r="M402" i="17" s="1"/>
  <c r="K403" i="17"/>
  <c r="L403" i="17"/>
  <c r="M403" i="17" s="1"/>
  <c r="K404" i="17"/>
  <c r="L404" i="17"/>
  <c r="M404" i="17" s="1"/>
  <c r="K405" i="17"/>
  <c r="L405" i="17"/>
  <c r="K406" i="17"/>
  <c r="L406" i="17"/>
  <c r="M406" i="17" s="1"/>
  <c r="K407" i="17"/>
  <c r="L407" i="17"/>
  <c r="M407" i="17" s="1"/>
  <c r="K408" i="17"/>
  <c r="L408" i="17"/>
  <c r="M408" i="17" s="1"/>
  <c r="K409" i="17"/>
  <c r="L409" i="17"/>
  <c r="M409" i="17" s="1"/>
  <c r="K410" i="17"/>
  <c r="L410" i="17"/>
  <c r="M410" i="17" s="1"/>
  <c r="K411" i="17"/>
  <c r="L411" i="17"/>
  <c r="M411" i="17" s="1"/>
  <c r="K412" i="17"/>
  <c r="L412" i="17"/>
  <c r="M412" i="17" s="1"/>
  <c r="K413" i="17"/>
  <c r="L413" i="17"/>
  <c r="M413" i="17" s="1"/>
  <c r="K414" i="17"/>
  <c r="L414" i="17"/>
  <c r="M414" i="17" s="1"/>
  <c r="K415" i="17"/>
  <c r="L415" i="17"/>
  <c r="M415" i="17" s="1"/>
  <c r="K416" i="17"/>
  <c r="L416" i="17"/>
  <c r="M416" i="17" s="1"/>
  <c r="K417" i="17"/>
  <c r="L417" i="17"/>
  <c r="M417" i="17" s="1"/>
  <c r="K418" i="17"/>
  <c r="L418" i="17"/>
  <c r="M418" i="17" s="1"/>
  <c r="K419" i="17"/>
  <c r="L419" i="17"/>
  <c r="M419" i="17" s="1"/>
  <c r="K420" i="17"/>
  <c r="L420" i="17"/>
  <c r="M420" i="17" s="1"/>
  <c r="K421" i="17"/>
  <c r="L421" i="17"/>
  <c r="K422" i="17"/>
  <c r="L422" i="17"/>
  <c r="M422" i="17" s="1"/>
  <c r="K423" i="17"/>
  <c r="L423" i="17"/>
  <c r="M423" i="17" s="1"/>
  <c r="K424" i="17"/>
  <c r="L424" i="17"/>
  <c r="M424" i="17" s="1"/>
  <c r="K425" i="17"/>
  <c r="L425" i="17"/>
  <c r="M425" i="17" s="1"/>
  <c r="K426" i="17"/>
  <c r="L426" i="17"/>
  <c r="M426" i="17" s="1"/>
  <c r="K427" i="17"/>
  <c r="L427" i="17"/>
  <c r="M427" i="17" s="1"/>
  <c r="K428" i="17"/>
  <c r="L428" i="17"/>
  <c r="M428" i="17" s="1"/>
  <c r="K429" i="17"/>
  <c r="L429" i="17"/>
  <c r="M429" i="17" s="1"/>
  <c r="K430" i="17"/>
  <c r="L430" i="17"/>
  <c r="M430" i="17" s="1"/>
  <c r="K431" i="17"/>
  <c r="L431" i="17"/>
  <c r="M431" i="17" s="1"/>
  <c r="K432" i="17"/>
  <c r="L432" i="17"/>
  <c r="M432" i="17" s="1"/>
  <c r="K433" i="17"/>
  <c r="L433" i="17"/>
  <c r="M433" i="17" s="1"/>
  <c r="K434" i="17"/>
  <c r="L434" i="17"/>
  <c r="M434" i="17" s="1"/>
  <c r="K435" i="17"/>
  <c r="L435" i="17"/>
  <c r="M435" i="17" s="1"/>
  <c r="K436" i="17"/>
  <c r="L436" i="17"/>
  <c r="M436" i="17" s="1"/>
  <c r="K437" i="17"/>
  <c r="L437" i="17"/>
  <c r="K438" i="17"/>
  <c r="L438" i="17"/>
  <c r="M438" i="17" s="1"/>
  <c r="K439" i="17"/>
  <c r="L439" i="17"/>
  <c r="M439" i="17" s="1"/>
  <c r="K440" i="17"/>
  <c r="L440" i="17"/>
  <c r="M440" i="17" s="1"/>
  <c r="K441" i="17"/>
  <c r="L441" i="17"/>
  <c r="M441" i="17" s="1"/>
  <c r="K442" i="17"/>
  <c r="L442" i="17"/>
  <c r="M442" i="17" s="1"/>
  <c r="K443" i="17"/>
  <c r="L443" i="17"/>
  <c r="M443" i="17" s="1"/>
  <c r="K444" i="17"/>
  <c r="L444" i="17"/>
  <c r="M444" i="17" s="1"/>
  <c r="K445" i="17"/>
  <c r="L445" i="17"/>
  <c r="M445" i="17" s="1"/>
  <c r="K446" i="17"/>
  <c r="L446" i="17"/>
  <c r="M446" i="17" s="1"/>
  <c r="K447" i="17"/>
  <c r="L447" i="17"/>
  <c r="M447" i="17" s="1"/>
  <c r="K448" i="17"/>
  <c r="L448" i="17"/>
  <c r="M448" i="17" s="1"/>
  <c r="K449" i="17"/>
  <c r="L449" i="17"/>
  <c r="M449" i="17" s="1"/>
  <c r="K450" i="17"/>
  <c r="L450" i="17"/>
  <c r="M450" i="17" s="1"/>
  <c r="K451" i="17"/>
  <c r="L451" i="17"/>
  <c r="M451" i="17" s="1"/>
  <c r="K452" i="17"/>
  <c r="L452" i="17"/>
  <c r="M452" i="17" s="1"/>
  <c r="K453" i="17"/>
  <c r="L453" i="17"/>
  <c r="K454" i="17"/>
  <c r="L454" i="17"/>
  <c r="M454" i="17" s="1"/>
  <c r="K455" i="17"/>
  <c r="L455" i="17"/>
  <c r="M455" i="17" s="1"/>
  <c r="K456" i="17"/>
  <c r="L456" i="17"/>
  <c r="M456" i="17" s="1"/>
  <c r="K457" i="17"/>
  <c r="L457" i="17"/>
  <c r="M457" i="17" s="1"/>
  <c r="K458" i="17"/>
  <c r="L458" i="17"/>
  <c r="M458" i="17" s="1"/>
  <c r="K459" i="17"/>
  <c r="L459" i="17"/>
  <c r="M459" i="17" s="1"/>
  <c r="K460" i="17"/>
  <c r="L460" i="17"/>
  <c r="M460" i="17" s="1"/>
  <c r="K461" i="17"/>
  <c r="L461" i="17"/>
  <c r="M461" i="17" s="1"/>
  <c r="K462" i="17"/>
  <c r="L462" i="17"/>
  <c r="M462" i="17" s="1"/>
  <c r="K463" i="17"/>
  <c r="L463" i="17"/>
  <c r="M463" i="17" s="1"/>
  <c r="K464" i="17"/>
  <c r="L464" i="17"/>
  <c r="M464" i="17" s="1"/>
  <c r="K465" i="17"/>
  <c r="L465" i="17"/>
  <c r="M465" i="17" s="1"/>
  <c r="K466" i="17"/>
  <c r="L466" i="17"/>
  <c r="M466" i="17" s="1"/>
  <c r="K467" i="17"/>
  <c r="L467" i="17"/>
  <c r="M467" i="17" s="1"/>
  <c r="K468" i="17"/>
  <c r="L468" i="17"/>
  <c r="M468" i="17" s="1"/>
  <c r="K469" i="17"/>
  <c r="L469" i="17"/>
  <c r="K470" i="17"/>
  <c r="L470" i="17"/>
  <c r="M470" i="17" s="1"/>
  <c r="K471" i="17"/>
  <c r="L471" i="17"/>
  <c r="M471" i="17" s="1"/>
  <c r="K472" i="17"/>
  <c r="L472" i="17"/>
  <c r="M472" i="17" s="1"/>
  <c r="K473" i="17"/>
  <c r="L473" i="17"/>
  <c r="M473" i="17" s="1"/>
  <c r="K474" i="17"/>
  <c r="L474" i="17"/>
  <c r="M474" i="17" s="1"/>
  <c r="K475" i="17"/>
  <c r="L475" i="17"/>
  <c r="M475" i="17" s="1"/>
  <c r="K476" i="17"/>
  <c r="L476" i="17"/>
  <c r="M476" i="17" s="1"/>
  <c r="K477" i="17"/>
  <c r="L477" i="17"/>
  <c r="M477" i="17" s="1"/>
  <c r="K478" i="17"/>
  <c r="L478" i="17"/>
  <c r="M478" i="17" s="1"/>
  <c r="K479" i="17"/>
  <c r="L479" i="17"/>
  <c r="M479" i="17" s="1"/>
  <c r="K480" i="17"/>
  <c r="L480" i="17"/>
  <c r="M480" i="17" s="1"/>
  <c r="K481" i="17"/>
  <c r="L481" i="17"/>
  <c r="M481" i="17" s="1"/>
  <c r="K482" i="17"/>
  <c r="L482" i="17"/>
  <c r="M482" i="17" s="1"/>
  <c r="K483" i="17"/>
  <c r="L483" i="17"/>
  <c r="M483" i="17" s="1"/>
  <c r="K484" i="17"/>
  <c r="L484" i="17"/>
  <c r="M484" i="17" s="1"/>
  <c r="K485" i="17"/>
  <c r="L485" i="17"/>
  <c r="K486" i="17"/>
  <c r="L486" i="17"/>
  <c r="M486" i="17" s="1"/>
  <c r="K487" i="17"/>
  <c r="L487" i="17"/>
  <c r="M487" i="17" s="1"/>
  <c r="K488" i="17"/>
  <c r="L488" i="17"/>
  <c r="M488" i="17" s="1"/>
  <c r="K489" i="17"/>
  <c r="L489" i="17"/>
  <c r="M489" i="17" s="1"/>
  <c r="K490" i="17"/>
  <c r="L490" i="17"/>
  <c r="M490" i="17" s="1"/>
  <c r="K491" i="17"/>
  <c r="L491" i="17"/>
  <c r="M491" i="17" s="1"/>
  <c r="K492" i="17"/>
  <c r="L492" i="17"/>
  <c r="M492" i="17" s="1"/>
  <c r="K493" i="17"/>
  <c r="L493" i="17"/>
  <c r="M493" i="17" s="1"/>
  <c r="K494" i="17"/>
  <c r="L494" i="17"/>
  <c r="M494" i="17" s="1"/>
  <c r="K495" i="17"/>
  <c r="L495" i="17"/>
  <c r="M495" i="17" s="1"/>
  <c r="K496" i="17"/>
  <c r="L496" i="17"/>
  <c r="M496" i="17" s="1"/>
  <c r="K497" i="17"/>
  <c r="L497" i="17"/>
  <c r="M497" i="17" s="1"/>
  <c r="K498" i="17"/>
  <c r="L498" i="17"/>
  <c r="M498" i="17" s="1"/>
  <c r="K499" i="17"/>
  <c r="L499" i="17"/>
  <c r="M499" i="17" s="1"/>
  <c r="K500" i="17"/>
  <c r="L500" i="17"/>
  <c r="M500" i="17" s="1"/>
  <c r="K501" i="17"/>
  <c r="L501" i="17"/>
  <c r="K502" i="17"/>
  <c r="L502" i="17"/>
  <c r="M502" i="17" s="1"/>
  <c r="K503" i="17"/>
  <c r="L503" i="17"/>
  <c r="M503" i="17" s="1"/>
  <c r="K504" i="17"/>
  <c r="L504" i="17"/>
  <c r="M504" i="17" s="1"/>
  <c r="K505" i="17"/>
  <c r="L505" i="17"/>
  <c r="M505" i="17" s="1"/>
  <c r="K506" i="17"/>
  <c r="L506" i="17"/>
  <c r="M506" i="17" s="1"/>
  <c r="K507" i="17"/>
  <c r="L507" i="17"/>
  <c r="M507" i="17" s="1"/>
  <c r="K508" i="17"/>
  <c r="L508" i="17"/>
  <c r="M508" i="17" s="1"/>
  <c r="K509" i="17"/>
  <c r="L509" i="17"/>
  <c r="M509" i="17" s="1"/>
  <c r="K510" i="17"/>
  <c r="L510" i="17"/>
  <c r="M510" i="17" s="1"/>
  <c r="K511" i="17"/>
  <c r="L511" i="17"/>
  <c r="M511" i="17" s="1"/>
  <c r="K512" i="17"/>
  <c r="L512" i="17"/>
  <c r="M512" i="17" s="1"/>
  <c r="K513" i="17"/>
  <c r="L513" i="17"/>
  <c r="M513" i="17" s="1"/>
  <c r="K514" i="17"/>
  <c r="L514" i="17"/>
  <c r="M514" i="17" s="1"/>
  <c r="K515" i="17"/>
  <c r="L515" i="17"/>
  <c r="M515" i="17" s="1"/>
  <c r="K516" i="17"/>
  <c r="L516" i="17"/>
  <c r="M516" i="17" s="1"/>
  <c r="K517" i="17"/>
  <c r="L517" i="17"/>
  <c r="K518" i="17"/>
  <c r="L518" i="17"/>
  <c r="M518" i="17" s="1"/>
  <c r="K519" i="17"/>
  <c r="L519" i="17"/>
  <c r="M519" i="17" s="1"/>
  <c r="K520" i="17"/>
  <c r="L520" i="17"/>
  <c r="M520" i="17" s="1"/>
  <c r="K521" i="17"/>
  <c r="L521" i="17"/>
  <c r="M521" i="17" s="1"/>
  <c r="K522" i="17"/>
  <c r="L522" i="17"/>
  <c r="M522" i="17" s="1"/>
  <c r="K523" i="17"/>
  <c r="L523" i="17"/>
  <c r="M523" i="17" s="1"/>
  <c r="K524" i="17"/>
  <c r="L524" i="17"/>
  <c r="M524" i="17" s="1"/>
  <c r="K525" i="17"/>
  <c r="L525" i="17"/>
  <c r="M525" i="17" s="1"/>
  <c r="K526" i="17"/>
  <c r="L526" i="17"/>
  <c r="M526" i="17" s="1"/>
  <c r="K527" i="17"/>
  <c r="L527" i="17"/>
  <c r="M527" i="17" s="1"/>
  <c r="K528" i="17"/>
  <c r="L528" i="17"/>
  <c r="M528" i="17" s="1"/>
  <c r="K529" i="17"/>
  <c r="L529" i="17"/>
  <c r="M529" i="17" s="1"/>
  <c r="K530" i="17"/>
  <c r="L530" i="17"/>
  <c r="M530" i="17" s="1"/>
  <c r="K531" i="17"/>
  <c r="L531" i="17"/>
  <c r="M531" i="17" s="1"/>
  <c r="K532" i="17"/>
  <c r="L532" i="17"/>
  <c r="M532" i="17" s="1"/>
  <c r="K533" i="17"/>
  <c r="L533" i="17"/>
  <c r="K534" i="17"/>
  <c r="L534" i="17"/>
  <c r="M534" i="17" s="1"/>
  <c r="K535" i="17"/>
  <c r="L535" i="17"/>
  <c r="M535" i="17" s="1"/>
  <c r="K536" i="17"/>
  <c r="L536" i="17"/>
  <c r="M536" i="17" s="1"/>
  <c r="K537" i="17"/>
  <c r="L537" i="17"/>
  <c r="M537" i="17" s="1"/>
  <c r="K538" i="17"/>
  <c r="L538" i="17"/>
  <c r="M538" i="17" s="1"/>
  <c r="K539" i="17"/>
  <c r="L539" i="17"/>
  <c r="M539" i="17" s="1"/>
  <c r="K540" i="17"/>
  <c r="L540" i="17"/>
  <c r="M540" i="17" s="1"/>
  <c r="K541" i="17"/>
  <c r="L541" i="17"/>
  <c r="M541" i="17" s="1"/>
  <c r="K542" i="17"/>
  <c r="L542" i="17"/>
  <c r="M542" i="17" s="1"/>
  <c r="K543" i="17"/>
  <c r="L543" i="17"/>
  <c r="M543" i="17" s="1"/>
  <c r="K544" i="17"/>
  <c r="L544" i="17"/>
  <c r="M544" i="17" s="1"/>
  <c r="K545" i="17"/>
  <c r="L545" i="17"/>
  <c r="M545" i="17" s="1"/>
  <c r="K546" i="17"/>
  <c r="L546" i="17"/>
  <c r="M546" i="17" s="1"/>
  <c r="K547" i="17"/>
  <c r="L547" i="17"/>
  <c r="M547" i="17" s="1"/>
  <c r="K548" i="17"/>
  <c r="L548" i="17"/>
  <c r="M548" i="17" s="1"/>
  <c r="K549" i="17"/>
  <c r="L549" i="17"/>
  <c r="K550" i="17"/>
  <c r="L550" i="17"/>
  <c r="M550" i="17" s="1"/>
  <c r="K551" i="17"/>
  <c r="L551" i="17"/>
  <c r="M551" i="17" s="1"/>
  <c r="K552" i="17"/>
  <c r="L552" i="17"/>
  <c r="M552" i="17" s="1"/>
  <c r="K553" i="17"/>
  <c r="L553" i="17"/>
  <c r="M553" i="17" s="1"/>
  <c r="K554" i="17"/>
  <c r="L554" i="17"/>
  <c r="M554" i="17" s="1"/>
  <c r="K555" i="17"/>
  <c r="L555" i="17"/>
  <c r="M555" i="17" s="1"/>
  <c r="K556" i="17"/>
  <c r="L556" i="17"/>
  <c r="M556" i="17" s="1"/>
  <c r="K557" i="17"/>
  <c r="L557" i="17"/>
  <c r="M557" i="17" s="1"/>
  <c r="K558" i="17"/>
  <c r="L558" i="17"/>
  <c r="M558" i="17" s="1"/>
  <c r="K559" i="17"/>
  <c r="L559" i="17"/>
  <c r="M559" i="17" s="1"/>
  <c r="K560" i="17"/>
  <c r="L560" i="17"/>
  <c r="M560" i="17" s="1"/>
  <c r="K561" i="17"/>
  <c r="L561" i="17"/>
  <c r="M561" i="17" s="1"/>
  <c r="K562" i="17"/>
  <c r="L562" i="17"/>
  <c r="M562" i="17" s="1"/>
  <c r="K563" i="17"/>
  <c r="L563" i="17"/>
  <c r="M563" i="17" s="1"/>
  <c r="K564" i="17"/>
  <c r="L564" i="17"/>
  <c r="M564" i="17" s="1"/>
  <c r="K565" i="17"/>
  <c r="L565" i="17"/>
  <c r="K566" i="17"/>
  <c r="L566" i="17"/>
  <c r="M566" i="17" s="1"/>
  <c r="K567" i="17"/>
  <c r="L567" i="17"/>
  <c r="M567" i="17" s="1"/>
  <c r="K568" i="17"/>
  <c r="L568" i="17"/>
  <c r="M568" i="17" s="1"/>
  <c r="K569" i="17"/>
  <c r="L569" i="17"/>
  <c r="M569" i="17" s="1"/>
  <c r="K570" i="17"/>
  <c r="L570" i="17"/>
  <c r="M570" i="17" s="1"/>
  <c r="K571" i="17"/>
  <c r="L571" i="17"/>
  <c r="M571" i="17" s="1"/>
  <c r="K572" i="17"/>
  <c r="L572" i="17"/>
  <c r="M572" i="17" s="1"/>
  <c r="K573" i="17"/>
  <c r="L573" i="17"/>
  <c r="M573" i="17" s="1"/>
  <c r="K574" i="17"/>
  <c r="L574" i="17"/>
  <c r="M574" i="17" s="1"/>
  <c r="K575" i="17"/>
  <c r="L575" i="17"/>
  <c r="M575" i="17" s="1"/>
  <c r="K576" i="17"/>
  <c r="L576" i="17"/>
  <c r="M576" i="17" s="1"/>
  <c r="K577" i="17"/>
  <c r="L577" i="17"/>
  <c r="M577" i="17" s="1"/>
  <c r="K578" i="17"/>
  <c r="L578" i="17"/>
  <c r="M578" i="17" s="1"/>
  <c r="K579" i="17"/>
  <c r="L579" i="17"/>
  <c r="M579" i="17" s="1"/>
  <c r="K580" i="17"/>
  <c r="L580" i="17"/>
  <c r="M580" i="17" s="1"/>
  <c r="K581" i="17"/>
  <c r="L581" i="17"/>
  <c r="K582" i="17"/>
  <c r="L582" i="17"/>
  <c r="M582" i="17" s="1"/>
  <c r="K583" i="17"/>
  <c r="L583" i="17"/>
  <c r="M583" i="17" s="1"/>
  <c r="K584" i="17"/>
  <c r="L584" i="17"/>
  <c r="M584" i="17" s="1"/>
  <c r="K585" i="17"/>
  <c r="L585" i="17"/>
  <c r="M585" i="17" s="1"/>
  <c r="K586" i="17"/>
  <c r="L586" i="17"/>
  <c r="M586" i="17" s="1"/>
  <c r="K587" i="17"/>
  <c r="L587" i="17"/>
  <c r="M587" i="17" s="1"/>
  <c r="K588" i="17"/>
  <c r="L588" i="17"/>
  <c r="M588" i="17" s="1"/>
  <c r="K589" i="17"/>
  <c r="L589" i="17"/>
  <c r="M589" i="17" s="1"/>
  <c r="K590" i="17"/>
  <c r="L590" i="17"/>
  <c r="M590" i="17" s="1"/>
  <c r="K591" i="17"/>
  <c r="L591" i="17"/>
  <c r="M591" i="17" s="1"/>
  <c r="K592" i="17"/>
  <c r="L592" i="17"/>
  <c r="M592" i="17" s="1"/>
  <c r="K593" i="17"/>
  <c r="L593" i="17"/>
  <c r="M593" i="17" s="1"/>
  <c r="K594" i="17"/>
  <c r="L594" i="17"/>
  <c r="M594" i="17" s="1"/>
  <c r="K595" i="17"/>
  <c r="L595" i="17"/>
  <c r="M595" i="17" s="1"/>
  <c r="K596" i="17"/>
  <c r="L596" i="17"/>
  <c r="M596" i="17" s="1"/>
  <c r="K597" i="17"/>
  <c r="L597" i="17"/>
  <c r="M597" i="17" s="1"/>
  <c r="K598" i="17"/>
  <c r="L598" i="17"/>
  <c r="M598" i="17" s="1"/>
  <c r="K599" i="17"/>
  <c r="L599" i="17"/>
  <c r="M599" i="17" s="1"/>
  <c r="K600" i="17"/>
  <c r="L600" i="17"/>
  <c r="M600" i="17" s="1"/>
  <c r="K601" i="17"/>
  <c r="L601" i="17"/>
  <c r="M601" i="17" s="1"/>
  <c r="K602" i="17"/>
  <c r="L602" i="17"/>
  <c r="M602" i="17" s="1"/>
  <c r="K603" i="17"/>
  <c r="L603" i="17"/>
  <c r="M603" i="17" s="1"/>
  <c r="K604" i="17"/>
  <c r="L604" i="17"/>
  <c r="M604" i="17" s="1"/>
  <c r="K605" i="17"/>
  <c r="L605" i="17"/>
  <c r="M605" i="17" s="1"/>
  <c r="K606" i="17"/>
  <c r="L606" i="17"/>
  <c r="M606" i="17" s="1"/>
  <c r="K607" i="17"/>
  <c r="L607" i="17"/>
  <c r="M607" i="17" s="1"/>
  <c r="K608" i="17"/>
  <c r="L608" i="17"/>
  <c r="M608" i="17" s="1"/>
  <c r="K609" i="17"/>
  <c r="L609" i="17"/>
  <c r="K610" i="17"/>
  <c r="L610" i="17"/>
  <c r="M610" i="17" s="1"/>
  <c r="K611" i="17"/>
  <c r="L611" i="17"/>
  <c r="M611" i="17" s="1"/>
  <c r="K612" i="17"/>
  <c r="L612" i="17"/>
  <c r="M612" i="17" s="1"/>
  <c r="K613" i="17"/>
  <c r="L613" i="17"/>
  <c r="M613" i="17" s="1"/>
  <c r="K614" i="17"/>
  <c r="L614" i="17"/>
  <c r="M614" i="17" s="1"/>
  <c r="K615" i="17"/>
  <c r="L615" i="17"/>
  <c r="M615" i="17" s="1"/>
  <c r="K616" i="17"/>
  <c r="L616" i="17"/>
  <c r="M616" i="17" s="1"/>
  <c r="K617" i="17"/>
  <c r="L617" i="17"/>
  <c r="M617" i="17" s="1"/>
  <c r="K618" i="17"/>
  <c r="L618" i="17"/>
  <c r="M618" i="17" s="1"/>
  <c r="K619" i="17"/>
  <c r="L619" i="17"/>
  <c r="M619" i="17" s="1"/>
  <c r="K620" i="17"/>
  <c r="L620" i="17"/>
  <c r="M620" i="17" s="1"/>
  <c r="K621" i="17"/>
  <c r="L621" i="17"/>
  <c r="K622" i="17"/>
  <c r="L622" i="17"/>
  <c r="M622" i="17" s="1"/>
  <c r="K623" i="17"/>
  <c r="L623" i="17"/>
  <c r="M623" i="17" s="1"/>
  <c r="K624" i="17"/>
  <c r="L624" i="17"/>
  <c r="M624" i="17" s="1"/>
  <c r="K625" i="17"/>
  <c r="L625" i="17"/>
  <c r="M625" i="17" s="1"/>
  <c r="K626" i="17"/>
  <c r="L626" i="17"/>
  <c r="M626" i="17" s="1"/>
  <c r="K627" i="17"/>
  <c r="L627" i="17"/>
  <c r="M627" i="17" s="1"/>
  <c r="K628" i="17"/>
  <c r="L628" i="17"/>
  <c r="M628" i="17" s="1"/>
  <c r="K629" i="17"/>
  <c r="L629" i="17"/>
  <c r="M629" i="17" s="1"/>
  <c r="K630" i="17"/>
  <c r="L630" i="17"/>
  <c r="M630" i="17" s="1"/>
  <c r="K631" i="17"/>
  <c r="L631" i="17"/>
  <c r="M631" i="17" s="1"/>
  <c r="K632" i="17"/>
  <c r="L632" i="17"/>
  <c r="M632" i="17" s="1"/>
  <c r="K633" i="17"/>
  <c r="L633" i="17"/>
  <c r="M633" i="17" s="1"/>
  <c r="K634" i="17"/>
  <c r="L634" i="17"/>
  <c r="K635" i="17"/>
  <c r="L635" i="17"/>
  <c r="M635" i="17" s="1"/>
  <c r="K636" i="17"/>
  <c r="L636" i="17"/>
  <c r="M636" i="17" s="1"/>
  <c r="K637" i="17"/>
  <c r="L637" i="17"/>
  <c r="M637" i="17" s="1"/>
  <c r="K638" i="17"/>
  <c r="L638" i="17"/>
  <c r="M638" i="17" s="1"/>
  <c r="K639" i="17"/>
  <c r="L639" i="17"/>
  <c r="M639" i="17" s="1"/>
  <c r="K640" i="17"/>
  <c r="L640" i="17"/>
  <c r="M640" i="17" s="1"/>
  <c r="K641" i="17"/>
  <c r="L641" i="17"/>
  <c r="M641" i="17" s="1"/>
  <c r="K642" i="17"/>
  <c r="L642" i="17"/>
  <c r="M642" i="17" s="1"/>
  <c r="K643" i="17"/>
  <c r="L643" i="17"/>
  <c r="M643" i="17" s="1"/>
  <c r="K644" i="17"/>
  <c r="L644" i="17"/>
  <c r="M644" i="17" s="1"/>
  <c r="K645" i="17"/>
  <c r="L645" i="17"/>
  <c r="M645" i="17" s="1"/>
  <c r="K646" i="17"/>
  <c r="L646" i="17"/>
  <c r="M646" i="17" s="1"/>
  <c r="K647" i="17"/>
  <c r="L647" i="17"/>
  <c r="M647" i="17" s="1"/>
  <c r="K648" i="17"/>
  <c r="L648" i="17"/>
  <c r="M648" i="17" s="1"/>
  <c r="K649" i="17"/>
  <c r="L649" i="17"/>
  <c r="M649" i="17" s="1"/>
  <c r="K650" i="17"/>
  <c r="L650" i="17"/>
  <c r="M650" i="17" s="1"/>
  <c r="K651" i="17"/>
  <c r="L651" i="17"/>
  <c r="M651" i="17" s="1"/>
  <c r="K652" i="17"/>
  <c r="L652" i="17"/>
  <c r="M652" i="17" s="1"/>
  <c r="K653" i="17"/>
  <c r="L653" i="17"/>
  <c r="M653" i="17" s="1"/>
  <c r="K654" i="17"/>
  <c r="L654" i="17"/>
  <c r="M654" i="17" s="1"/>
  <c r="K655" i="17"/>
  <c r="L655" i="17"/>
  <c r="M655" i="17" s="1"/>
  <c r="K656" i="17"/>
  <c r="L656" i="17"/>
  <c r="M656" i="17" s="1"/>
  <c r="K657" i="17"/>
  <c r="L657" i="17"/>
  <c r="M657" i="17" s="1"/>
  <c r="K658" i="17"/>
  <c r="L658" i="17"/>
  <c r="M658" i="17" s="1"/>
  <c r="K659" i="17"/>
  <c r="L659" i="17"/>
  <c r="M659" i="17" s="1"/>
  <c r="K660" i="17"/>
  <c r="L660" i="17"/>
  <c r="M660" i="17" s="1"/>
  <c r="K661" i="17"/>
  <c r="L661" i="17"/>
  <c r="M661" i="17" s="1"/>
  <c r="K662" i="17"/>
  <c r="L662" i="17"/>
  <c r="M662" i="17" s="1"/>
  <c r="K663" i="17"/>
  <c r="L663" i="17"/>
  <c r="M663" i="17" s="1"/>
  <c r="K664" i="17"/>
  <c r="L664" i="17"/>
  <c r="M664" i="17" s="1"/>
  <c r="K665" i="17"/>
  <c r="L665" i="17"/>
  <c r="M665" i="17" s="1"/>
  <c r="K666" i="17"/>
  <c r="L666" i="17"/>
  <c r="M666" i="17" s="1"/>
  <c r="K667" i="17"/>
  <c r="L667" i="17"/>
  <c r="M667" i="17" s="1"/>
  <c r="K668" i="17"/>
  <c r="L668" i="17"/>
  <c r="M668" i="17" s="1"/>
  <c r="K669" i="17"/>
  <c r="L669" i="17"/>
  <c r="M669" i="17" s="1"/>
  <c r="K670" i="17"/>
  <c r="L670" i="17"/>
  <c r="M670" i="17" s="1"/>
  <c r="K671" i="17"/>
  <c r="L671" i="17"/>
  <c r="M671" i="17" s="1"/>
  <c r="K672" i="17"/>
  <c r="L672" i="17"/>
  <c r="M672" i="17" s="1"/>
  <c r="K673" i="17"/>
  <c r="L673" i="17"/>
  <c r="K674" i="17"/>
  <c r="L674" i="17"/>
  <c r="M674" i="17" s="1"/>
  <c r="K675" i="17"/>
  <c r="L675" i="17"/>
  <c r="M675" i="17" s="1"/>
  <c r="K676" i="17"/>
  <c r="L676" i="17"/>
  <c r="M676" i="17" s="1"/>
  <c r="K677" i="17"/>
  <c r="L677" i="17"/>
  <c r="M677" i="17" s="1"/>
  <c r="K678" i="17"/>
  <c r="L678" i="17"/>
  <c r="M678" i="17" s="1"/>
  <c r="K679" i="17"/>
  <c r="L679" i="17"/>
  <c r="M679" i="17" s="1"/>
  <c r="K680" i="17"/>
  <c r="L680" i="17"/>
  <c r="M680" i="17" s="1"/>
  <c r="K681" i="17"/>
  <c r="L681" i="17"/>
  <c r="M681" i="17" s="1"/>
  <c r="K682" i="17"/>
  <c r="L682" i="17"/>
  <c r="M682" i="17" s="1"/>
  <c r="K683" i="17"/>
  <c r="L683" i="17"/>
  <c r="M683" i="17" s="1"/>
  <c r="K684" i="17"/>
  <c r="L684" i="17"/>
  <c r="M684" i="17" s="1"/>
  <c r="K685" i="17"/>
  <c r="L685" i="17"/>
  <c r="K686" i="17"/>
  <c r="L686" i="17"/>
  <c r="M686" i="17" s="1"/>
  <c r="K687" i="17"/>
  <c r="L687" i="17"/>
  <c r="M687" i="17" s="1"/>
  <c r="K688" i="17"/>
  <c r="L688" i="17"/>
  <c r="M688" i="17" s="1"/>
  <c r="K689" i="17"/>
  <c r="L689" i="17"/>
  <c r="M689" i="17" s="1"/>
  <c r="K690" i="17"/>
  <c r="L690" i="17"/>
  <c r="M690" i="17" s="1"/>
  <c r="K691" i="17"/>
  <c r="L691" i="17"/>
  <c r="M691" i="17" s="1"/>
  <c r="K692" i="17"/>
  <c r="L692" i="17"/>
  <c r="M692" i="17" s="1"/>
  <c r="K693" i="17"/>
  <c r="L693" i="17"/>
  <c r="M693" i="17" s="1"/>
  <c r="K694" i="17"/>
  <c r="L694" i="17"/>
  <c r="M694" i="17" s="1"/>
  <c r="K695" i="17"/>
  <c r="L695" i="17"/>
  <c r="M695" i="17" s="1"/>
  <c r="K696" i="17"/>
  <c r="L696" i="17"/>
  <c r="M696" i="17" s="1"/>
  <c r="K697" i="17"/>
  <c r="L697" i="17"/>
  <c r="M697" i="17" s="1"/>
  <c r="K698" i="17"/>
  <c r="L698" i="17"/>
  <c r="K699" i="17"/>
  <c r="L699" i="17"/>
  <c r="M699" i="17" s="1"/>
  <c r="K700" i="17"/>
  <c r="L700" i="17"/>
  <c r="M700" i="17" s="1"/>
  <c r="K701" i="17"/>
  <c r="L701" i="17"/>
  <c r="M701" i="17" s="1"/>
  <c r="K702" i="17"/>
  <c r="L702" i="17"/>
  <c r="M702" i="17" s="1"/>
  <c r="K703" i="17"/>
  <c r="L703" i="17"/>
  <c r="M703" i="17" s="1"/>
  <c r="K704" i="17"/>
  <c r="L704" i="17"/>
  <c r="M704" i="17" s="1"/>
  <c r="K705" i="17"/>
  <c r="L705" i="17"/>
  <c r="M705" i="17" s="1"/>
  <c r="K706" i="17"/>
  <c r="L706" i="17"/>
  <c r="M706" i="17" s="1"/>
  <c r="K707" i="17"/>
  <c r="L707" i="17"/>
  <c r="M707" i="17" s="1"/>
  <c r="K708" i="17"/>
  <c r="L708" i="17"/>
  <c r="M708" i="17" s="1"/>
  <c r="K709" i="17"/>
  <c r="L709" i="17"/>
  <c r="M709" i="17" s="1"/>
  <c r="K710" i="17"/>
  <c r="L710" i="17"/>
  <c r="M710" i="17" s="1"/>
  <c r="K711" i="17"/>
  <c r="L711" i="17"/>
  <c r="M711" i="17" s="1"/>
  <c r="K712" i="17"/>
  <c r="L712" i="17"/>
  <c r="M712" i="17" s="1"/>
  <c r="K713" i="17"/>
  <c r="L713" i="17"/>
  <c r="M713" i="17" s="1"/>
  <c r="K714" i="17"/>
  <c r="L714" i="17"/>
  <c r="M714" i="17" s="1"/>
  <c r="K715" i="17"/>
  <c r="L715" i="17"/>
  <c r="M715" i="17" s="1"/>
  <c r="K716" i="17"/>
  <c r="L716" i="17"/>
  <c r="M716" i="17" s="1"/>
  <c r="K717" i="17"/>
  <c r="L717" i="17"/>
  <c r="M717" i="17" s="1"/>
  <c r="K718" i="17"/>
  <c r="L718" i="17"/>
  <c r="M718" i="17" s="1"/>
  <c r="K719" i="17"/>
  <c r="L719" i="17"/>
  <c r="M719" i="17" s="1"/>
  <c r="K720" i="17"/>
  <c r="L720" i="17"/>
  <c r="M720" i="17" s="1"/>
  <c r="K721" i="17"/>
  <c r="L721" i="17"/>
  <c r="M721" i="17" s="1"/>
  <c r="K722" i="17"/>
  <c r="L722" i="17"/>
  <c r="M722" i="17" s="1"/>
  <c r="K723" i="17"/>
  <c r="L723" i="17"/>
  <c r="M723" i="17" s="1"/>
  <c r="K724" i="17"/>
  <c r="L724" i="17"/>
  <c r="M724" i="17" s="1"/>
  <c r="K725" i="17"/>
  <c r="L725" i="17"/>
  <c r="M725" i="17" s="1"/>
  <c r="K726" i="17"/>
  <c r="L726" i="17"/>
  <c r="M726" i="17" s="1"/>
  <c r="K727" i="17"/>
  <c r="L727" i="17"/>
  <c r="M727" i="17" s="1"/>
  <c r="K728" i="17"/>
  <c r="L728" i="17"/>
  <c r="M728" i="17" s="1"/>
  <c r="K729" i="17"/>
  <c r="L729" i="17"/>
  <c r="M729" i="17" s="1"/>
  <c r="K730" i="17"/>
  <c r="L730" i="17"/>
  <c r="M730" i="17" s="1"/>
  <c r="K731" i="17"/>
  <c r="L731" i="17"/>
  <c r="M731" i="17" s="1"/>
  <c r="K732" i="17"/>
  <c r="L732" i="17"/>
  <c r="M732" i="17" s="1"/>
  <c r="K733" i="17"/>
  <c r="L733" i="17"/>
  <c r="M733" i="17" s="1"/>
  <c r="K734" i="17"/>
  <c r="L734" i="17"/>
  <c r="M734" i="17" s="1"/>
  <c r="K735" i="17"/>
  <c r="L735" i="17"/>
  <c r="M735" i="17" s="1"/>
  <c r="K736" i="17"/>
  <c r="L736" i="17"/>
  <c r="M736" i="17" s="1"/>
  <c r="K737" i="17"/>
  <c r="L737" i="17"/>
  <c r="K738" i="17"/>
  <c r="L738" i="17"/>
  <c r="M738" i="17" s="1"/>
  <c r="K739" i="17"/>
  <c r="L739" i="17"/>
  <c r="M739" i="17" s="1"/>
  <c r="K740" i="17"/>
  <c r="L740" i="17"/>
  <c r="M740" i="17" s="1"/>
  <c r="K741" i="17"/>
  <c r="L741" i="17"/>
  <c r="M741" i="17" s="1"/>
  <c r="K742" i="17"/>
  <c r="L742" i="17"/>
  <c r="M742" i="17" s="1"/>
  <c r="K743" i="17"/>
  <c r="L743" i="17"/>
  <c r="M743" i="17" s="1"/>
  <c r="K744" i="17"/>
  <c r="L744" i="17"/>
  <c r="M744" i="17" s="1"/>
  <c r="K745" i="17"/>
  <c r="L745" i="17"/>
  <c r="M745" i="17" s="1"/>
  <c r="K746" i="17"/>
  <c r="L746" i="17"/>
  <c r="M746" i="17" s="1"/>
  <c r="K747" i="17"/>
  <c r="L747" i="17"/>
  <c r="M747" i="17" s="1"/>
  <c r="K748" i="17"/>
  <c r="L748" i="17"/>
  <c r="M748" i="17" s="1"/>
  <c r="K749" i="17"/>
  <c r="L749" i="17"/>
  <c r="K750" i="17"/>
  <c r="L750" i="17"/>
  <c r="M750" i="17" s="1"/>
  <c r="K751" i="17"/>
  <c r="L751" i="17"/>
  <c r="M751" i="17" s="1"/>
  <c r="K752" i="17"/>
  <c r="L752" i="17"/>
  <c r="M752" i="17" s="1"/>
  <c r="K753" i="17"/>
  <c r="L753" i="17"/>
  <c r="M753" i="17" s="1"/>
  <c r="K754" i="17"/>
  <c r="L754" i="17"/>
  <c r="M754" i="17" s="1"/>
  <c r="K755" i="17"/>
  <c r="L755" i="17"/>
  <c r="M755" i="17" s="1"/>
  <c r="K756" i="17"/>
  <c r="L756" i="17"/>
  <c r="M756" i="17" s="1"/>
  <c r="K757" i="17"/>
  <c r="L757" i="17"/>
  <c r="M757" i="17" s="1"/>
  <c r="K758" i="17"/>
  <c r="L758" i="17"/>
  <c r="M758" i="17" s="1"/>
  <c r="K759" i="17"/>
  <c r="L759" i="17"/>
  <c r="M759" i="17" s="1"/>
  <c r="K760" i="17"/>
  <c r="L760" i="17"/>
  <c r="M760" i="17" s="1"/>
  <c r="K761" i="17"/>
  <c r="L761" i="17"/>
  <c r="M761" i="17" s="1"/>
  <c r="K762" i="17"/>
  <c r="L762" i="17"/>
  <c r="M762" i="17" s="1"/>
  <c r="K763" i="17"/>
  <c r="L763" i="17"/>
  <c r="M763" i="17" s="1"/>
  <c r="K764" i="17"/>
  <c r="L764" i="17"/>
  <c r="M764" i="17" s="1"/>
  <c r="K765" i="17"/>
  <c r="L765" i="17"/>
  <c r="M765" i="17" s="1"/>
  <c r="K766" i="17"/>
  <c r="L766" i="17"/>
  <c r="M766" i="17" s="1"/>
  <c r="K767" i="17"/>
  <c r="L767" i="17"/>
  <c r="M767" i="17" s="1"/>
  <c r="K768" i="17"/>
  <c r="L768" i="17"/>
  <c r="M768" i="17" s="1"/>
  <c r="K769" i="17"/>
  <c r="L769" i="17"/>
  <c r="M769" i="17" s="1"/>
  <c r="K770" i="17"/>
  <c r="L770" i="17"/>
  <c r="M770" i="17" s="1"/>
  <c r="K771" i="17"/>
  <c r="L771" i="17"/>
  <c r="M771" i="17" s="1"/>
  <c r="K772" i="17"/>
  <c r="L772" i="17"/>
  <c r="M772" i="17" s="1"/>
  <c r="K773" i="17"/>
  <c r="L773" i="17"/>
  <c r="M773" i="17" s="1"/>
  <c r="K774" i="17"/>
  <c r="L774" i="17"/>
  <c r="M774" i="17" s="1"/>
  <c r="K775" i="17"/>
  <c r="L775" i="17"/>
  <c r="M775" i="17" s="1"/>
  <c r="K776" i="17"/>
  <c r="L776" i="17"/>
  <c r="M776" i="17" s="1"/>
  <c r="K777" i="17"/>
  <c r="L777" i="17"/>
  <c r="M777" i="17" s="1"/>
  <c r="K778" i="17"/>
  <c r="L778" i="17"/>
  <c r="M778" i="17" s="1"/>
  <c r="K779" i="17"/>
  <c r="L779" i="17"/>
  <c r="M779" i="17" s="1"/>
  <c r="K780" i="17"/>
  <c r="L780" i="17"/>
  <c r="M780" i="17" s="1"/>
  <c r="K781" i="17"/>
  <c r="L781" i="17"/>
  <c r="M781" i="17" s="1"/>
  <c r="K782" i="17"/>
  <c r="L782" i="17"/>
  <c r="M782" i="17" s="1"/>
  <c r="K783" i="17"/>
  <c r="L783" i="17"/>
  <c r="M783" i="17" s="1"/>
  <c r="K784" i="17"/>
  <c r="L784" i="17"/>
  <c r="M784" i="17" s="1"/>
  <c r="K785" i="17"/>
  <c r="L785" i="17"/>
  <c r="M785" i="17" s="1"/>
  <c r="K786" i="17"/>
  <c r="L786" i="17"/>
  <c r="M786" i="17" s="1"/>
  <c r="K787" i="17"/>
  <c r="L787" i="17"/>
  <c r="M787" i="17" s="1"/>
  <c r="K788" i="17"/>
  <c r="L788" i="17"/>
  <c r="M788" i="17" s="1"/>
  <c r="K789" i="17"/>
  <c r="L789" i="17"/>
  <c r="M789" i="17" s="1"/>
  <c r="K790" i="17"/>
  <c r="L790" i="17"/>
  <c r="M790" i="17" s="1"/>
  <c r="K791" i="17"/>
  <c r="L791" i="17"/>
  <c r="M791" i="17" s="1"/>
  <c r="K792" i="17"/>
  <c r="L792" i="17"/>
  <c r="M792" i="17" s="1"/>
  <c r="K793" i="17"/>
  <c r="L793" i="17"/>
  <c r="M793" i="17" s="1"/>
  <c r="K794" i="17"/>
  <c r="L794" i="17"/>
  <c r="M794" i="17" s="1"/>
  <c r="K795" i="17"/>
  <c r="L795" i="17"/>
  <c r="M795" i="17" s="1"/>
  <c r="K796" i="17"/>
  <c r="L796" i="17"/>
  <c r="M796" i="17" s="1"/>
  <c r="K797" i="17"/>
  <c r="L797" i="17"/>
  <c r="M797" i="17" s="1"/>
  <c r="K798" i="17"/>
  <c r="L798" i="17"/>
  <c r="M798" i="17" s="1"/>
  <c r="K799" i="17"/>
  <c r="L799" i="17"/>
  <c r="M799" i="17" s="1"/>
  <c r="K800" i="17"/>
  <c r="L800" i="17"/>
  <c r="M800" i="17" s="1"/>
  <c r="K801" i="17"/>
  <c r="L801" i="17"/>
  <c r="K802" i="17"/>
  <c r="L802" i="17"/>
  <c r="M802" i="17" s="1"/>
  <c r="K803" i="17"/>
  <c r="L803" i="17"/>
  <c r="M803" i="17" s="1"/>
  <c r="K804" i="17"/>
  <c r="L804" i="17"/>
  <c r="M804" i="17" s="1"/>
  <c r="K805" i="17"/>
  <c r="L805" i="17"/>
  <c r="M805" i="17" s="1"/>
  <c r="K806" i="17"/>
  <c r="L806" i="17"/>
  <c r="M806" i="17" s="1"/>
  <c r="K807" i="17"/>
  <c r="L807" i="17"/>
  <c r="M807" i="17" s="1"/>
  <c r="K808" i="17"/>
  <c r="L808" i="17"/>
  <c r="M808" i="17" s="1"/>
  <c r="K809" i="17"/>
  <c r="L809" i="17"/>
  <c r="M809" i="17" s="1"/>
  <c r="K810" i="17"/>
  <c r="L810" i="17"/>
  <c r="M810" i="17" s="1"/>
  <c r="K811" i="17"/>
  <c r="L811" i="17"/>
  <c r="M811" i="17" s="1"/>
  <c r="K812" i="17"/>
  <c r="L812" i="17"/>
  <c r="M812" i="17" s="1"/>
  <c r="K813" i="17"/>
  <c r="L813" i="17"/>
  <c r="K814" i="17"/>
  <c r="L814" i="17"/>
  <c r="M814" i="17" s="1"/>
  <c r="K815" i="17"/>
  <c r="L815" i="17"/>
  <c r="M815" i="17" s="1"/>
  <c r="K816" i="17"/>
  <c r="L816" i="17"/>
  <c r="M816" i="17" s="1"/>
  <c r="K817" i="17"/>
  <c r="L817" i="17"/>
  <c r="M817" i="17" s="1"/>
  <c r="K818" i="17"/>
  <c r="L818" i="17"/>
  <c r="M818" i="17" s="1"/>
  <c r="K819" i="17"/>
  <c r="L819" i="17"/>
  <c r="M819" i="17" s="1"/>
  <c r="K820" i="17"/>
  <c r="L820" i="17"/>
  <c r="M820" i="17" s="1"/>
  <c r="K821" i="17"/>
  <c r="L821" i="17"/>
  <c r="M821" i="17" s="1"/>
  <c r="K822" i="17"/>
  <c r="L822" i="17"/>
  <c r="M822" i="17" s="1"/>
  <c r="K823" i="17"/>
  <c r="L823" i="17"/>
  <c r="M823" i="17" s="1"/>
  <c r="K824" i="17"/>
  <c r="L824" i="17"/>
  <c r="M824" i="17" s="1"/>
  <c r="K825" i="17"/>
  <c r="L825" i="17"/>
  <c r="M825" i="17" s="1"/>
  <c r="K826" i="17"/>
  <c r="L826" i="17"/>
  <c r="M826" i="17" s="1"/>
  <c r="K827" i="17"/>
  <c r="L827" i="17"/>
  <c r="M827" i="17" s="1"/>
  <c r="K828" i="17"/>
  <c r="L828" i="17"/>
  <c r="M828" i="17" s="1"/>
  <c r="K829" i="17"/>
  <c r="L829" i="17"/>
  <c r="M829" i="17" s="1"/>
  <c r="K830" i="17"/>
  <c r="L830" i="17"/>
  <c r="M830" i="17" s="1"/>
  <c r="K831" i="17"/>
  <c r="L831" i="17"/>
  <c r="M831" i="17" s="1"/>
  <c r="K832" i="17"/>
  <c r="L832" i="17"/>
  <c r="M832" i="17" s="1"/>
  <c r="K833" i="17"/>
  <c r="L833" i="17"/>
  <c r="M833" i="17" s="1"/>
  <c r="K834" i="17"/>
  <c r="L834" i="17"/>
  <c r="M834" i="17" s="1"/>
  <c r="K835" i="17"/>
  <c r="L835" i="17"/>
  <c r="M835" i="17" s="1"/>
  <c r="K836" i="17"/>
  <c r="L836" i="17"/>
  <c r="M836" i="17" s="1"/>
  <c r="K837" i="17"/>
  <c r="L837" i="17"/>
  <c r="M837" i="17" s="1"/>
  <c r="K838" i="17"/>
  <c r="L838" i="17"/>
  <c r="M838" i="17" s="1"/>
  <c r="K839" i="17"/>
  <c r="L839" i="17"/>
  <c r="M839" i="17" s="1"/>
  <c r="K840" i="17"/>
  <c r="L840" i="17"/>
  <c r="M840" i="17" s="1"/>
  <c r="K841" i="17"/>
  <c r="L841" i="17"/>
  <c r="M841" i="17" s="1"/>
  <c r="K842" i="17"/>
  <c r="L842" i="17"/>
  <c r="M842" i="17" s="1"/>
  <c r="K843" i="17"/>
  <c r="L843" i="17"/>
  <c r="M843" i="17" s="1"/>
  <c r="K844" i="17"/>
  <c r="L844" i="17"/>
  <c r="M844" i="17" s="1"/>
  <c r="K845" i="17"/>
  <c r="L845" i="17"/>
  <c r="M845" i="17" s="1"/>
  <c r="K846" i="17"/>
  <c r="L846" i="17"/>
  <c r="M846" i="17" s="1"/>
  <c r="K847" i="17"/>
  <c r="L847" i="17"/>
  <c r="M847" i="17" s="1"/>
  <c r="K848" i="17"/>
  <c r="L848" i="17"/>
  <c r="M848" i="17" s="1"/>
  <c r="K849" i="17"/>
  <c r="L849" i="17"/>
  <c r="M849" i="17" s="1"/>
  <c r="K850" i="17"/>
  <c r="L850" i="17"/>
  <c r="M850" i="17" s="1"/>
  <c r="K851" i="17"/>
  <c r="L851" i="17"/>
  <c r="M851" i="17" s="1"/>
  <c r="K852" i="17"/>
  <c r="L852" i="17"/>
  <c r="M852" i="17" s="1"/>
  <c r="K853" i="17"/>
  <c r="L853" i="17"/>
  <c r="M853" i="17" s="1"/>
  <c r="K854" i="17"/>
  <c r="L854" i="17"/>
  <c r="M854" i="17" s="1"/>
  <c r="K855" i="17"/>
  <c r="L855" i="17"/>
  <c r="M855" i="17" s="1"/>
  <c r="K856" i="17"/>
  <c r="L856" i="17"/>
  <c r="M856" i="17" s="1"/>
  <c r="K857" i="17"/>
  <c r="L857" i="17"/>
  <c r="M857" i="17" s="1"/>
  <c r="K858" i="17"/>
  <c r="L858" i="17"/>
  <c r="M858" i="17" s="1"/>
  <c r="K859" i="17"/>
  <c r="L859" i="17"/>
  <c r="M859" i="17" s="1"/>
  <c r="K860" i="17"/>
  <c r="L860" i="17"/>
  <c r="M860" i="17" s="1"/>
  <c r="K861" i="17"/>
  <c r="L861" i="17"/>
  <c r="M861" i="17" s="1"/>
  <c r="K862" i="17"/>
  <c r="L862" i="17"/>
  <c r="M862" i="17" s="1"/>
  <c r="K863" i="17"/>
  <c r="L863" i="17"/>
  <c r="M863" i="17" s="1"/>
  <c r="K864" i="17"/>
  <c r="L864" i="17"/>
  <c r="M864" i="17" s="1"/>
  <c r="K865" i="17"/>
  <c r="L865" i="17"/>
  <c r="K866" i="17"/>
  <c r="L866" i="17"/>
  <c r="M866" i="17" s="1"/>
  <c r="K867" i="17"/>
  <c r="L867" i="17"/>
  <c r="M867" i="17" s="1"/>
  <c r="K868" i="17"/>
  <c r="L868" i="17"/>
  <c r="M868" i="17" s="1"/>
  <c r="K869" i="17"/>
  <c r="L869" i="17"/>
  <c r="M869" i="17" s="1"/>
  <c r="K870" i="17"/>
  <c r="L870" i="17"/>
  <c r="M870" i="17" s="1"/>
  <c r="K871" i="17"/>
  <c r="L871" i="17"/>
  <c r="M871" i="17" s="1"/>
  <c r="K872" i="17"/>
  <c r="L872" i="17"/>
  <c r="M872" i="17" s="1"/>
  <c r="K873" i="17"/>
  <c r="L873" i="17"/>
  <c r="M873" i="17" s="1"/>
  <c r="K874" i="17"/>
  <c r="L874" i="17"/>
  <c r="M874" i="17" s="1"/>
  <c r="K875" i="17"/>
  <c r="L875" i="17"/>
  <c r="M875" i="17" s="1"/>
  <c r="K876" i="17"/>
  <c r="L876" i="17"/>
  <c r="M876" i="17" s="1"/>
  <c r="K877" i="17"/>
  <c r="L877" i="17"/>
  <c r="K878" i="17"/>
  <c r="L878" i="17"/>
  <c r="M878" i="17" s="1"/>
  <c r="K879" i="17"/>
  <c r="L879" i="17"/>
  <c r="M879" i="17" s="1"/>
  <c r="K880" i="17"/>
  <c r="L880" i="17"/>
  <c r="M880" i="17" s="1"/>
  <c r="K881" i="17"/>
  <c r="L881" i="17"/>
  <c r="M881" i="17" s="1"/>
  <c r="K882" i="17"/>
  <c r="L882" i="17"/>
  <c r="M882" i="17" s="1"/>
  <c r="K883" i="17"/>
  <c r="L883" i="17"/>
  <c r="M883" i="17" s="1"/>
  <c r="K884" i="17"/>
  <c r="L884" i="17"/>
  <c r="M884" i="17" s="1"/>
  <c r="K885" i="17"/>
  <c r="L885" i="17"/>
  <c r="M885" i="17" s="1"/>
  <c r="K886" i="17"/>
  <c r="L886" i="17"/>
  <c r="M886" i="17" s="1"/>
  <c r="K887" i="17"/>
  <c r="L887" i="17"/>
  <c r="M887" i="17" s="1"/>
  <c r="K888" i="17"/>
  <c r="L888" i="17"/>
  <c r="M888" i="17" s="1"/>
  <c r="K889" i="17"/>
  <c r="L889" i="17"/>
  <c r="M889" i="17" s="1"/>
  <c r="K890" i="17"/>
  <c r="L890" i="17"/>
  <c r="M890" i="17" s="1"/>
  <c r="K891" i="17"/>
  <c r="L891" i="17"/>
  <c r="M891" i="17" s="1"/>
  <c r="K892" i="17"/>
  <c r="L892" i="17"/>
  <c r="M892" i="17" s="1"/>
  <c r="K893" i="17"/>
  <c r="L893" i="17"/>
  <c r="M893" i="17" s="1"/>
  <c r="K894" i="17"/>
  <c r="L894" i="17"/>
  <c r="M894" i="17" s="1"/>
  <c r="K895" i="17"/>
  <c r="L895" i="17"/>
  <c r="M895" i="17" s="1"/>
  <c r="K896" i="17"/>
  <c r="L896" i="17"/>
  <c r="M896" i="17" s="1"/>
  <c r="K897" i="17"/>
  <c r="L897" i="17"/>
  <c r="M897" i="17" s="1"/>
  <c r="K898" i="17"/>
  <c r="L898" i="17"/>
  <c r="M898" i="17" s="1"/>
  <c r="K899" i="17"/>
  <c r="L899" i="17"/>
  <c r="M899" i="17" s="1"/>
  <c r="K900" i="17"/>
  <c r="L900" i="17"/>
  <c r="M900" i="17" s="1"/>
  <c r="K901" i="17"/>
  <c r="L901" i="17"/>
  <c r="M901" i="17" s="1"/>
  <c r="K902" i="17"/>
  <c r="L902" i="17"/>
  <c r="M902" i="17" s="1"/>
  <c r="K903" i="17"/>
  <c r="L903" i="17"/>
  <c r="M903" i="17" s="1"/>
  <c r="K904" i="17"/>
  <c r="L904" i="17"/>
  <c r="M904" i="17" s="1"/>
  <c r="K905" i="17"/>
  <c r="L905" i="17"/>
  <c r="M905" i="17" s="1"/>
  <c r="K906" i="17"/>
  <c r="L906" i="17"/>
  <c r="M906" i="17" s="1"/>
  <c r="K907" i="17"/>
  <c r="L907" i="17"/>
  <c r="M907" i="17" s="1"/>
  <c r="K908" i="17"/>
  <c r="L908" i="17"/>
  <c r="M908" i="17" s="1"/>
  <c r="K909" i="17"/>
  <c r="L909" i="17"/>
  <c r="M909" i="17" s="1"/>
  <c r="K910" i="17"/>
  <c r="L910" i="17"/>
  <c r="M910" i="17" s="1"/>
  <c r="K911" i="17"/>
  <c r="L911" i="17"/>
  <c r="M911" i="17" s="1"/>
  <c r="K912" i="17"/>
  <c r="L912" i="17"/>
  <c r="M912" i="17" s="1"/>
  <c r="K913" i="17"/>
  <c r="L913" i="17"/>
  <c r="M913" i="17" s="1"/>
  <c r="K914" i="17"/>
  <c r="L914" i="17"/>
  <c r="M914" i="17" s="1"/>
  <c r="K915" i="17"/>
  <c r="L915" i="17"/>
  <c r="M915" i="17" s="1"/>
  <c r="K916" i="17"/>
  <c r="L916" i="17"/>
  <c r="M916" i="17" s="1"/>
  <c r="K917" i="17"/>
  <c r="L917" i="17"/>
  <c r="M917" i="17" s="1"/>
  <c r="K918" i="17"/>
  <c r="L918" i="17"/>
  <c r="M918" i="17" s="1"/>
  <c r="K919" i="17"/>
  <c r="L919" i="17"/>
  <c r="M919" i="17" s="1"/>
  <c r="K920" i="17"/>
  <c r="L920" i="17"/>
  <c r="M920" i="17" s="1"/>
  <c r="K921" i="17"/>
  <c r="L921" i="17"/>
  <c r="M921" i="17" s="1"/>
  <c r="K922" i="17"/>
  <c r="L922" i="17"/>
  <c r="M922" i="17" s="1"/>
  <c r="K923" i="17"/>
  <c r="L923" i="17"/>
  <c r="M923" i="17" s="1"/>
  <c r="K924" i="17"/>
  <c r="L924" i="17"/>
  <c r="M924" i="17" s="1"/>
  <c r="K925" i="17"/>
  <c r="L925" i="17"/>
  <c r="M925" i="17" s="1"/>
  <c r="K926" i="17"/>
  <c r="L926" i="17"/>
  <c r="M926" i="17" s="1"/>
  <c r="K927" i="17"/>
  <c r="L927" i="17"/>
  <c r="M927" i="17" s="1"/>
  <c r="K928" i="17"/>
  <c r="L928" i="17"/>
  <c r="M928" i="17" s="1"/>
  <c r="K929" i="17"/>
  <c r="L929" i="17"/>
  <c r="M929" i="17" s="1"/>
  <c r="K930" i="17"/>
  <c r="L930" i="17"/>
  <c r="M930" i="17" s="1"/>
  <c r="K931" i="17"/>
  <c r="L931" i="17"/>
  <c r="M931" i="17" s="1"/>
  <c r="K932" i="17"/>
  <c r="L932" i="17"/>
  <c r="M932" i="17" s="1"/>
  <c r="K933" i="17"/>
  <c r="L933" i="17"/>
  <c r="M933" i="17" s="1"/>
  <c r="K934" i="17"/>
  <c r="L934" i="17"/>
  <c r="M934" i="17" s="1"/>
  <c r="K935" i="17"/>
  <c r="L935" i="17"/>
  <c r="M935" i="17" s="1"/>
  <c r="K936" i="17"/>
  <c r="L936" i="17"/>
  <c r="M936" i="17" s="1"/>
  <c r="K937" i="17"/>
  <c r="L937" i="17"/>
  <c r="M937" i="17" s="1"/>
  <c r="K938" i="17"/>
  <c r="L938" i="17"/>
  <c r="M938" i="17" s="1"/>
  <c r="K939" i="17"/>
  <c r="L939" i="17"/>
  <c r="M939" i="17" s="1"/>
  <c r="K940" i="17"/>
  <c r="L940" i="17"/>
  <c r="M940" i="17" s="1"/>
  <c r="K941" i="17"/>
  <c r="L941" i="17"/>
  <c r="M941" i="17" s="1"/>
  <c r="K942" i="17"/>
  <c r="L942" i="17"/>
  <c r="M942" i="17" s="1"/>
  <c r="K943" i="17"/>
  <c r="L943" i="17"/>
  <c r="M943" i="17" s="1"/>
  <c r="K944" i="17"/>
  <c r="L944" i="17"/>
  <c r="M944" i="17" s="1"/>
  <c r="K945" i="17"/>
  <c r="L945" i="17"/>
  <c r="M945" i="17" s="1"/>
  <c r="K946" i="17"/>
  <c r="L946" i="17"/>
  <c r="M946" i="17" s="1"/>
  <c r="K947" i="17"/>
  <c r="L947" i="17"/>
  <c r="M947" i="17" s="1"/>
  <c r="K948" i="17"/>
  <c r="L948" i="17"/>
  <c r="M948" i="17" s="1"/>
  <c r="K949" i="17"/>
  <c r="L949" i="17"/>
  <c r="M949" i="17" s="1"/>
  <c r="K950" i="17"/>
  <c r="L950" i="17"/>
  <c r="M950" i="17" s="1"/>
  <c r="K951" i="17"/>
  <c r="L951" i="17"/>
  <c r="M951" i="17" s="1"/>
  <c r="K952" i="17"/>
  <c r="L952" i="17"/>
  <c r="M952" i="17" s="1"/>
  <c r="K953" i="17"/>
  <c r="L953" i="17"/>
  <c r="M953" i="17" s="1"/>
  <c r="K954" i="17"/>
  <c r="L954" i="17"/>
  <c r="M954" i="17" s="1"/>
  <c r="K955" i="17"/>
  <c r="L955" i="17"/>
  <c r="M955" i="17" s="1"/>
  <c r="K956" i="17"/>
  <c r="L956" i="17"/>
  <c r="M956" i="17" s="1"/>
  <c r="K957" i="17"/>
  <c r="L957" i="17"/>
  <c r="M957" i="17" s="1"/>
  <c r="K958" i="17"/>
  <c r="L958" i="17"/>
  <c r="M958" i="17" s="1"/>
  <c r="K959" i="17"/>
  <c r="L959" i="17"/>
  <c r="M959" i="17" s="1"/>
  <c r="K960" i="17"/>
  <c r="L960" i="17"/>
  <c r="M960" i="17" s="1"/>
  <c r="K961" i="17"/>
  <c r="L961" i="17"/>
  <c r="M961" i="17" s="1"/>
  <c r="K962" i="17"/>
  <c r="L962" i="17"/>
  <c r="M962" i="17" s="1"/>
  <c r="K963" i="17"/>
  <c r="L963" i="17"/>
  <c r="M963" i="17" s="1"/>
  <c r="K964" i="17"/>
  <c r="L964" i="17"/>
  <c r="M964" i="17" s="1"/>
  <c r="K965" i="17"/>
  <c r="L965" i="17"/>
  <c r="M965" i="17" s="1"/>
  <c r="K966" i="17"/>
  <c r="L966" i="17"/>
  <c r="M966" i="17" s="1"/>
  <c r="K967" i="17"/>
  <c r="L967" i="17"/>
  <c r="M967" i="17" s="1"/>
  <c r="K968" i="17"/>
  <c r="L968" i="17"/>
  <c r="M968" i="17" s="1"/>
  <c r="K969" i="17"/>
  <c r="L969" i="17"/>
  <c r="M969" i="17" s="1"/>
  <c r="K970" i="17"/>
  <c r="L970" i="17"/>
  <c r="M970" i="17" s="1"/>
  <c r="K971" i="17"/>
  <c r="L971" i="17"/>
  <c r="M971" i="17" s="1"/>
  <c r="K972" i="17"/>
  <c r="L972" i="17"/>
  <c r="M972" i="17" s="1"/>
  <c r="K973" i="17"/>
  <c r="L973" i="17"/>
  <c r="M973" i="17" s="1"/>
  <c r="K974" i="17"/>
  <c r="L974" i="17"/>
  <c r="M974" i="17" s="1"/>
  <c r="K975" i="17"/>
  <c r="L975" i="17"/>
  <c r="M975" i="17" s="1"/>
  <c r="K976" i="17"/>
  <c r="L976" i="17"/>
  <c r="M976" i="17" s="1"/>
  <c r="K977" i="17"/>
  <c r="L977" i="17"/>
  <c r="M977" i="17" s="1"/>
  <c r="K978" i="17"/>
  <c r="L978" i="17"/>
  <c r="M978" i="17" s="1"/>
  <c r="K979" i="17"/>
  <c r="L979" i="17"/>
  <c r="M979" i="17" s="1"/>
  <c r="K980" i="17"/>
  <c r="L980" i="17"/>
  <c r="M980" i="17" s="1"/>
  <c r="K981" i="17"/>
  <c r="L981" i="17"/>
  <c r="M981" i="17" s="1"/>
  <c r="K982" i="17"/>
  <c r="L982" i="17"/>
  <c r="M982" i="17" s="1"/>
  <c r="K983" i="17"/>
  <c r="L983" i="17"/>
  <c r="M983" i="17" s="1"/>
  <c r="K984" i="17"/>
  <c r="L984" i="17"/>
  <c r="M984" i="17" s="1"/>
  <c r="K985" i="17"/>
  <c r="L985" i="17"/>
  <c r="M985" i="17" s="1"/>
  <c r="K986" i="17"/>
  <c r="L986" i="17"/>
  <c r="M986" i="17" s="1"/>
  <c r="K987" i="17"/>
  <c r="L987" i="17"/>
  <c r="M987" i="17" s="1"/>
  <c r="K988" i="17"/>
  <c r="L988" i="17"/>
  <c r="M988" i="17" s="1"/>
  <c r="K989" i="17"/>
  <c r="L989" i="17"/>
  <c r="M989" i="17" s="1"/>
  <c r="K990" i="17"/>
  <c r="L990" i="17"/>
  <c r="M990" i="17" s="1"/>
  <c r="K991" i="17"/>
  <c r="L991" i="17"/>
  <c r="M991" i="17" s="1"/>
  <c r="K992" i="17"/>
  <c r="L992" i="17"/>
  <c r="M992" i="17" s="1"/>
  <c r="K993" i="17"/>
  <c r="L993" i="17"/>
  <c r="M993" i="17" s="1"/>
  <c r="K994" i="17"/>
  <c r="L994" i="17"/>
  <c r="M994" i="17" s="1"/>
  <c r="K995" i="17"/>
  <c r="L995" i="17"/>
  <c r="M995" i="17" s="1"/>
  <c r="K996" i="17"/>
  <c r="L996" i="17"/>
  <c r="M996" i="17" s="1"/>
  <c r="K997" i="17"/>
  <c r="L997" i="17"/>
  <c r="M997" i="17" s="1"/>
  <c r="K998" i="17"/>
  <c r="L998" i="17"/>
  <c r="M998" i="17" s="1"/>
  <c r="K999" i="17"/>
  <c r="L999" i="17"/>
  <c r="M999" i="17" s="1"/>
  <c r="K1000" i="17"/>
  <c r="L1000" i="17"/>
  <c r="M1000" i="17" s="1"/>
  <c r="K1001" i="17"/>
  <c r="L1001" i="17"/>
  <c r="M1001" i="17" s="1"/>
  <c r="L2" i="17"/>
  <c r="M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<sst xmlns="http://schemas.openxmlformats.org/spreadsheetml/2006/main" count="11135" uniqueCount="6222">
  <si>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</si>
  <si>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</si>
  <si>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</si>
  <si>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</si>
  <si>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</si>
  <si>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</si>
  <si>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</si>
  <si>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</si>
  <si>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</si>
  <si>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</si>
  <si>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</si>
  <si>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</si>
  <si>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</si>
  <si>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</si>
  <si>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</si>
  <si>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</si>
  <si>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</si>
  <si>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</si>
  <si>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</si>
  <si>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</si>
  <si>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</si>
  <si>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</si>
  <si>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</si>
  <si>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</si>
  <si>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</si>
  <si>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</si>
  <si>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</si>
  <si>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</si>
  <si>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</si>
  <si>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</si>
  <si>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</si>
  <si>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</si>
  <si>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</si>
  <si>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</si>
  <si>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</si>
  <si>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</si>
  <si>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</si>
  <si>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</si>
  <si>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</si>
  <si>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</si>
  <si>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</si>
  <si>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</si>
  <si>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</si>
  <si>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</si>
  <si>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</si>
  <si>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</si>
  <si>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</si>
  <si>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</si>
  <si>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</si>
  <si>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</si>
  <si>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</si>
  <si>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</si>
  <si>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</si>
  <si>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</si>
  <si>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</si>
  <si>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</si>
  <si>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</si>
  <si>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</si>
  <si>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</si>
  <si>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</si>
  <si>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</si>
  <si>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</si>
  <si>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</si>
  <si>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</si>
  <si>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</si>
  <si>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</si>
  <si>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</si>
  <si>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</si>
  <si>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</si>
  <si>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</si>
  <si>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</si>
  <si>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</si>
  <si>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</si>
  <si>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</si>
  <si>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</si>
  <si>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</si>
  <si>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</si>
  <si>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</si>
  <si>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</si>
  <si>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</si>
  <si>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</si>
  <si>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</si>
  <si>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</si>
  <si>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</si>
  <si>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</si>
  <si>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</si>
  <si>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</si>
  <si>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</si>
  <si>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</si>
  <si>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</si>
  <si>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</si>
  <si>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</si>
  <si>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</si>
  <si>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</si>
  <si>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</si>
  <si>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</si>
  <si>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</si>
  <si>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</si>
  <si>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</si>
  <si>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</si>
  <si>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</si>
  <si>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</si>
  <si>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</si>
  <si>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</si>
  <si>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</si>
  <si>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</si>
  <si>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</si>
  <si>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</si>
  <si>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</si>
  <si>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</si>
  <si>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</si>
  <si>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</si>
  <si>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</si>
  <si>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</si>
  <si>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</si>
  <si>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</si>
  <si>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</si>
  <si>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</si>
  <si>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</si>
  <si>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</si>
  <si>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</si>
  <si>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</si>
  <si>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</si>
  <si>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</si>
  <si>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</si>
  <si>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</si>
  <si>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</si>
  <si>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</si>
  <si>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</si>
  <si>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</si>
  <si>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</si>
  <si>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</si>
  <si>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</si>
  <si>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</si>
  <si>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</si>
  <si>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</si>
  <si>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</si>
  <si>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</si>
  <si>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</si>
  <si>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</si>
  <si>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</si>
  <si>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</si>
  <si>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</si>
  <si>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</si>
  <si>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</si>
  <si>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</si>
  <si>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</si>
  <si>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</si>
  <si>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</si>
  <si>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</si>
  <si>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</si>
  <si>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</si>
  <si>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</si>
  <si>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</si>
  <si>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</si>
  <si>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</si>
  <si>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</si>
  <si>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</si>
  <si>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</si>
  <si>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</si>
  <si>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</si>
  <si>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</si>
  <si>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</si>
  <si>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</si>
  <si>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</si>
  <si>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</si>
  <si>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</si>
  <si>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</si>
  <si>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</si>
  <si>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</si>
  <si>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</si>
  <si>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</si>
  <si>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</si>
  <si>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</si>
  <si>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</si>
  <si>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</si>
  <si>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</si>
  <si>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</si>
  <si>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</si>
  <si>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</si>
  <si>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</si>
  <si>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</si>
  <si>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</si>
  <si>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</si>
  <si>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</si>
  <si>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</si>
  <si>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</si>
  <si>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</si>
  <si>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</si>
  <si>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</si>
  <si>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</si>
  <si>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</si>
  <si>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</si>
  <si>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</si>
  <si>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</si>
  <si>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</si>
  <si>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</si>
  <si>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</si>
  <si>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</si>
  <si>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</si>
  <si>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</si>
  <si>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</si>
  <si>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</si>
  <si>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</si>
  <si>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</si>
  <si>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</si>
  <si>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</si>
  <si>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</si>
  <si>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</si>
  <si>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</si>
  <si>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</si>
  <si>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</si>
  <si>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</si>
  <si>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</si>
  <si>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</si>
  <si>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</si>
  <si>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</si>
  <si>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</si>
  <si>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</si>
  <si>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</si>
  <si>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</si>
  <si>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</si>
  <si>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</si>
  <si>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</si>
  <si>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</si>
  <si>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</si>
  <si>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</si>
  <si>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</si>
  <si>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</si>
  <si>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</si>
  <si>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</si>
  <si>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</si>
  <si>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</si>
  <si>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</si>
  <si>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</si>
  <si>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</si>
  <si>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</si>
  <si>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</si>
  <si>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</si>
  <si>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</si>
  <si>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</si>
  <si>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</si>
  <si>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</si>
  <si>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</si>
  <si>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</si>
  <si>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</si>
  <si>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</si>
  <si>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</si>
  <si>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</si>
  <si>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</si>
  <si>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</si>
  <si>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</si>
  <si>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</si>
  <si>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</si>
  <si>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</si>
  <si>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</si>
  <si>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</si>
  <si>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</si>
  <si>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</si>
  <si>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</si>
  <si>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</si>
  <si>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</si>
  <si>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</si>
  <si>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</si>
  <si>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</si>
  <si>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</si>
  <si>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</si>
  <si>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</si>
  <si>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</si>
  <si>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</si>
  <si>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</si>
  <si>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</si>
  <si>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</si>
  <si>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</si>
  <si>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</si>
  <si>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</si>
  <si>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</si>
  <si>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</si>
  <si>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</si>
  <si>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</si>
  <si>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</si>
  <si>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</si>
  <si>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</si>
  <si>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</si>
  <si>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</si>
  <si>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</si>
  <si>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</si>
  <si>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</si>
  <si>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</si>
  <si>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</si>
  <si>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</si>
  <si>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</si>
  <si>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</si>
  <si>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</si>
  <si>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</si>
  <si>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</si>
  <si>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</si>
  <si>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</si>
  <si>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</si>
  <si>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</si>
  <si>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</si>
  <si>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</si>
  <si>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</si>
  <si>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</si>
  <si>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</si>
  <si>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</si>
  <si>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</si>
  <si>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</si>
  <si>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</si>
  <si>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</si>
  <si>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</si>
  <si>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</si>
  <si>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</si>
  <si>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</si>
  <si>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</si>
  <si>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</si>
  <si>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</si>
  <si>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</si>
  <si>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</si>
  <si>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</si>
  <si>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</si>
  <si>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</si>
  <si>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</si>
  <si>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</si>
  <si>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</si>
  <si>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</si>
  <si>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</si>
  <si>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</si>
  <si>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</si>
  <si>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</si>
  <si>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</si>
  <si>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</si>
  <si>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</si>
  <si>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</si>
  <si>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</si>
  <si>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</si>
  <si>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</si>
  <si>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</si>
  <si>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</si>
  <si>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</si>
  <si>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</si>
  <si>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</si>
  <si>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</si>
  <si>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</si>
  <si>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</si>
  <si>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</si>
  <si>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</si>
  <si>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</si>
  <si>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</si>
  <si>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</si>
  <si>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</si>
  <si>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</si>
  <si>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</si>
  <si>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</si>
  <si>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</si>
  <si>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</si>
  <si>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</si>
  <si>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</si>
  <si>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</si>
  <si>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</si>
  <si>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</si>
  <si>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</si>
  <si>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</si>
  <si>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</si>
  <si>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</si>
  <si>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</si>
  <si>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</si>
  <si>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</si>
  <si>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</si>
  <si>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</si>
  <si>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</si>
  <si>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</si>
  <si>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</si>
  <si>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</si>
  <si>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</si>
  <si>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</si>
  <si>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</si>
  <si>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</si>
  <si>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</si>
  <si>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</si>
  <si>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</si>
  <si>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</si>
  <si>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</si>
  <si>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</si>
  <si>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</si>
  <si>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</si>
  <si>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</si>
  <si>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</si>
  <si>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</si>
  <si>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</si>
  <si>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</si>
  <si>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</si>
  <si>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</si>
  <si>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</si>
  <si>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</si>
  <si>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</si>
  <si>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</si>
  <si>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</si>
  <si>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</si>
  <si>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</si>
  <si>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</si>
  <si>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</si>
  <si>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</si>
  <si>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</si>
  <si>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</si>
  <si>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</si>
  <si>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</si>
  <si>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</si>
  <si>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</si>
  <si>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</si>
  <si>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</si>
  <si>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</si>
  <si>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</si>
  <si>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</si>
  <si>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</si>
  <si>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</si>
  <si>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</si>
  <si>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</si>
  <si>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</si>
  <si>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</si>
  <si>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</si>
  <si>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</si>
  <si>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</si>
  <si>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</si>
  <si>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</si>
  <si>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</si>
  <si>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</si>
  <si>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</si>
  <si>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</si>
  <si>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</si>
  <si>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</si>
  <si>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</si>
  <si>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</si>
  <si>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</si>
  <si>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</si>
  <si>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</si>
  <si>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</si>
  <si>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</si>
  <si>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</si>
  <si>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</si>
  <si>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</si>
  <si>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</si>
  <si>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</si>
  <si>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</si>
  <si>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</si>
  <si>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</si>
  <si>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</si>
  <si>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</si>
  <si>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</si>
  <si>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</si>
  <si>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</si>
  <si>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</si>
  <si>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</si>
  <si>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</si>
  <si>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</si>
  <si>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</si>
  <si>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</si>
  <si>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</si>
  <si>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</si>
  <si>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</si>
  <si>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</si>
  <si>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</si>
  <si>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</si>
  <si>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</si>
  <si>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</si>
  <si>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</si>
  <si>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</si>
  <si>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</si>
  <si>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</si>
  <si>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</si>
  <si>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</si>
  <si>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</si>
  <si>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</si>
  <si>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</si>
  <si>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</si>
  <si>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</si>
  <si>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</si>
  <si>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</si>
  <si>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</si>
  <si>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</si>
  <si>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</si>
  <si>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</si>
  <si>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</si>
  <si>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</si>
  <si>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</si>
  <si>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</si>
  <si>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</si>
  <si>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</si>
  <si>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</si>
  <si>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</si>
  <si>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</si>
  <si>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</si>
  <si>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</si>
  <si>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</si>
  <si>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</si>
  <si>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</si>
  <si>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</si>
  <si>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</si>
  <si>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</si>
  <si>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</si>
  <si>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</si>
  <si>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</si>
  <si>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</si>
  <si>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</si>
  <si>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</si>
  <si>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</si>
  <si>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</si>
  <si>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</si>
  <si>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</si>
  <si>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</si>
  <si>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</si>
  <si>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</si>
  <si>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</si>
  <si>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</si>
  <si>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</si>
  <si>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</si>
  <si>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</si>
  <si>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</si>
  <si>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</si>
  <si>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</si>
  <si>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</si>
  <si>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</si>
  <si>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</si>
  <si>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</si>
  <si>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</si>
  <si>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</si>
  <si>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</si>
  <si>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</si>
  <si>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</si>
  <si>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</si>
  <si>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</si>
  <si>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</si>
  <si>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</si>
  <si>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</si>
  <si>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</si>
  <si>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</si>
  <si>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</si>
  <si>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</si>
  <si>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</si>
  <si>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</si>
  <si>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</si>
  <si>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</si>
  <si>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</si>
  <si>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</si>
  <si>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</si>
  <si>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</si>
  <si>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</si>
  <si>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</si>
  <si>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</si>
  <si>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</si>
  <si>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</si>
  <si>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</si>
  <si>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</si>
  <si>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</si>
  <si>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</si>
  <si>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</si>
  <si>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</si>
  <si>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</si>
  <si>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</si>
  <si>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</si>
  <si>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</si>
  <si>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</si>
  <si>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</si>
  <si>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</si>
  <si>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</si>
  <si>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</si>
  <si>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</si>
  <si>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</si>
  <si>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</si>
  <si>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</si>
  <si>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</si>
  <si>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</si>
  <si>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</si>
  <si>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</si>
  <si>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</si>
  <si>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</si>
  <si>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</si>
  <si>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</si>
  <si>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</si>
  <si>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</si>
  <si>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</si>
  <si>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</si>
  <si>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</si>
  <si>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</si>
  <si>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</si>
  <si>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</si>
  <si>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</si>
  <si>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</si>
  <si>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</si>
  <si>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</si>
  <si>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</si>
  <si>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</si>
  <si>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</si>
  <si>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</si>
  <si>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</si>
  <si>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</si>
  <si>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</si>
  <si>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</si>
  <si>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</si>
  <si>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</si>
  <si>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</si>
  <si>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</si>
  <si>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</si>
  <si>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</si>
  <si>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</si>
  <si>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</si>
  <si>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</si>
  <si>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</si>
  <si>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</si>
  <si>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</si>
  <si>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</si>
  <si>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</si>
  <si>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</si>
  <si>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</si>
  <si>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</si>
  <si>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</si>
  <si>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</si>
  <si>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</si>
  <si>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</si>
  <si>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</si>
  <si>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</si>
  <si>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</si>
  <si>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</si>
  <si>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</si>
  <si>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</si>
  <si>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</si>
  <si>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</si>
  <si>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</si>
  <si>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</si>
  <si>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</si>
  <si>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</si>
  <si>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</si>
  <si>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</si>
  <si>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</si>
  <si>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</si>
  <si>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</si>
  <si>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</si>
  <si>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</si>
  <si>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</si>
  <si>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</si>
  <si>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</si>
  <si>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</si>
  <si>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</si>
  <si>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</si>
  <si>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</si>
  <si>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</si>
  <si>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</si>
  <si>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</si>
  <si>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</si>
  <si>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</si>
  <si>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</si>
  <si>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</si>
  <si>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</si>
  <si>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</si>
  <si>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</si>
  <si>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</si>
  <si>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</si>
  <si>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</si>
  <si>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</si>
  <si>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</si>
  <si>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</si>
  <si>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</si>
  <si>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</si>
  <si>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</si>
  <si>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</si>
  <si>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</si>
  <si>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</si>
  <si>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</si>
  <si>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</si>
  <si>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</si>
  <si>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</si>
  <si>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</si>
  <si>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</si>
  <si>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</si>
  <si>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</si>
  <si>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</si>
  <si>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</si>
  <si>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</si>
  <si>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</si>
  <si>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</si>
  <si>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</si>
  <si>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</si>
  <si>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</si>
  <si>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</si>
  <si>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</si>
  <si>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</si>
  <si>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</si>
  <si>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</si>
  <si>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</si>
  <si>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</si>
  <si>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</si>
  <si>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</si>
  <si>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</si>
  <si>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</si>
  <si>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</si>
  <si>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</si>
  <si>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</si>
  <si>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</si>
  <si>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</si>
  <si>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</si>
  <si>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</si>
  <si>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</si>
  <si>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</si>
  <si>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</si>
  <si>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</si>
  <si>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</si>
  <si>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</si>
  <si>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</si>
  <si>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</si>
  <si>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</si>
  <si>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</si>
  <si>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</si>
  <si>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</si>
  <si>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</si>
  <si>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</si>
  <si>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</si>
  <si>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</si>
  <si>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</si>
  <si>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</si>
  <si>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</si>
  <si>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</si>
  <si>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</si>
  <si>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</si>
  <si>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</si>
  <si>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</si>
  <si>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</si>
  <si>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</si>
  <si>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</si>
  <si>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</si>
  <si>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</si>
  <si>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</si>
  <si>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</si>
  <si>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</si>
  <si>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</si>
  <si>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</si>
  <si>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</si>
  <si>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</si>
  <si>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</si>
  <si>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</si>
  <si>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</si>
  <si>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</si>
  <si>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</si>
  <si>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</si>
  <si>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</si>
  <si>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</si>
  <si>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</si>
  <si>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</si>
  <si>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</si>
  <si>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</si>
  <si>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</si>
  <si>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</si>
  <si>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</si>
  <si>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</si>
  <si>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</si>
  <si>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</si>
  <si>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</si>
  <si>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</si>
  <si>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</si>
  <si>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</si>
  <si>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</si>
  <si>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</si>
  <si>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</si>
  <si>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</si>
  <si>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</si>
  <si>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</si>
  <si>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</si>
  <si>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</si>
  <si>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</si>
  <si>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</si>
  <si>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</si>
  <si>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</si>
  <si>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</si>
  <si>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</si>
  <si>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</si>
  <si>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</si>
  <si>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</si>
  <si>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</si>
  <si>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</si>
  <si>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</si>
  <si>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</si>
  <si>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</si>
  <si>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</si>
  <si>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</si>
  <si>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</si>
  <si>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</si>
  <si>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</si>
  <si>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</si>
  <si>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</si>
  <si>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</si>
  <si>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</si>
  <si>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</si>
  <si>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</si>
  <si>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</si>
  <si>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</si>
  <si>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</si>
  <si>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</si>
  <si>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</si>
  <si>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</si>
  <si>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</si>
  <si>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</si>
  <si>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</si>
  <si>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</si>
  <si>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</si>
  <si>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</si>
  <si>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</si>
  <si>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</si>
  <si>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</si>
  <si>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</si>
  <si>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</si>
  <si>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</si>
  <si>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</si>
  <si>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</si>
  <si>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</si>
  <si>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</si>
  <si>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</si>
  <si>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</si>
  <si>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</si>
  <si>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</si>
  <si>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</si>
  <si>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</si>
  <si>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</si>
  <si>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</si>
  <si>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</si>
  <si>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</si>
  <si>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</si>
  <si>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</si>
  <si>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</si>
  <si>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</si>
  <si>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</si>
  <si>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</si>
  <si>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</si>
  <si>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</si>
  <si>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</si>
  <si>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</si>
  <si>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</si>
  <si>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</si>
  <si>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</si>
  <si>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</si>
  <si>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</si>
  <si>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</si>
  <si>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</si>
  <si>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</si>
  <si>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</si>
  <si>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</si>
  <si>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</si>
  <si>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</si>
  <si>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</si>
  <si>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</si>
  <si>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</si>
  <si>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</si>
  <si>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</si>
  <si>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</si>
  <si>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</si>
  <si>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</si>
  <si>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</si>
  <si>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</si>
  <si>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</si>
  <si>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</si>
  <si>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</si>
  <si>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</si>
  <si>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</si>
  <si>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</si>
  <si>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</si>
  <si>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</si>
  <si>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</si>
  <si>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</si>
  <si>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</si>
  <si>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</si>
  <si>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</si>
  <si>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</si>
  <si>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</si>
  <si>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</si>
  <si>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</si>
  <si>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</si>
  <si>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</si>
  <si>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</si>
  <si>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</si>
  <si>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</si>
  <si>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</si>
  <si>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</si>
  <si>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</si>
  <si>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</si>
  <si>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</si>
  <si>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</si>
  <si>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</si>
  <si>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</si>
  <si>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</si>
  <si>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</si>
  <si>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</si>
  <si>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</si>
  <si>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</si>
  <si>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</si>
  <si>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</si>
  <si>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</si>
  <si>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</si>
  <si>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</si>
  <si>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</si>
  <si>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</si>
  <si>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</si>
  <si>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</si>
  <si>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</si>
  <si>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</si>
  <si>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</si>
  <si>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</si>
  <si>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</si>
  <si>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</si>
  <si>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</si>
  <si>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</si>
  <si>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</si>
  <si>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</si>
  <si>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</si>
  <si>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</si>
  <si>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</si>
  <si>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</si>
  <si>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</si>
  <si>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</si>
  <si>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</si>
  <si>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</si>
  <si>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</si>
  <si>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</si>
  <si>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</si>
  <si>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</si>
  <si>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</si>
  <si>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</si>
  <si>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</si>
  <si>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</si>
  <si>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</si>
  <si>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</si>
  <si>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</si>
  <si>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</si>
  <si>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</si>
  <si>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</si>
  <si>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</si>
  <si>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</si>
  <si>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</si>
  <si>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</si>
  <si>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</si>
  <si>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</si>
  <si>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</si>
  <si>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</si>
  <si>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</si>
  <si>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</si>
  <si>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</si>
  <si>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</si>
  <si>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</si>
  <si>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</si>
  <si>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</si>
  <si>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</si>
  <si>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</si>
  <si>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</si>
  <si>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</si>
  <si>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</si>
  <si>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</si>
  <si>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</si>
  <si>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</si>
  <si>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</si>
  <si>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</si>
  <si>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</si>
  <si>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</si>
  <si>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</si>
  <si>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</si>
  <si>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</si>
  <si>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</si>
  <si>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</si>
  <si>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</si>
  <si>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</si>
  <si>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</si>
  <si>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</si>
  <si>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</si>
  <si>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</si>
  <si>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</si>
  <si>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</si>
  <si>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</si>
  <si>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</si>
  <si>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</si>
  <si>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</si>
  <si>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</si>
  <si>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</si>
  <si>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</si>
  <si>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</si>
  <si>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</si>
  <si>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</si>
  <si>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</si>
  <si>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</si>
  <si>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</si>
  <si>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</si>
  <si>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</si>
  <si>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</si>
  <si>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</si>
  <si>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</si>
  <si>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</si>
  <si>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</si>
  <si>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</si>
  <si>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</si>
  <si>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</si>
  <si>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</si>
  <si>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</si>
  <si>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</si>
  <si>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</si>
  <si>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</si>
  <si>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</si>
  <si>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</si>
  <si>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</si>
  <si>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</si>
  <si>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</si>
  <si>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</si>
  <si>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</si>
  <si>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</si>
  <si>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</si>
  <si>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</si>
  <si>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</si>
  <si>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</si>
  <si>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</si>
  <si>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</si>
  <si>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</si>
  <si>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</si>
  <si>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</si>
  <si>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</si>
  <si>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</si>
  <si>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</si>
  <si>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</si>
  <si>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</si>
  <si>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</si>
  <si>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</si>
  <si>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</si>
  <si>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</si>
  <si>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</si>
  <si>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</si>
  <si>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</si>
  <si>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</si>
  <si>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</si>
  <si>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</si>
  <si>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</si>
  <si>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</si>
  <si>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</si>
  <si>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</si>
  <si>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</si>
  <si>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</si>
  <si>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</si>
  <si>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</si>
  <si>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</si>
  <si>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</si>
  <si>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</si>
  <si>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</si>
  <si>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</si>
  <si>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</si>
  <si>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</si>
  <si>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</si>
  <si>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</si>
  <si>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</si>
  <si>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</si>
  <si>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</si>
  <si>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</si>
  <si>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</si>
  <si>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</si>
  <si>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</si>
  <si>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</si>
  <si>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</si>
  <si>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</si>
  <si>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</si>
  <si>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</si>
  <si>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</si>
  <si>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</si>
  <si>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</si>
  <si>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</si>
  <si>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</si>
  <si>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</si>
  <si>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</si>
  <si>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</si>
  <si>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</si>
  <si>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</si>
  <si>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</si>
  <si>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</si>
  <si>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</si>
  <si>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</si>
  <si>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</si>
  <si>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</si>
  <si>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</si>
  <si>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</si>
  <si>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</si>
  <si>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</si>
  <si>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</si>
  <si>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</si>
  <si>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</si>
  <si>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</si>
  <si>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</si>
  <si>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</si>
  <si>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</si>
  <si>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</si>
  <si>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</si>
  <si>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</si>
  <si>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</si>
  <si>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</si>
  <si>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</si>
  <si>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</si>
  <si>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</si>
  <si>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</si>
  <si>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</si>
  <si>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</si>
  <si>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</si>
  <si>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</si>
  <si>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</si>
  <si>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</si>
  <si>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</si>
  <si>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</si>
  <si>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</si>
  <si>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</si>
  <si>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</si>
  <si>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</si>
  <si>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</si>
  <si>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</si>
  <si>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</si>
  <si>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</si>
  <si>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</si>
  <si>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</si>
  <si>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</si>
  <si>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</si>
  <si>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</si>
  <si>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</si>
  <si>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</si>
  <si>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</si>
  <si>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</si>
  <si>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</si>
  <si>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</si>
  <si>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</si>
  <si>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</si>
  <si>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</si>
  <si>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</si>
  <si>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</si>
  <si>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</si>
  <si>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</si>
  <si>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</si>
  <si>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</si>
  <si>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</si>
  <si>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</si>
  <si>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</si>
  <si>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</si>
  <si>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</si>
  <si>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</si>
  <si>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</si>
  <si>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</si>
  <si>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</si>
  <si>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</si>
  <si>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</si>
  <si>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</si>
  <si>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</si>
  <si>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</si>
  <si>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</si>
  <si>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</si>
  <si>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</si>
  <si>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</si>
  <si>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</si>
  <si>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</si>
  <si>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</si>
  <si>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</si>
  <si>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</si>
  <si>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</si>
  <si>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</si>
  <si>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</si>
  <si>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</si>
  <si>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</si>
  <si>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</si>
  <si>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</si>
  <si>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</si>
  <si>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</si>
  <si>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</si>
  <si>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</si>
  <si>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</si>
  <si>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</si>
  <si>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</si>
  <si>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</si>
  <si>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</si>
  <si>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</si>
  <si>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</si>
  <si>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</si>
  <si>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</si>
  <si>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</si>
  <si>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</si>
  <si>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</si>
  <si>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</si>
  <si>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</si>
  <si>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</si>
  <si>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</si>
  <si>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</si>
  <si>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</si>
  <si>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</si>
  <si>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</si>
  <si>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</si>
  <si>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</si>
  <si>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</si>
  <si>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</si>
  <si>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</si>
  <si>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</si>
  <si>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</si>
  <si>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</si>
  <si>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</si>
  <si>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</si>
  <si>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</si>
  <si>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</si>
  <si>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</si>
  <si>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</si>
  <si>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</si>
  <si>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</si>
  <si>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</si>
  <si>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</si>
  <si>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</si>
  <si>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</si>
  <si>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</si>
  <si>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</si>
  <si>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</si>
  <si>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</si>
  <si>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</si>
  <si>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</si>
  <si>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</si>
  <si>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</si>
  <si>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</si>
  <si>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</si>
  <si>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</si>
  <si>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</si>
  <si>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</si>
  <si>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</si>
  <si>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</si>
  <si>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</si>
  <si>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</si>
  <si>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</si>
  <si>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</si>
  <si>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</si>
  <si>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</si>
  <si>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</si>
  <si>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</si>
  <si>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</si>
  <si>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</si>
  <si>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</si>
  <si>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</si>
  <si>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</si>
  <si>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</si>
  <si>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</si>
  <si>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</si>
  <si>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</si>
  <si>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</si>
  <si>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</si>
  <si>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</si>
  <si>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</si>
  <si>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</si>
  <si>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</si>
  <si>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</si>
  <si>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</si>
  <si>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</si>
  <si>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</si>
  <si>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</si>
  <si>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</si>
  <si>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</si>
  <si>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</si>
  <si>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</si>
  <si>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</si>
  <si>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</si>
  <si>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</si>
  <si>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</si>
  <si>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</si>
  <si>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</si>
  <si>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</si>
  <si>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</si>
  <si>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</si>
  <si>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</si>
  <si>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</si>
  <si>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</si>
  <si>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</si>
  <si>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</si>
  <si>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</si>
  <si>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</si>
  <si>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</si>
  <si>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</si>
  <si>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</si>
  <si>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</si>
  <si>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</si>
  <si>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</si>
  <si>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</si>
  <si>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</si>
  <si>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</si>
  <si>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</si>
  <si>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</si>
  <si>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</si>
  <si>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</si>
  <si>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</si>
  <si>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</si>
  <si>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</si>
  <si>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</si>
  <si>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</si>
  <si>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</si>
  <si>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</si>
  <si>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</si>
  <si>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</si>
  <si>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</si>
  <si>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</si>
  <si>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</si>
  <si>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</si>
  <si>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</si>
  <si>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</si>
  <si>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</si>
  <si>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</si>
  <si>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</si>
  <si>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</si>
  <si>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</si>
  <si>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</si>
  <si>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</si>
  <si>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</si>
  <si>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</si>
  <si>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</si>
  <si>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</si>
  <si>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</si>
  <si>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</si>
  <si>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</si>
  <si>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</si>
  <si>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</si>
  <si>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</si>
  <si>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</si>
  <si>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</si>
  <si>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</si>
  <si>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</si>
  <si>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</si>
  <si>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</si>
  <si>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</si>
  <si>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</si>
  <si>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</si>
  <si>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</si>
  <si>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</si>
  <si>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</si>
  <si>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</si>
  <si>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</si>
  <si>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</si>
  <si>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</si>
  <si>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</si>
  <si>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</si>
  <si>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</si>
  <si>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</si>
  <si>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</si>
  <si>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</si>
  <si>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</si>
  <si>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</si>
  <si>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</si>
  <si>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</si>
  <si>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</si>
  <si>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</si>
  <si>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</si>
  <si>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</si>
  <si>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</si>
  <si>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</si>
  <si>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</si>
  <si>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</si>
  <si>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</si>
  <si>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</si>
  <si>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</si>
  <si>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</si>
  <si>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</si>
  <si>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</si>
  <si>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</si>
  <si>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</si>
  <si>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</si>
  <si>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</si>
  <si>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</si>
  <si>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</si>
  <si>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</si>
  <si>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</si>
  <si>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</si>
  <si>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</si>
  <si>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</si>
  <si>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</si>
  <si>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</si>
  <si>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</si>
  <si>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</si>
  <si>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</si>
  <si>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</si>
  <si>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</si>
  <si>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</si>
  <si>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</si>
  <si>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</si>
  <si>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</si>
  <si>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</si>
  <si>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</si>
  <si>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</si>
  <si>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</si>
  <si>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</si>
  <si>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</si>
  <si>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</si>
  <si>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</si>
  <si>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</si>
  <si>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</si>
  <si>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</si>
  <si>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</si>
  <si>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</si>
  <si>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</si>
  <si>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</si>
  <si>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</si>
  <si>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</si>
  <si>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</si>
  <si>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</si>
  <si>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</si>
  <si>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</si>
  <si>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</si>
  <si>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</si>
  <si>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</si>
  <si>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</si>
  <si>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</si>
  <si>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</si>
  <si>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</si>
  <si>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</si>
  <si>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</si>
  <si>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</si>
  <si>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</si>
  <si>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</si>
  <si>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</si>
  <si>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</si>
  <si>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</si>
  <si>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</si>
  <si>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</si>
  <si>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</si>
  <si>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</si>
  <si>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</si>
  <si>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</si>
  <si>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</si>
  <si>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</si>
  <si>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</si>
  <si>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</si>
  <si>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</si>
  <si>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</si>
  <si>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</si>
  <si>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</si>
  <si>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</si>
  <si>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</si>
  <si>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</si>
  <si>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</si>
  <si>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</si>
  <si>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</si>
  <si>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</si>
  <si>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</si>
  <si>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</si>
  <si>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</si>
  <si>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</si>
  <si>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</si>
  <si>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</si>
  <si>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</si>
  <si>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</si>
  <si>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</si>
  <si>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</si>
  <si>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</si>
  <si>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</si>
  <si>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</si>
  <si>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</si>
  <si>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</si>
  <si>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</si>
  <si>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</si>
  <si>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</si>
  <si>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</si>
  <si>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</si>
  <si>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</si>
  <si>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</si>
  <si>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</si>
  <si>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</si>
  <si>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</si>
  <si>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</si>
  <si>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</si>
  <si>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</si>
  <si>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</si>
  <si>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</si>
  <si>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</si>
  <si>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</si>
  <si>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</si>
  <si>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</si>
  <si>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</si>
  <si>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</si>
  <si>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</si>
  <si>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</si>
  <si>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</si>
  <si>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</si>
  <si>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</si>
  <si>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</si>
  <si>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</si>
  <si>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</si>
  <si>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</si>
  <si>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</si>
  <si>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</si>
  <si>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</si>
  <si>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</si>
  <si>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</si>
  <si>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</si>
  <si>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</si>
  <si>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</si>
  <si>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</si>
  <si>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</si>
  <si>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</si>
  <si>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</si>
  <si>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</si>
  <si>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</si>
  <si>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</si>
  <si>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</si>
  <si>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</si>
  <si>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</si>
  <si>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</si>
  <si>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</si>
  <si>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</si>
  <si>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</si>
  <si>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</si>
  <si>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</si>
  <si>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</si>
  <si>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</si>
  <si>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</si>
  <si>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</si>
  <si>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</si>
  <si>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</si>
  <si>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</si>
  <si>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</si>
  <si>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</si>
  <si>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</si>
  <si>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</si>
  <si>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</si>
  <si>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</si>
  <si>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</si>
  <si>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</si>
  <si>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</si>
  <si>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</si>
  <si>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</si>
  <si>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</si>
  <si>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</si>
  <si>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</si>
  <si>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</si>
  <si>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</si>
  <si>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</si>
  <si>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</si>
  <si>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</si>
  <si>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</si>
  <si>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</si>
  <si>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</si>
  <si>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</si>
  <si>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</si>
  <si>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</si>
  <si>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</si>
  <si>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</si>
  <si>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</si>
  <si>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</si>
  <si>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</si>
  <si>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</si>
  <si>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</si>
  <si>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</si>
  <si>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</si>
  <si>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</si>
  <si>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</si>
  <si>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</si>
  <si>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</si>
  <si>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</si>
  <si>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</si>
  <si>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</si>
  <si>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</si>
  <si>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</si>
  <si>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</si>
  <si>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</si>
  <si>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</si>
  <si>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</si>
  <si>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</si>
  <si>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</si>
  <si>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</si>
  <si>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</si>
  <si>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</si>
  <si>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</si>
  <si>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</si>
  <si>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</si>
  <si>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</si>
  <si>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</si>
  <si>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</si>
  <si>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</si>
  <si>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</si>
  <si>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</si>
  <si>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</si>
  <si>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</si>
  <si>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</si>
  <si>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</si>
  <si>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</si>
  <si>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</si>
  <si>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</si>
  <si>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</si>
  <si>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</si>
  <si>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</si>
  <si>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</si>
  <si>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</si>
  <si>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</si>
  <si>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</si>
  <si>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</si>
  <si>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</si>
  <si>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</si>
  <si>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</si>
  <si>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</si>
  <si>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</si>
  <si>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</si>
  <si>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</si>
  <si>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</si>
  <si>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</si>
  <si>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</si>
  <si>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</si>
  <si>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</si>
  <si>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</si>
  <si>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</si>
  <si>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</si>
  <si>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</si>
  <si>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</si>
  <si>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</si>
  <si>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</si>
  <si>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</si>
  <si>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</si>
  <si>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</si>
  <si>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</si>
  <si>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</si>
  <si>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</si>
  <si>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</si>
  <si>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</si>
  <si>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</si>
  <si>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</si>
  <si>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</si>
  <si>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</si>
  <si>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</si>
  <si>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</si>
  <si>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</si>
  <si>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</si>
  <si>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</si>
  <si>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</si>
  <si>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</si>
  <si>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</si>
  <si>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</si>
  <si>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</si>
  <si>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</si>
  <si>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</si>
  <si>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</si>
  <si>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</si>
  <si>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</si>
  <si>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</si>
  <si>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</si>
  <si>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</si>
  <si>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</si>
  <si>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</si>
  <si>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</si>
  <si>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</si>
  <si>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</si>
  <si>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</si>
  <si>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</si>
  <si>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</si>
  <si>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</si>
  <si>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</si>
  <si>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</si>
  <si>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</si>
  <si>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</si>
  <si>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</si>
  <si>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</si>
  <si>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</si>
  <si>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</si>
  <si>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</si>
  <si>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</si>
  <si>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</si>
  <si>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</si>
  <si>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</si>
  <si>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</si>
  <si>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</si>
  <si>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</si>
  <si>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</si>
  <si>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</si>
  <si>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</si>
  <si>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</si>
  <si>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</si>
  <si>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</si>
  <si>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</si>
  <si>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</si>
  <si>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</si>
  <si>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</si>
  <si>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</si>
  <si>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</si>
  <si>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</si>
  <si>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</si>
  <si>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</si>
  <si>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</si>
  <si>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</si>
  <si>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</si>
  <si>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</si>
  <si>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</si>
  <si>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</si>
  <si>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</si>
  <si>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</si>
  <si>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</si>
  <si>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</si>
  <si>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</si>
  <si>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</si>
  <si>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</si>
  <si>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</si>
  <si>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</si>
  <si>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</si>
  <si>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</si>
  <si>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</si>
  <si>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</si>
  <si>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</si>
  <si>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</si>
  <si>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</si>
  <si>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</si>
  <si>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</si>
  <si>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</si>
  <si>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</si>
  <si>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</si>
  <si>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</si>
  <si>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</si>
  <si>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</si>
  <si>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</si>
  <si>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</si>
  <si>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</si>
  <si>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</si>
  <si>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</si>
  <si>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</si>
  <si>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</si>
  <si>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</si>
  <si>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</si>
  <si>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</si>
  <si>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</si>
  <si>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</si>
  <si>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</si>
  <si>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</si>
  <si>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</si>
  <si>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</si>
  <si>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</si>
  <si>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</si>
  <si>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</si>
  <si>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</si>
  <si>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</si>
  <si>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</si>
  <si>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</si>
  <si>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</si>
  <si>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</si>
  <si>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</si>
  <si>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</si>
  <si>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</si>
  <si>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</si>
  <si>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</si>
  <si>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</si>
  <si>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</si>
  <si>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</si>
  <si>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</si>
  <si>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</si>
  <si>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</si>
  <si>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</si>
  <si>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</si>
  <si>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</si>
  <si>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</si>
  <si>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</si>
  <si>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</si>
  <si>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</si>
  <si>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</si>
  <si>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</si>
  <si>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</si>
  <si>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</si>
  <si>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</si>
  <si>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</si>
  <si>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</si>
  <si>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</si>
  <si>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</si>
  <si>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</si>
  <si>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</si>
  <si>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</si>
  <si>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</si>
  <si>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</si>
  <si>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</si>
  <si>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</si>
  <si>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</si>
  <si>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</si>
  <si>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</si>
  <si>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</si>
  <si>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</si>
  <si>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</si>
  <si>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</si>
  <si>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</si>
  <si>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</si>
  <si>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</si>
  <si>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</si>
  <si>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</si>
  <si>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</si>
  <si>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</si>
  <si>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</si>
  <si>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</si>
  <si>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</si>
  <si>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</si>
  <si>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</si>
  <si>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</si>
  <si>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</si>
  <si>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</si>
  <si>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</si>
  <si>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</si>
  <si>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</si>
  <si>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</si>
  <si>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</si>
  <si>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</si>
  <si>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</si>
  <si>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</si>
  <si>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</si>
  <si>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</si>
  <si>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</si>
  <si>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</si>
  <si>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</si>
  <si>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</si>
  <si>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</si>
  <si>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</si>
  <si>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</si>
  <si>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</si>
  <si>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</si>
  <si>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</si>
  <si>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</si>
  <si>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</si>
  <si>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</si>
  <si>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</si>
  <si>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</si>
  <si>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</si>
  <si>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</si>
  <si>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</si>
  <si>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</si>
  <si>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</si>
  <si>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</si>
  <si>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</si>
  <si>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</si>
  <si>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</si>
  <si>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</si>
  <si>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</si>
  <si>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</si>
  <si>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</si>
  <si>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</si>
  <si>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</si>
  <si>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</si>
  <si>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</si>
  <si>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</si>
  <si>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</si>
  <si>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</si>
  <si>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</si>
  <si>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</si>
  <si>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</si>
  <si>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</si>
  <si>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</si>
  <si>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</si>
  <si>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</si>
  <si>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</si>
  <si>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</si>
  <si>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</si>
  <si>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</si>
  <si>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</si>
  <si>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</si>
  <si>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</si>
  <si>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</si>
  <si>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</si>
  <si>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</si>
  <si>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</si>
  <si>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</si>
  <si>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</si>
  <si>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</si>
  <si>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</si>
  <si>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</si>
  <si>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</si>
  <si>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</si>
  <si>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</si>
  <si>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</si>
  <si>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</si>
  <si>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</si>
  <si>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</si>
  <si>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</si>
  <si>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</si>
  <si>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</si>
  <si>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</si>
  <si>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</si>
  <si>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</si>
  <si>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</si>
  <si>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</si>
  <si>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</si>
  <si>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</si>
  <si>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</si>
  <si>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</si>
  <si>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</si>
  <si>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</si>
  <si>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</si>
  <si>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</si>
  <si>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</si>
  <si>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</si>
  <si>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</si>
  <si>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</si>
  <si>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</si>
  <si>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</si>
  <si>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</si>
  <si>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</si>
  <si>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</si>
  <si>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</si>
  <si>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</si>
  <si>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</si>
  <si>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</si>
  <si>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</si>
  <si>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</si>
  <si>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</si>
  <si>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</si>
  <si>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</si>
  <si>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</si>
  <si>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</si>
  <si>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</si>
  <si>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</si>
  <si>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</si>
  <si>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</si>
  <si>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</si>
  <si>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</si>
  <si>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</si>
  <si>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</si>
  <si>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</si>
  <si>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</si>
  <si>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</si>
  <si>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</si>
  <si>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</si>
  <si>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</si>
  <si>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</si>
  <si>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</si>
  <si>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</si>
  <si>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</si>
  <si>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</si>
  <si>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</si>
  <si>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</si>
  <si>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</si>
  <si>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</si>
  <si>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</si>
  <si>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</si>
  <si>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</si>
  <si>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</si>
  <si>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</si>
  <si>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</si>
  <si>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</si>
  <si>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</si>
  <si>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</si>
  <si>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</si>
  <si>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</si>
  <si>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</si>
  <si>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</si>
  <si>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</si>
  <si>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</si>
  <si>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</si>
  <si>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</si>
  <si>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</si>
  <si>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</si>
  <si>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</si>
  <si>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</si>
  <si>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</si>
  <si>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</si>
  <si>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</si>
  <si>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</si>
  <si>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</si>
  <si>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</si>
  <si>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</si>
  <si>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</si>
  <si>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</si>
  <si>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</si>
  <si>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</si>
  <si>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</si>
  <si>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</si>
  <si>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</si>
  <si>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</si>
  <si>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</si>
  <si>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</si>
  <si>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</si>
  <si>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</si>
  <si>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</si>
  <si>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</si>
  <si>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</si>
  <si>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</si>
  <si>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</si>
  <si>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</si>
  <si>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</si>
  <si>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</si>
  <si>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</si>
  <si>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</si>
  <si>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</si>
  <si>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</si>
  <si>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</si>
  <si>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</si>
  <si>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</si>
  <si>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</si>
  <si>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</si>
  <si>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</si>
  <si>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</si>
  <si>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</si>
  <si>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</si>
  <si>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</si>
  <si>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</si>
  <si>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</si>
  <si>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</si>
  <si>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</si>
  <si>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</si>
  <si>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</si>
  <si>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</si>
  <si>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</si>
  <si>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</si>
  <si>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</si>
  <si>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</si>
  <si>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</si>
  <si>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</si>
  <si>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</si>
  <si>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</si>
  <si>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</si>
  <si>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</si>
  <si>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</si>
  <si>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</si>
  <si>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</si>
  <si>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</si>
  <si>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</si>
  <si>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</si>
  <si>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</si>
  <si>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</si>
  <si>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</si>
  <si>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</si>
  <si>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</si>
  <si>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</si>
  <si>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</si>
  <si>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</si>
  <si>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</si>
  <si>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</si>
  <si>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</si>
  <si>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</si>
  <si>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</si>
  <si>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</si>
  <si>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</si>
  <si>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</si>
  <si>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</si>
  <si>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</si>
  <si>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</si>
  <si>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</si>
  <si>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</si>
  <si>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</si>
  <si>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</si>
  <si>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</si>
  <si>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</si>
  <si>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</si>
  <si>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</si>
  <si>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</si>
  <si>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</si>
  <si>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</si>
  <si>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</si>
  <si>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</si>
  <si>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</si>
  <si>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</si>
  <si>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</si>
  <si>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</si>
  <si>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</si>
  <si>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</si>
  <si>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</si>
  <si>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</si>
  <si>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</si>
  <si>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</si>
  <si>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</si>
  <si>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</si>
  <si>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</si>
  <si>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</si>
  <si>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</si>
  <si>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</si>
  <si>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</si>
  <si>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</si>
  <si>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</si>
  <si>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</si>
  <si>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</si>
  <si>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</si>
  <si>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</si>
  <si>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</si>
  <si>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</si>
  <si>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</si>
  <si>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</si>
  <si>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</si>
  <si>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</si>
  <si>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</si>
  <si>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</si>
  <si>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</si>
  <si>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</si>
  <si>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</si>
  <si>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</si>
  <si>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</si>
  <si>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</si>
  <si>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</si>
  <si>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</si>
  <si>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</si>
  <si>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</si>
  <si>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</si>
  <si>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</si>
  <si>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</si>
  <si>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</si>
  <si>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</si>
  <si>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</si>
  <si>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</si>
  <si>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</si>
  <si>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</si>
  <si>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</si>
  <si>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</si>
  <si>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</si>
  <si>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</si>
  <si>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</si>
  <si>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</si>
  <si>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</si>
  <si>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</si>
  <si>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</si>
  <si>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</si>
  <si>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</si>
  <si>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</si>
  <si>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</si>
  <si>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</si>
  <si>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</si>
  <si>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</si>
  <si>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</si>
  <si>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</si>
  <si>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</si>
  <si>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</si>
  <si>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</si>
  <si>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</si>
  <si>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</si>
  <si>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</si>
  <si>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</si>
  <si>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</si>
  <si>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</si>
  <si>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</si>
  <si>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</si>
  <si>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</si>
  <si>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</si>
  <si>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</si>
  <si>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</si>
  <si>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</si>
  <si>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</si>
  <si>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</si>
  <si>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</si>
  <si>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</si>
  <si>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</si>
  <si>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</si>
  <si>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</si>
  <si>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</si>
  <si>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</si>
  <si>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</si>
  <si>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</si>
  <si>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</si>
  <si>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</si>
  <si>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</si>
  <si>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</si>
  <si>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</si>
  <si>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</si>
  <si>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</si>
  <si>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</si>
  <si>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</si>
  <si>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</si>
  <si>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</si>
  <si>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</si>
  <si>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</si>
  <si>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</si>
  <si>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</si>
  <si>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</si>
  <si>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</si>
  <si>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</si>
  <si>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</si>
  <si>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</si>
  <si>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</si>
  <si>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</si>
  <si>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</si>
  <si>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</si>
  <si>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</si>
  <si>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</si>
  <si>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</si>
  <si>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</si>
  <si>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</si>
  <si>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</si>
  <si>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</si>
  <si>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</si>
  <si>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</si>
  <si>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</si>
  <si>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</si>
  <si>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</si>
  <si>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</si>
  <si>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</si>
  <si>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</si>
  <si>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</si>
  <si>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</si>
  <si>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</si>
  <si>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</si>
  <si>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</si>
  <si>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</si>
  <si>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</si>
  <si>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</si>
  <si>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</si>
  <si>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</si>
  <si>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</si>
  <si>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</si>
  <si>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</si>
  <si>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</si>
  <si>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</si>
  <si>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</si>
  <si>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</si>
  <si>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</si>
  <si>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</si>
  <si>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</si>
  <si>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</si>
  <si>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</si>
  <si>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</si>
  <si>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</si>
  <si>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</si>
  <si>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</si>
  <si>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</si>
  <si>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</si>
  <si>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</si>
  <si>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</si>
  <si>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</si>
  <si>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</si>
  <si>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</si>
  <si>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</si>
  <si>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</si>
  <si>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</si>
  <si>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</si>
  <si>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</si>
  <si>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</si>
  <si>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</si>
  <si>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</si>
  <si>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</si>
  <si>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</si>
  <si>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</si>
  <si>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</si>
  <si>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</si>
  <si>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</si>
  <si>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</si>
  <si>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</si>
  <si>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</si>
  <si>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</si>
  <si>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</si>
  <si>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</si>
  <si>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</si>
  <si>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</si>
  <si>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</si>
  <si>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</si>
  <si>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</si>
  <si>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</si>
  <si>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</si>
  <si>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</si>
  <si>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</si>
  <si>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</si>
  <si>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</si>
  <si>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</si>
  <si>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</si>
  <si>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</si>
  <si>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</si>
  <si>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</si>
  <si>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</si>
  <si>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</si>
  <si>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</si>
  <si>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</si>
  <si>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</si>
  <si>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</si>
  <si>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</si>
  <si>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</si>
  <si>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</si>
  <si>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</si>
  <si>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</si>
  <si>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</si>
  <si>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</si>
  <si>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</si>
  <si>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</si>
  <si>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</si>
  <si>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</si>
  <si>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</si>
  <si>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</si>
  <si>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</si>
  <si>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</si>
  <si>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</si>
  <si>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</si>
  <si>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</si>
  <si>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</si>
  <si>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</si>
  <si>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</si>
  <si>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</si>
  <si>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</si>
  <si>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</si>
  <si>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</si>
  <si>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</si>
  <si>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</si>
  <si>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</si>
  <si>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</si>
  <si>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</si>
  <si>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</si>
  <si>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</si>
  <si>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</si>
  <si>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</si>
  <si>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</si>
  <si>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</si>
  <si>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</si>
  <si>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</si>
  <si>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</si>
  <si>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</si>
  <si>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</si>
  <si>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</si>
  <si>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</si>
  <si>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</si>
  <si>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</si>
  <si>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</si>
  <si>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</si>
  <si>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</si>
  <si>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</si>
  <si>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</si>
  <si>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</si>
  <si>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</si>
  <si>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</si>
  <si>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</si>
  <si>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</si>
  <si>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</si>
  <si>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</si>
  <si>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</si>
  <si>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</si>
  <si>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</si>
  <si>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</si>
  <si>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</si>
  <si>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</si>
  <si>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</si>
  <si>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</si>
  <si>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</si>
  <si>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</si>
  <si>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</si>
  <si>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</si>
  <si>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</si>
  <si>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</si>
  <si>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</si>
  <si>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</si>
  <si>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</si>
  <si>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</si>
  <si>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</si>
  <si>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</si>
  <si>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</si>
  <si>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</si>
  <si>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</si>
  <si>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</si>
  <si>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</si>
  <si>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</si>
  <si>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</si>
  <si>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</si>
  <si>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</si>
  <si>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</si>
  <si>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</si>
  <si>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</si>
  <si>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</si>
  <si>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</si>
  <si>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</si>
  <si>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</si>
  <si>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</si>
  <si>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</si>
  <si>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</si>
  <si>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</si>
  <si>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</si>
  <si>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</si>
  <si>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</si>
  <si>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</si>
  <si>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</si>
  <si>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</si>
  <si>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</si>
  <si>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</si>
  <si>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</si>
  <si>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</si>
  <si>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</si>
  <si>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</si>
  <si>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</si>
  <si>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</si>
  <si>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</si>
  <si>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</si>
  <si>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</si>
  <si>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</si>
  <si>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</si>
  <si>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</si>
  <si>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</si>
  <si>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</si>
  <si>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</si>
  <si>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</si>
  <si>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</si>
  <si>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</si>
  <si>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</si>
  <si>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</si>
  <si>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</si>
  <si>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</si>
  <si>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</si>
  <si>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</si>
  <si>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</si>
  <si>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</si>
  <si>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</si>
  <si>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</si>
  <si>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</si>
  <si>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</si>
  <si>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</si>
  <si>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</si>
  <si>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</si>
  <si>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</si>
  <si>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</si>
  <si>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</si>
  <si>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</si>
  <si>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</si>
  <si>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</si>
  <si>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</si>
  <si>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</si>
  <si>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</si>
  <si>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</si>
  <si>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</si>
  <si>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</si>
  <si>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</si>
  <si>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</si>
  <si>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</si>
  <si>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</si>
  <si>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</si>
  <si>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</si>
  <si>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</si>
  <si>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</si>
  <si>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</si>
  <si>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</si>
  <si>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</si>
  <si>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</si>
  <si>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</si>
  <si>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</si>
  <si>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</si>
  <si>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</si>
  <si>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</si>
  <si>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</si>
  <si>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</si>
  <si>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</si>
  <si>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</si>
  <si>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</si>
  <si>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</si>
  <si>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</si>
  <si>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</si>
  <si>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</si>
  <si>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</si>
  <si>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</si>
  <si>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</si>
  <si>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</si>
  <si>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</si>
  <si>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</si>
  <si>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</si>
  <si>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</si>
  <si>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</si>
  <si>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</si>
  <si>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</si>
  <si>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</si>
  <si>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</si>
  <si>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</si>
  <si>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</si>
  <si>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</si>
  <si>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</si>
  <si>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</si>
  <si>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</si>
  <si>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</si>
  <si>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</si>
  <si>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</si>
  <si>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</si>
  <si>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</si>
  <si>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</si>
  <si>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</si>
  <si>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</si>
  <si>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</si>
  <si>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</si>
  <si>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</si>
  <si>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</si>
  <si>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</si>
  <si>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</si>
  <si>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</si>
  <si>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</si>
  <si>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</si>
  <si>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</si>
  <si>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</si>
  <si>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</si>
  <si>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</si>
  <si>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</si>
  <si>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</si>
  <si>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</si>
  <si>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</si>
  <si>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</si>
  <si>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</si>
  <si>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</si>
  <si>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</si>
  <si>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</si>
  <si>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</si>
  <si>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</si>
  <si>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</si>
  <si>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</si>
  <si>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</si>
  <si>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</si>
  <si>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</si>
  <si>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</si>
  <si>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</si>
  <si>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</si>
  <si>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</si>
  <si>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</si>
  <si>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</si>
  <si>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</si>
  <si>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</si>
  <si>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</si>
  <si>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</si>
  <si>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</si>
  <si>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</si>
  <si>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</si>
  <si>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</si>
  <si>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</si>
  <si>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</si>
  <si>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</si>
  <si>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</si>
  <si>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</si>
  <si>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</si>
  <si>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</si>
  <si>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</si>
  <si>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</si>
  <si>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</si>
  <si>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</si>
  <si>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</si>
  <si>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</si>
  <si>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</si>
  <si>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</si>
  <si>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</si>
  <si>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</si>
  <si>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</si>
  <si>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</si>
  <si>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</si>
  <si>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</si>
  <si>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</si>
  <si>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</si>
  <si>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</si>
  <si>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</si>
  <si>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</si>
  <si>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</si>
  <si>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</si>
  <si>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</si>
  <si>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</si>
  <si>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</si>
  <si>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</si>
  <si>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</si>
  <si>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</si>
  <si>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</si>
  <si>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</si>
  <si>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</si>
  <si>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</si>
  <si>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</si>
  <si>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</si>
  <si>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</si>
  <si>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</si>
  <si>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</si>
  <si>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</si>
  <si>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</si>
  <si>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</si>
  <si>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</si>
  <si>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</si>
  <si>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</si>
  <si>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</si>
  <si>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</si>
  <si>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</si>
  <si>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</si>
  <si>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</si>
  <si>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</si>
  <si>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</si>
  <si>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</si>
  <si>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</si>
  <si>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</si>
  <si>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</si>
  <si>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</si>
  <si>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</si>
  <si>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</si>
  <si>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</si>
  <si>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</si>
  <si>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</si>
  <si>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</si>
  <si>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</si>
  <si>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</si>
  <si>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</si>
  <si>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</si>
  <si>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</si>
  <si>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</si>
  <si>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</si>
  <si>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</si>
  <si>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</si>
  <si>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</si>
  <si>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</si>
  <si>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</si>
  <si>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</si>
  <si>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</si>
  <si>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</si>
  <si>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</si>
  <si>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</si>
  <si>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</si>
  <si>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</si>
  <si>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</si>
  <si>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</si>
  <si>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</si>
  <si>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</si>
  <si>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</si>
  <si>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</si>
  <si>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</si>
  <si>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</si>
  <si>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</si>
  <si>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</si>
  <si>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</si>
  <si>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</si>
  <si>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</si>
  <si>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</si>
  <si>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</si>
  <si>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</si>
  <si>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</si>
  <si>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</si>
  <si>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</si>
  <si>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</si>
  <si>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</si>
  <si>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</si>
  <si>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</si>
  <si>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</si>
  <si>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</si>
  <si>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</si>
  <si>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</si>
  <si>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</si>
  <si>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</si>
  <si>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</si>
  <si>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</si>
  <si>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</si>
  <si>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</si>
  <si>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</si>
  <si>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</si>
  <si>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</si>
  <si>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</si>
  <si>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</si>
  <si>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</si>
  <si>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</si>
  <si>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</si>
  <si>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</si>
  <si>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</si>
  <si>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</si>
  <si>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</si>
  <si>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</si>
  <si>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</si>
  <si>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</si>
  <si>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</si>
  <si>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</si>
  <si>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</si>
  <si>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</si>
  <si>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</si>
  <si>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</si>
  <si>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</si>
  <si>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</si>
  <si>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</si>
  <si>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</si>
  <si>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</si>
  <si>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</si>
  <si>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</si>
  <si>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</si>
  <si>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</si>
  <si>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</si>
  <si>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</si>
  <si>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</si>
  <si>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</si>
  <si>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</si>
  <si>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</si>
  <si>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</si>
  <si>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</si>
  <si>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</si>
  <si>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</si>
  <si>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</si>
  <si>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</si>
  <si>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</si>
  <si>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</si>
  <si>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</si>
  <si>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</si>
  <si>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</si>
  <si>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</si>
  <si>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</si>
  <si>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</si>
  <si>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</si>
  <si>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</si>
  <si>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</si>
  <si>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</si>
  <si>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</si>
  <si>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</si>
  <si>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</si>
  <si>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</si>
  <si>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</si>
  <si>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</si>
  <si>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</si>
  <si>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</si>
  <si>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</si>
  <si>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</si>
  <si>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</si>
  <si>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</si>
  <si>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</si>
  <si>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</si>
  <si>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</si>
  <si>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</si>
  <si>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</si>
  <si>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</si>
  <si>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</si>
  <si>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</si>
  <si>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</si>
  <si>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</si>
  <si>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</si>
  <si>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</si>
  <si>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</si>
  <si>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</si>
  <si>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</si>
  <si>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</si>
  <si>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</si>
  <si>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</si>
  <si>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</si>
  <si>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</si>
  <si>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</si>
  <si>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</si>
  <si>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</si>
  <si>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</si>
  <si>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</si>
  <si>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</si>
  <si>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</si>
  <si>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</si>
  <si>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</si>
  <si>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</si>
  <si>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</si>
  <si>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</si>
  <si>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</si>
  <si>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</si>
  <si>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</si>
  <si>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</si>
  <si>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</si>
  <si>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</si>
  <si>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</si>
  <si>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</si>
  <si>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</si>
  <si>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</si>
  <si>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</si>
  <si>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</si>
  <si>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</si>
  <si>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</si>
  <si>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</si>
  <si>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</si>
  <si>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</si>
  <si>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</si>
  <si>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</si>
  <si>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</si>
  <si>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</si>
  <si>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</si>
  <si>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</si>
  <si>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</si>
  <si>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</si>
  <si>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</si>
  <si>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</si>
  <si>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</si>
  <si>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</si>
  <si>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</si>
  <si>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</si>
  <si>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</si>
  <si>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</si>
  <si>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</si>
  <si>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</si>
  <si>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</si>
  <si>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</si>
  <si>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</si>
  <si>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</si>
  <si>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</si>
  <si>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</si>
  <si>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</si>
  <si>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</si>
  <si>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</si>
  <si>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</si>
  <si>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</si>
  <si>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</si>
  <si>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</si>
  <si>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</si>
  <si>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</si>
  <si>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</si>
  <si>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</si>
  <si>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</si>
  <si>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</si>
  <si>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</si>
  <si>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</si>
  <si>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</si>
  <si>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</si>
  <si>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</si>
  <si>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</si>
  <si>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</si>
  <si>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</si>
  <si>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</si>
  <si>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</si>
  <si>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</si>
  <si>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</si>
  <si>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</si>
  <si>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</si>
  <si>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</si>
  <si>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</si>
  <si>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</si>
  <si>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</si>
  <si>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</si>
  <si>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</si>
  <si>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</si>
  <si>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</si>
  <si>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</si>
  <si>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</si>
  <si>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</si>
  <si>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</si>
  <si>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</si>
  <si>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</si>
  <si>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</si>
  <si>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</si>
  <si>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</si>
  <si>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</si>
  <si>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</si>
  <si>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</si>
  <si>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</si>
  <si>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</si>
  <si>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</si>
  <si>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</si>
  <si>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</si>
  <si>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</si>
  <si>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</si>
  <si>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</si>
  <si>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</si>
  <si>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</si>
  <si>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</si>
  <si>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</si>
  <si>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</si>
  <si>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</si>
  <si>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</si>
  <si>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</si>
  <si>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</si>
  <si>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</si>
  <si>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</si>
  <si>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</si>
  <si>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</si>
  <si>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</si>
  <si>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</si>
  <si>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</si>
  <si>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</si>
  <si>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</si>
  <si>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</si>
  <si>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</si>
  <si>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</si>
  <si>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</si>
  <si>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</si>
  <si>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</si>
  <si>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</si>
  <si>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</si>
  <si>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</si>
  <si>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</si>
  <si>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</si>
  <si>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</si>
  <si>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</si>
  <si>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</si>
  <si>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</si>
  <si>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</si>
  <si>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</si>
  <si>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</si>
  <si>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</si>
  <si>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</si>
  <si>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</si>
  <si>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</si>
  <si>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</si>
  <si>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</si>
  <si>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</si>
  <si>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</si>
  <si>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</si>
  <si>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</si>
  <si>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</si>
  <si>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</si>
  <si>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</si>
  <si>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</si>
  <si>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</si>
  <si>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</si>
  <si>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</si>
  <si>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</si>
  <si>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</si>
  <si>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</si>
  <si>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</si>
  <si>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</si>
  <si>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</si>
  <si>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</si>
  <si>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</si>
  <si>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</si>
  <si>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</si>
  <si>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</si>
  <si>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</si>
  <si>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</si>
  <si>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</si>
  <si>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</si>
  <si>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</si>
  <si>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</si>
  <si>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</si>
  <si>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</si>
  <si>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</si>
  <si>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</si>
  <si>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</si>
  <si>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</si>
  <si>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</si>
  <si>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</si>
  <si>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</si>
  <si>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</si>
  <si>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</si>
  <si>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</si>
  <si>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</si>
  <si>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</si>
  <si>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</si>
  <si>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</si>
  <si>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</si>
  <si>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</si>
  <si>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</si>
  <si>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</si>
  <si>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</si>
  <si>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</si>
  <si>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</si>
  <si>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</si>
  <si>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</si>
  <si>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</si>
  <si>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</si>
  <si>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</si>
  <si>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</si>
  <si>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</si>
  <si>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</si>
  <si>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</si>
  <si>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</si>
  <si>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</si>
  <si>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</si>
  <si>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</si>
  <si>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</si>
  <si>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</si>
  <si>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</si>
  <si>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</si>
  <si>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</si>
  <si>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</si>
  <si>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</si>
  <si>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</si>
  <si>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</si>
  <si>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</si>
  <si>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</si>
  <si>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</si>
  <si>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</si>
  <si>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</si>
  <si>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</si>
  <si>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</si>
  <si>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</si>
  <si>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</si>
  <si>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</si>
  <si>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</si>
  <si>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</si>
  <si>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</si>
  <si>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</si>
  <si>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</si>
  <si>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</si>
  <si>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</si>
  <si>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</si>
  <si>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</si>
  <si>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</si>
  <si>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</si>
  <si>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</si>
  <si>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</si>
  <si>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</si>
  <si>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</si>
  <si>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</si>
  <si>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</si>
  <si>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</si>
  <si>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</si>
  <si>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</si>
  <si>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</si>
  <si>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</si>
  <si>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</si>
  <si>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</si>
  <si>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</si>
  <si>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</si>
  <si>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</si>
  <si>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</si>
  <si>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</si>
  <si>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</si>
  <si>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</si>
  <si>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</si>
  <si>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</si>
  <si>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</si>
  <si>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</si>
  <si>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</si>
  <si>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</si>
  <si>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</si>
  <si>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</si>
  <si>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</si>
  <si>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</si>
  <si>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</si>
  <si>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</si>
  <si>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</si>
  <si>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</si>
  <si>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</si>
  <si>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</si>
  <si>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</si>
  <si>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</si>
  <si>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</si>
  <si>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</si>
  <si>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</si>
  <si>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</si>
  <si>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</si>
  <si>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</si>
  <si>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</si>
  <si>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</si>
  <si>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</si>
  <si>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</si>
  <si>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</si>
  <si>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</si>
  <si>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</si>
  <si>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</si>
  <si>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</si>
  <si>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</si>
  <si>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</si>
  <si>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</si>
  <si>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</si>
  <si>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</si>
  <si>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</si>
  <si>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</si>
  <si>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</si>
  <si>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</si>
  <si>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</si>
  <si>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</si>
  <si>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</si>
  <si>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</si>
  <si>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</si>
  <si>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</si>
  <si>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</si>
  <si>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</si>
  <si>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</si>
  <si>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</si>
  <si>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</si>
  <si>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</si>
  <si>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</si>
  <si>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</si>
  <si>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</si>
  <si>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</si>
  <si>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</si>
  <si>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</si>
  <si>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</si>
  <si>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</si>
  <si>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</si>
  <si>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</si>
  <si>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</si>
  <si>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</si>
  <si>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</si>
  <si>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</si>
  <si>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</si>
  <si>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</si>
  <si>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</si>
  <si>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</si>
  <si>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</si>
  <si>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</si>
  <si>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</si>
  <si>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</si>
  <si>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</si>
  <si>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</si>
  <si>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</si>
  <si>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</si>
  <si>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</si>
  <si>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</si>
  <si>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</si>
  <si>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</si>
  <si>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</si>
  <si>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</si>
  <si>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</si>
  <si>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</si>
  <si>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</si>
  <si>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</si>
  <si>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</si>
  <si>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</si>
  <si>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</si>
  <si>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</si>
  <si>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</si>
  <si>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</si>
  <si>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</si>
  <si>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</si>
  <si>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</si>
  <si>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</si>
  <si>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</si>
  <si>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</si>
  <si>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</si>
  <si>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</si>
  <si>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</si>
  <si>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</si>
  <si>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</si>
  <si>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</si>
  <si>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</si>
  <si>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</si>
  <si>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</si>
  <si>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</si>
  <si>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</si>
  <si>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</si>
  <si>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</si>
  <si>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</si>
  <si>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</si>
  <si>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</si>
  <si>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</si>
  <si>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</si>
  <si>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</si>
  <si>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</si>
  <si>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</si>
  <si>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</si>
  <si>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</si>
  <si>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</si>
  <si>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</si>
  <si>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</si>
  <si>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</si>
  <si>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</si>
  <si>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</si>
  <si>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</si>
  <si>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</si>
  <si>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</si>
  <si>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</si>
  <si>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</si>
  <si>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</si>
  <si>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</si>
  <si>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</si>
  <si>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</si>
  <si>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</si>
  <si>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</si>
  <si>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</si>
  <si>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</si>
  <si>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</si>
  <si>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</si>
  <si>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</si>
  <si>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</si>
  <si>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</si>
  <si>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</si>
  <si>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</si>
  <si>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</si>
  <si>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</si>
  <si>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</si>
  <si>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</si>
  <si>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</si>
  <si>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</si>
  <si>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</si>
  <si>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</si>
  <si>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</si>
  <si>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</si>
  <si>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</si>
  <si>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</si>
  <si>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</si>
  <si>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</si>
  <si>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</si>
  <si>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</si>
  <si>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</si>
  <si>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</si>
  <si>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</si>
  <si>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</si>
  <si>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</si>
  <si>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</si>
  <si>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</si>
  <si>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</si>
  <si>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</si>
  <si>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</si>
  <si>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</si>
  <si>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</si>
  <si>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</si>
  <si>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</si>
  <si>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</si>
  <si>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</si>
  <si>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</si>
  <si>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</si>
  <si>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</si>
  <si>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</si>
  <si>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</si>
  <si>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</si>
  <si>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</si>
  <si>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</si>
  <si>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</si>
  <si>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</si>
  <si>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</si>
  <si>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</si>
  <si>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</si>
  <si>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</si>
  <si>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</si>
  <si>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</si>
  <si>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</si>
  <si>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</si>
  <si>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</si>
  <si>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</si>
  <si>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</si>
  <si>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</si>
  <si>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</si>
  <si>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</si>
  <si>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</si>
  <si>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</si>
  <si>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</si>
  <si>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</si>
  <si>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</si>
  <si>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</si>
  <si>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</si>
  <si>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</si>
  <si>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</si>
  <si>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</si>
  <si>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</si>
  <si>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</si>
  <si>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</si>
  <si>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</si>
  <si>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</si>
  <si>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</si>
  <si>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</si>
  <si>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</si>
  <si>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</si>
  <si>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</si>
  <si>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</si>
  <si>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</si>
  <si>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</si>
  <si>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</si>
  <si>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</si>
  <si>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</si>
  <si>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</si>
  <si>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</si>
  <si>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</si>
  <si>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</si>
  <si>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</si>
  <si>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</si>
  <si>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</si>
  <si>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</si>
  <si>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</si>
  <si>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</si>
  <si>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</si>
  <si>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</si>
  <si>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</si>
  <si>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</si>
  <si>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</si>
  <si>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</si>
  <si>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</si>
  <si>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</si>
  <si>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</si>
  <si>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</si>
  <si>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</si>
  <si>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</si>
  <si>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</si>
  <si>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</si>
  <si>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</si>
  <si>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</si>
  <si>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</si>
  <si>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</si>
  <si>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</si>
  <si>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</si>
  <si>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</si>
  <si>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</si>
  <si>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</si>
  <si>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</si>
  <si>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</si>
  <si>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</si>
  <si>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</si>
  <si>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</si>
  <si>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</si>
  <si>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</si>
  <si>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</si>
  <si>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</si>
  <si>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</si>
  <si>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</si>
  <si>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</si>
  <si>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</si>
  <si>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</si>
  <si>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</si>
  <si>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</si>
  <si>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</si>
  <si>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</si>
  <si>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</si>
  <si>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</si>
  <si>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</si>
  <si>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</si>
  <si>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</si>
  <si>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</si>
  <si>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</si>
  <si>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</si>
  <si>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</si>
  <si>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</si>
  <si>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</si>
  <si>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</si>
  <si>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</si>
  <si>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</si>
  <si>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</si>
  <si>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</si>
  <si>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</si>
  <si>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</si>
  <si>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</si>
  <si>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</si>
  <si>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</si>
  <si>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</si>
  <si>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</si>
  <si>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</si>
  <si>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</si>
  <si>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</si>
  <si>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</si>
  <si>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</si>
  <si>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</si>
  <si>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</si>
  <si>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</si>
  <si>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</si>
  <si>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</si>
  <si>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</si>
  <si>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</si>
  <si>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</si>
  <si>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</si>
  <si>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</si>
  <si>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</si>
  <si>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</si>
  <si>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</si>
  <si>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</si>
  <si>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</si>
  <si>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</si>
  <si>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</si>
  <si>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</si>
  <si>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</si>
  <si>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</si>
  <si>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</si>
  <si>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</si>
  <si>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</si>
  <si>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</si>
  <si>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</si>
  <si>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</si>
  <si>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</si>
  <si>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</si>
  <si>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</si>
  <si>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</si>
  <si>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</si>
  <si>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</si>
  <si>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</si>
  <si>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</si>
  <si>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</si>
  <si>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</si>
  <si>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</si>
  <si>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</si>
  <si>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</si>
  <si>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</si>
  <si>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</si>
  <si>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</si>
  <si>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</si>
  <si>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</si>
  <si>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</si>
  <si>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</si>
  <si>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</si>
  <si>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</si>
  <si>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</si>
  <si>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</si>
  <si>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</si>
  <si>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</si>
  <si>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</si>
  <si>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</si>
  <si>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</si>
  <si>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</si>
  <si>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</si>
  <si>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</si>
  <si>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</si>
  <si>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</si>
  <si>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</si>
  <si>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</si>
  <si>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</si>
  <si>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</si>
  <si>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</si>
  <si>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</si>
  <si>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</si>
  <si>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</si>
  <si>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</si>
  <si>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</si>
  <si>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</si>
  <si>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</si>
  <si>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</si>
  <si>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</si>
  <si>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</si>
  <si>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</si>
  <si>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</si>
  <si>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</si>
  <si>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</si>
  <si>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</si>
  <si>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</si>
  <si>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</si>
  <si>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</si>
  <si>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</si>
  <si>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</si>
  <si>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</si>
  <si>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</si>
  <si>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</si>
  <si>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</si>
  <si>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</si>
  <si>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</si>
  <si>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</si>
  <si>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</si>
  <si>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</si>
  <si>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</si>
  <si>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</si>
  <si>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</si>
  <si>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</si>
  <si>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</si>
  <si>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</si>
  <si>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</si>
  <si>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</si>
  <si>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</si>
  <si>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</si>
  <si>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</si>
  <si>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</si>
  <si>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</si>
  <si>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</si>
  <si>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</si>
  <si>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</si>
  <si>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</si>
  <si>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</si>
  <si>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</si>
  <si>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</si>
  <si>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</si>
  <si>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</si>
  <si>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</si>
  <si>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</si>
  <si>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</si>
  <si>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</si>
  <si>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</si>
  <si>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</si>
  <si>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</si>
  <si>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</si>
  <si>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</si>
  <si>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</si>
  <si>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</si>
  <si>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</si>
  <si>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</si>
  <si>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</si>
  <si>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</si>
  <si>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</si>
  <si>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</si>
  <si>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</si>
  <si>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</si>
  <si>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</si>
  <si>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</si>
  <si>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</si>
  <si>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</si>
  <si>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</si>
  <si>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</si>
  <si>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</si>
  <si>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</si>
  <si>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</si>
  <si>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</si>
  <si>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</si>
  <si>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</si>
  <si>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</si>
  <si>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</si>
  <si>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</si>
  <si>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</si>
  <si>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</si>
  <si>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</si>
  <si>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</si>
  <si>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</si>
  <si>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</si>
  <si>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</si>
  <si>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</si>
  <si>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</si>
  <si>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</si>
  <si>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</si>
  <si>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</si>
  <si>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</si>
  <si>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</si>
  <si>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</si>
  <si>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</si>
  <si>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</si>
  <si>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</si>
  <si>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</si>
  <si>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</si>
  <si>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</si>
  <si>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</si>
  <si>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</si>
  <si>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</si>
  <si>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</si>
  <si>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</si>
  <si>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</si>
  <si>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</si>
  <si>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</si>
  <si>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</si>
  <si>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</si>
  <si>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</si>
  <si>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</si>
  <si>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</si>
  <si>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</si>
  <si>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</si>
  <si>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</si>
  <si>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</si>
  <si>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</si>
  <si>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</si>
  <si>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</si>
  <si>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</si>
  <si>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</si>
  <si>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</si>
  <si>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</si>
  <si>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</si>
  <si>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</si>
  <si>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</si>
  <si>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</si>
  <si>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</si>
  <si>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</si>
  <si>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</si>
  <si>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</si>
  <si>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</si>
  <si>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</si>
  <si>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</si>
  <si>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</si>
  <si>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</si>
  <si>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</si>
  <si>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</si>
  <si>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</si>
  <si>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</si>
  <si>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</si>
  <si>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</si>
  <si>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</si>
  <si>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</si>
  <si>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</si>
  <si>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</si>
  <si>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</si>
  <si>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</si>
  <si>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</si>
  <si>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</si>
  <si>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</si>
  <si>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</si>
  <si>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</si>
  <si>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</si>
  <si>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</si>
  <si>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</si>
  <si>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</si>
  <si>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</si>
  <si>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</si>
  <si>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</si>
  <si>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</si>
  <si>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</si>
  <si>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</si>
  <si>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</si>
  <si>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</si>
  <si>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</si>
  <si>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</si>
  <si>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</si>
  <si>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</si>
  <si>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</si>
  <si>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</si>
  <si>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</si>
  <si>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</si>
  <si>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</si>
  <si>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</si>
  <si>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</si>
  <si>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</si>
  <si>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</si>
  <si>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</si>
  <si>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</si>
  <si>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</si>
  <si>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</si>
  <si>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</si>
  <si>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</si>
  <si>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</si>
  <si>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</si>
  <si>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</si>
  <si>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</si>
  <si>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</si>
  <si>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</si>
  <si>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</si>
  <si>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</si>
  <si>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</si>
  <si>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</si>
  <si>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</si>
  <si>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</si>
  <si>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</si>
  <si>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</si>
  <si>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</si>
  <si>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</si>
  <si>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</si>
  <si>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</si>
  <si>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</si>
  <si>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</si>
  <si>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</si>
  <si>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</si>
  <si>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</si>
  <si>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</si>
  <si>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</si>
  <si>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</si>
  <si>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</si>
  <si>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</si>
  <si>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</si>
  <si>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</si>
  <si>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</si>
  <si>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</si>
  <si>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</si>
  <si>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</si>
  <si>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</si>
  <si>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</si>
  <si>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</si>
  <si>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</si>
  <si>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</si>
  <si>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</si>
  <si>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</si>
  <si>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</si>
  <si>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</si>
  <si>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</si>
  <si>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</si>
  <si>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</si>
  <si>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</si>
  <si>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</si>
  <si>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</si>
  <si>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</si>
  <si>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</si>
  <si>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</si>
  <si>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</si>
  <si>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</si>
  <si>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</si>
  <si>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</si>
  <si>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</si>
  <si>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</si>
  <si>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</si>
  <si>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</si>
  <si>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</si>
  <si>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</si>
  <si>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</si>
  <si>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</si>
  <si>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</si>
  <si>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</si>
  <si>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</si>
  <si>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</si>
  <si>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</si>
  <si>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</si>
  <si>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</si>
  <si>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</si>
  <si>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</si>
  <si>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</si>
  <si>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</si>
  <si>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</si>
  <si>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</si>
  <si>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</si>
  <si>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</si>
  <si>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</si>
  <si>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</si>
  <si>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</si>
  <si>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</si>
  <si>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</si>
  <si>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</si>
  <si>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</si>
  <si>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</si>
  <si>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</si>
  <si>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</si>
  <si>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</si>
  <si>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</si>
  <si>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</si>
  <si>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</si>
  <si>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</si>
  <si>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</si>
  <si>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</si>
  <si>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</si>
  <si>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</si>
  <si>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</si>
  <si>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</si>
  <si>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</si>
  <si>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</si>
  <si>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</si>
  <si>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</si>
  <si>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</si>
  <si>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</si>
  <si>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</si>
  <si>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</si>
  <si>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</si>
  <si>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</si>
  <si>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</si>
  <si>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</si>
  <si>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</si>
  <si>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</si>
  <si>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</si>
  <si>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</si>
  <si>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</si>
  <si>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</si>
  <si>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</si>
  <si>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</si>
  <si>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</si>
  <si>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</si>
  <si>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</si>
  <si>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</si>
  <si>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</si>
  <si>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</si>
  <si>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</si>
  <si>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</si>
  <si>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</si>
  <si>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</si>
  <si>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</si>
  <si>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</si>
  <si>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</si>
  <si>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</si>
  <si>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</si>
  <si>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</si>
  <si>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</si>
  <si>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</si>
  <si>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</si>
  <si>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</si>
  <si>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</si>
  <si>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</si>
  <si>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</si>
  <si>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</si>
  <si>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</si>
  <si>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</si>
  <si>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</si>
  <si>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</si>
  <si>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</si>
  <si>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</si>
  <si>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</si>
  <si>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</si>
  <si>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</si>
  <si>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</si>
  <si>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</si>
  <si>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</si>
  <si>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</si>
  <si>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</si>
  <si>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</si>
  <si>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</si>
  <si>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</si>
  <si>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</si>
  <si>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</si>
  <si>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</si>
  <si>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</si>
  <si>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</si>
  <si>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</si>
  <si>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</si>
  <si>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</si>
  <si>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</si>
  <si>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</si>
  <si>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</si>
  <si>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</si>
  <si>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</si>
  <si>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</si>
  <si>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</si>
  <si>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</si>
  <si>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</si>
  <si>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</si>
  <si>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</si>
  <si>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</si>
  <si>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</si>
  <si>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</si>
  <si>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</si>
  <si>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</si>
  <si>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</si>
  <si>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</si>
  <si>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</si>
  <si>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</si>
  <si>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</si>
  <si>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</si>
  <si>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</si>
  <si>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</si>
  <si>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</si>
  <si>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</si>
  <si>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</si>
  <si>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</si>
  <si>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</si>
  <si>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</si>
  <si>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</si>
  <si>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</si>
  <si>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</si>
  <si>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</si>
  <si>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</si>
  <si>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</si>
  <si>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</si>
  <si>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</si>
  <si>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</si>
  <si>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</si>
  <si>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</si>
  <si>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</si>
  <si>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</si>
  <si>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</si>
  <si>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</si>
  <si>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</si>
  <si>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</si>
  <si>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</si>
  <si>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</si>
  <si>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</si>
  <si>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</si>
  <si>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</si>
  <si>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</si>
  <si>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</si>
  <si>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</si>
  <si>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</si>
  <si>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</si>
  <si>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</si>
  <si>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</si>
  <si>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</si>
  <si>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</si>
  <si>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</si>
  <si>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</si>
  <si>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</si>
  <si>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</si>
  <si>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</si>
  <si>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</si>
  <si>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</si>
  <si>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</si>
  <si>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</si>
  <si>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</si>
  <si>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</si>
  <si>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</si>
  <si>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</si>
  <si>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</si>
  <si>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</si>
  <si>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</si>
  <si>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</si>
  <si>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</si>
  <si>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</si>
  <si>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</si>
  <si>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</si>
  <si>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</si>
  <si>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</si>
  <si>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</si>
  <si>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</si>
  <si>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</si>
  <si>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</si>
  <si>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</si>
  <si>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</si>
  <si>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</si>
  <si>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</si>
  <si>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</si>
  <si>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</si>
  <si>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</si>
  <si>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</si>
  <si>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</si>
  <si>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</si>
  <si>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</si>
  <si>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</si>
  <si>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</si>
  <si>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</si>
  <si>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</si>
  <si>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</si>
  <si>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</si>
  <si>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</si>
  <si>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</si>
  <si>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</si>
  <si>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</si>
  <si>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</si>
  <si>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</si>
  <si>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</si>
  <si>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</si>
  <si>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</si>
  <si>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</si>
  <si>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</si>
  <si>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</si>
  <si>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</si>
  <si>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</si>
  <si>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</si>
  <si>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</si>
  <si>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</si>
  <si>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</si>
  <si>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</si>
  <si>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</si>
  <si>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</si>
  <si>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</si>
  <si>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</si>
  <si>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</si>
  <si>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</si>
  <si>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</si>
  <si>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</si>
  <si>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</si>
  <si>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</si>
  <si>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</si>
  <si>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</si>
  <si>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</si>
  <si>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</si>
  <si>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</si>
  <si>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</si>
  <si>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</si>
  <si>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</si>
  <si>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</si>
  <si>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</si>
  <si>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</si>
  <si>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</si>
  <si>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</si>
  <si>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</si>
  <si>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</si>
  <si>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</si>
  <si>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</si>
  <si>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</si>
  <si>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</si>
  <si>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</si>
  <si>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</si>
  <si>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</si>
  <si>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</si>
  <si>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</si>
  <si>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</si>
  <si>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</si>
  <si>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</si>
  <si>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</si>
  <si>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</si>
  <si>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</si>
  <si>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</si>
  <si>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</si>
  <si>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</si>
  <si>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</si>
  <si>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</si>
  <si>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</si>
  <si>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</si>
  <si>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</si>
  <si>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</si>
  <si>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</si>
  <si>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</si>
  <si>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</si>
  <si>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</si>
  <si>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</si>
  <si>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</si>
  <si>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</si>
  <si>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</si>
  <si>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</si>
  <si>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</si>
  <si>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</si>
  <si>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</si>
  <si>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</si>
  <si>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</si>
  <si>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</si>
  <si>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</si>
  <si>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</si>
  <si>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</si>
  <si>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</si>
  <si>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</si>
  <si>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</si>
  <si>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</si>
  <si>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</si>
  <si>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</si>
  <si>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</si>
  <si>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</si>
  <si>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</si>
  <si>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</si>
  <si>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</si>
  <si>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</si>
  <si>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</si>
  <si>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</si>
  <si>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</si>
  <si>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</si>
  <si>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</si>
  <si>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</si>
  <si>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</si>
  <si>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</si>
  <si>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</si>
  <si>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</si>
  <si>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</si>
  <si>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</si>
  <si>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</si>
  <si>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</si>
  <si>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</si>
  <si>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</si>
  <si>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</si>
  <si>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</si>
  <si>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</si>
  <si>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</si>
  <si>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</si>
  <si>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</si>
  <si>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</si>
  <si>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</si>
  <si>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</si>
  <si>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</si>
  <si>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</si>
  <si>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</si>
  <si>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</si>
  <si>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</si>
  <si>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</si>
  <si>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</si>
  <si>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</si>
  <si>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</si>
  <si>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</si>
  <si>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</si>
  <si>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</si>
  <si>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</si>
  <si>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</si>
  <si>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</si>
  <si>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</si>
  <si>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</si>
  <si>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</si>
  <si>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</si>
  <si>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</si>
  <si>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</si>
  <si>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</si>
  <si>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</si>
  <si>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</si>
  <si>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</si>
  <si>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</si>
  <si>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</si>
  <si>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</si>
  <si>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</si>
  <si>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</si>
  <si>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</si>
  <si>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</si>
  <si>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</si>
  <si>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</si>
  <si>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</si>
  <si>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</si>
  <si>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</si>
  <si>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</si>
  <si>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</si>
  <si>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</si>
  <si>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</si>
  <si>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</si>
  <si>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</si>
  <si>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</si>
  <si>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</si>
  <si>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</si>
  <si>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</si>
  <si>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</si>
  <si>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</si>
  <si>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</si>
  <si>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</si>
  <si>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</si>
  <si>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</si>
  <si>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</si>
  <si>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</si>
  <si>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</si>
  <si>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</si>
  <si>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</si>
  <si>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</si>
  <si>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</si>
  <si>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</si>
  <si>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</si>
  <si>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</si>
  <si>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</si>
  <si>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</si>
  <si>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</si>
  <si>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</si>
  <si>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</si>
  <si>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</si>
  <si>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</si>
  <si>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</si>
  <si>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</si>
  <si>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</si>
  <si>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</si>
  <si>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</si>
  <si>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</si>
  <si>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</si>
  <si>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</si>
  <si>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</si>
  <si>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</si>
  <si>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</si>
  <si>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</si>
  <si>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</si>
  <si>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</si>
  <si>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</si>
  <si>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</si>
  <si>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</si>
  <si>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</si>
  <si>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</si>
  <si>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</si>
  <si>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</si>
  <si>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</si>
  <si>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</si>
  <si>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</si>
  <si>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</si>
  <si>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</si>
  <si>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</si>
  <si>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</si>
  <si>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</si>
  <si>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</si>
  <si>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</si>
  <si>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</si>
  <si>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</si>
  <si>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</si>
  <si>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</si>
  <si>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</si>
  <si>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</si>
  <si>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</si>
  <si>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</si>
  <si>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</si>
  <si>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</si>
  <si>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</si>
  <si>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</si>
  <si>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</si>
  <si>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</si>
  <si>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</si>
  <si>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</si>
  <si>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</si>
  <si>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</si>
  <si>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</si>
  <si>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</si>
  <si>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</si>
  <si>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</si>
  <si>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</si>
  <si>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</si>
  <si>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</si>
  <si>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</si>
  <si>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</si>
  <si>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</si>
  <si>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</si>
  <si>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</si>
  <si>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</si>
  <si>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</si>
  <si>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</si>
  <si>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</si>
  <si>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</si>
  <si>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</si>
  <si>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</si>
  <si>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</si>
  <si>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</si>
  <si>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</si>
  <si>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</si>
  <si>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</si>
  <si>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</si>
  <si>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</si>
  <si>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</si>
  <si>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</si>
  <si>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</si>
  <si>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</si>
  <si>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</si>
  <si>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</si>
  <si>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</si>
  <si>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</si>
  <si>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</si>
  <si>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</si>
  <si>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</si>
  <si>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</si>
  <si>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</si>
  <si>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</si>
  <si>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</si>
  <si>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</si>
  <si>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</si>
  <si>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</si>
  <si>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</si>
  <si>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</si>
  <si>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</si>
  <si>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</si>
  <si>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</si>
  <si>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</si>
  <si>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</si>
  <si>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</si>
  <si>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</si>
  <si>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</si>
  <si>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</si>
  <si>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</si>
  <si>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</si>
  <si>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</si>
  <si>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</si>
  <si>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</si>
  <si>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</si>
  <si>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</si>
  <si>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</si>
  <si>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</si>
  <si>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</si>
  <si>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</si>
  <si>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</si>
  <si>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</si>
  <si>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</si>
  <si>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</si>
  <si>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</si>
  <si>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</si>
  <si>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</si>
  <si>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</si>
  <si>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</si>
  <si>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</si>
  <si>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</si>
  <si>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</si>
  <si>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</si>
  <si>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</si>
  <si>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</si>
  <si>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</si>
  <si>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</si>
  <si>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</si>
  <si>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</si>
  <si>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</si>
  <si>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</si>
  <si>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</si>
  <si>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</si>
  <si>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</si>
  <si>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</si>
  <si>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</si>
  <si>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</si>
  <si>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</si>
  <si>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</si>
  <si>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</si>
  <si>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</si>
  <si>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</si>
  <si>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</si>
  <si>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</si>
  <si>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</si>
  <si>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</si>
  <si>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</si>
  <si>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</si>
  <si>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</si>
  <si>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</si>
  <si>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</si>
  <si>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</si>
  <si>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</si>
  <si>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</si>
  <si>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</si>
  <si>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</si>
  <si>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</si>
  <si>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</si>
  <si>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</si>
  <si>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</si>
  <si>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</si>
  <si>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</si>
  <si>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</si>
  <si>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</si>
  <si>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</si>
  <si>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</si>
  <si>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</si>
  <si>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</si>
  <si>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</si>
  <si>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</si>
  <si>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</si>
  <si>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</si>
  <si>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</si>
  <si>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</si>
  <si>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</si>
  <si>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</si>
  <si>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</si>
  <si>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</si>
  <si>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</si>
  <si>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</si>
  <si>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</si>
  <si>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</si>
  <si>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</si>
  <si>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</si>
  <si>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</si>
  <si>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</si>
  <si>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</si>
  <si>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</si>
  <si>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</si>
  <si>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</si>
  <si>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</si>
  <si>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</si>
  <si>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</si>
  <si>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</si>
  <si>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</si>
  <si>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</si>
  <si>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</si>
  <si>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</si>
  <si>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</si>
  <si>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</si>
  <si>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</si>
  <si>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</si>
  <si>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</si>
  <si>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</si>
  <si>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</si>
  <si>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</si>
  <si>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</si>
  <si>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</si>
  <si>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</si>
  <si>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</si>
  <si>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</si>
  <si>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</si>
  <si>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</si>
  <si>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</si>
  <si>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</si>
  <si>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</si>
  <si>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</si>
  <si>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</si>
  <si>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</si>
  <si>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</si>
  <si>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</si>
  <si>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</si>
  <si>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</si>
  <si>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</si>
  <si>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</si>
  <si>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</si>
  <si>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</si>
  <si>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</si>
  <si>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</si>
  <si>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</si>
  <si>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</si>
  <si>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</si>
  <si>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</si>
  <si>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</si>
  <si>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</si>
  <si>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</si>
  <si>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</si>
  <si>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</si>
  <si>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</si>
  <si>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</si>
  <si>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</si>
  <si>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</si>
  <si>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</si>
  <si>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</si>
  <si>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</si>
  <si>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</si>
  <si>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</si>
  <si>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</si>
  <si>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</si>
  <si>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</si>
  <si>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</si>
  <si>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</si>
  <si>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</si>
  <si>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</si>
  <si>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</si>
  <si>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</si>
  <si>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</si>
  <si>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</si>
  <si>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</si>
  <si>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</si>
  <si>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</si>
  <si>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</si>
  <si>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</si>
  <si>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</si>
  <si>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</si>
  <si>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</si>
  <si>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</si>
  <si>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</si>
  <si>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</si>
  <si>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</si>
  <si>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</si>
  <si>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</si>
  <si>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</si>
  <si>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</si>
  <si>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</si>
  <si>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</si>
  <si>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</si>
  <si>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</si>
  <si>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</si>
  <si>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</si>
  <si>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</si>
  <si>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</si>
  <si>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</si>
  <si>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</si>
  <si>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</si>
  <si>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</si>
  <si>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</si>
  <si>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</si>
  <si>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</si>
  <si>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</si>
  <si>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</si>
  <si>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</si>
  <si>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</si>
  <si>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</si>
  <si>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</si>
  <si>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</si>
  <si>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</si>
  <si>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</si>
  <si>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</si>
  <si>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</si>
  <si>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</si>
  <si>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</si>
  <si>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</si>
  <si>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</si>
  <si>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</si>
  <si>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</si>
  <si>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</si>
  <si>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</si>
  <si>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</si>
  <si>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</si>
  <si>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</si>
  <si>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</si>
  <si>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</si>
  <si>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</si>
  <si>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</si>
  <si>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</si>
  <si>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</si>
  <si>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</si>
  <si>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</si>
  <si>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</si>
  <si>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</si>
  <si>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</si>
  <si>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</si>
  <si>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</si>
  <si>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</si>
  <si>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</si>
  <si>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</si>
  <si>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</si>
  <si>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</si>
  <si>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</si>
  <si>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</si>
  <si>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</si>
  <si>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</si>
  <si>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</si>
  <si>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</si>
  <si>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</si>
  <si>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</si>
  <si>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</si>
  <si>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</si>
  <si>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</si>
  <si>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</si>
  <si>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</si>
  <si>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</si>
  <si>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</si>
  <si>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</si>
  <si>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</si>
  <si>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</si>
  <si>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</si>
  <si>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</si>
  <si>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</si>
  <si>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</si>
  <si>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</si>
  <si>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</si>
  <si>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</si>
  <si>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</si>
  <si>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</si>
  <si>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</si>
  <si>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</si>
  <si>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</si>
  <si>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</si>
  <si>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</si>
  <si>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</si>
  <si>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</si>
  <si>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</si>
  <si>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</si>
  <si>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</si>
  <si>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</si>
  <si>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</si>
  <si>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</si>
  <si>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</si>
  <si>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</si>
  <si>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</si>
  <si>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</si>
  <si>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</si>
  <si>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</si>
  <si>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</si>
  <si>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</si>
  <si>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</si>
  <si>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</si>
  <si>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</si>
  <si>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</si>
  <si>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</si>
  <si>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</si>
  <si>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</si>
  <si>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</si>
  <si>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</si>
  <si>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</si>
  <si>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</si>
  <si>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</si>
  <si>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</si>
  <si>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</si>
  <si>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</si>
  <si>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</si>
  <si>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</si>
  <si>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</si>
  <si>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</si>
  <si>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</si>
  <si>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</si>
  <si>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</si>
  <si>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</si>
  <si>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</si>
  <si>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</si>
  <si>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</si>
  <si>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</si>
  <si>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</si>
  <si>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</si>
  <si>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</si>
  <si>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</si>
  <si>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</si>
  <si>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</si>
  <si>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</si>
  <si>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</si>
  <si>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</si>
  <si>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</si>
  <si>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</si>
  <si>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</si>
  <si>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</si>
  <si>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</si>
  <si>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</si>
  <si>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</si>
  <si>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</si>
  <si>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</si>
  <si>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</si>
  <si>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</si>
  <si>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</si>
  <si>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</si>
  <si>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</si>
  <si>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</si>
  <si>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</si>
  <si>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</si>
  <si>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</si>
  <si>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</si>
  <si>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</si>
  <si>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</si>
  <si>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</si>
  <si>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</si>
  <si>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</si>
  <si>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</si>
  <si>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</si>
  <si>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</si>
  <si>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</si>
  <si>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</si>
  <si>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</si>
  <si>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</si>
  <si>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</si>
  <si>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</si>
  <si>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</si>
  <si>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</si>
  <si>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</si>
  <si>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</si>
  <si>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</si>
  <si>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</si>
  <si>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</si>
  <si>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</si>
  <si>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</si>
  <si>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</si>
  <si>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</si>
  <si>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</si>
  <si>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</si>
  <si>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</si>
  <si>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</si>
  <si>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</si>
  <si>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</si>
  <si>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</si>
  <si>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</si>
  <si>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</si>
  <si>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</si>
  <si>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</si>
  <si>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</si>
  <si>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</si>
  <si>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</si>
  <si>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</si>
  <si>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</si>
  <si>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</si>
  <si>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</si>
  <si>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</si>
  <si>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</si>
  <si>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</si>
  <si>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</si>
  <si>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</si>
  <si>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</si>
  <si>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</si>
  <si>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</si>
  <si>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</si>
  <si>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</si>
  <si>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</si>
  <si>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</si>
  <si>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</si>
  <si>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</si>
  <si>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</si>
  <si>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</si>
  <si>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</si>
  <si>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</si>
  <si>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</si>
  <si>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</si>
  <si>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</si>
  <si>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</si>
  <si>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</si>
  <si>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</si>
  <si>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</si>
  <si>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</si>
  <si>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</si>
  <si>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</si>
  <si>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</si>
  <si>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</si>
  <si>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</si>
  <si>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</si>
  <si>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</si>
  <si>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</si>
  <si>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</si>
  <si>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</si>
  <si>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</si>
  <si>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</si>
  <si>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</si>
  <si>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</si>
  <si>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</si>
  <si>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</si>
  <si>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</si>
  <si>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</si>
  <si>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</si>
  <si>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</si>
  <si>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</si>
  <si>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</si>
  <si>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</si>
  <si>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</si>
  <si>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</si>
  <si>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</si>
  <si>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</si>
  <si>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</si>
  <si>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</si>
  <si>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</si>
  <si>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</si>
  <si>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</si>
  <si>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</si>
  <si>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</si>
  <si>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</si>
  <si>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</si>
  <si>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</si>
  <si>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</si>
  <si>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</si>
  <si>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</si>
  <si>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</si>
  <si>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</si>
  <si>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</si>
  <si>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</si>
  <si>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</si>
  <si>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</si>
  <si>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</si>
  <si>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</si>
  <si>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</si>
  <si>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</si>
  <si>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</si>
  <si>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</si>
  <si>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</si>
  <si>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</si>
  <si>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</si>
  <si>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</si>
  <si>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</si>
  <si>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</si>
  <si>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</si>
  <si>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</si>
  <si>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</si>
  <si>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</si>
  <si>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</si>
  <si>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</si>
  <si>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</si>
  <si>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</si>
  <si>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</si>
  <si>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</si>
  <si>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</si>
  <si>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</si>
  <si>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</si>
  <si>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</si>
  <si>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</si>
  <si>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</si>
  <si>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</si>
  <si>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</si>
  <si>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</si>
  <si>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</si>
  <si>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</si>
  <si>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</si>
  <si>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</si>
  <si>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</si>
  <si>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</si>
  <si>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</si>
  <si>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</si>
  <si>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</si>
  <si>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</si>
  <si>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</si>
  <si>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</si>
  <si>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</si>
  <si>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</si>
  <si>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</si>
  <si>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</si>
  <si>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</si>
  <si>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</si>
  <si>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</si>
  <si>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</si>
  <si>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</si>
  <si>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</si>
  <si>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</si>
  <si>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</si>
  <si>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</si>
  <si>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</si>
  <si>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</si>
  <si>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</si>
  <si>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</si>
  <si>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</si>
  <si>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</si>
  <si>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</si>
  <si>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</si>
  <si>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</si>
  <si>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</si>
  <si>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</si>
  <si>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</si>
  <si>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</si>
  <si>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</si>
  <si>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</si>
  <si>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</si>
  <si>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</si>
  <si>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</si>
  <si>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</si>
  <si>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</si>
  <si>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</si>
  <si>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</si>
  <si>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</si>
  <si>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</si>
  <si>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</si>
  <si>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</si>
  <si>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</si>
  <si>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</si>
  <si>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</si>
  <si>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</si>
  <si>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</si>
  <si>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</si>
  <si>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</si>
  <si>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</si>
  <si>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</si>
  <si>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</si>
  <si>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</si>
  <si>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</si>
  <si>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</si>
  <si>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</si>
  <si>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</si>
  <si>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</si>
  <si>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</si>
  <si>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</si>
  <si>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</si>
  <si>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</si>
  <si>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</si>
  <si>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</si>
  <si>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</si>
  <si>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</si>
  <si>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</si>
  <si>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</si>
  <si>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</si>
  <si>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</si>
  <si>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</si>
  <si>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</si>
  <si>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</si>
  <si>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</si>
  <si>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</si>
  <si>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</si>
  <si>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</si>
  <si>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</si>
  <si>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</si>
  <si>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</si>
  <si>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</si>
  <si>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</si>
  <si>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</si>
  <si>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</si>
  <si>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</si>
  <si>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</si>
  <si>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</si>
  <si>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</si>
  <si>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</si>
  <si>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</si>
  <si>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</si>
  <si>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</si>
  <si>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</si>
  <si>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</si>
  <si>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</si>
  <si>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</si>
  <si>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</si>
  <si>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</si>
  <si>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</si>
  <si>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</si>
  <si>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</si>
  <si>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</si>
  <si>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</si>
  <si>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</si>
  <si>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</si>
  <si>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</si>
  <si>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</si>
  <si>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</si>
  <si>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</si>
  <si>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</si>
  <si>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</si>
  <si>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</si>
  <si>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</si>
  <si>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</si>
  <si>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</si>
  <si>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</si>
  <si>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</si>
  <si>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</si>
  <si>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</si>
  <si>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</si>
  <si>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</si>
  <si>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</si>
  <si>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</si>
  <si>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</si>
  <si>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</si>
  <si>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</si>
  <si>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</si>
  <si>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</si>
  <si>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</si>
  <si>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</si>
  <si>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</si>
  <si>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</si>
  <si>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</si>
  <si>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</si>
  <si>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</si>
  <si>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</si>
  <si>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</si>
  <si>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</si>
  <si>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</si>
  <si>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</si>
  <si>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</si>
  <si>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</si>
  <si>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</si>
  <si>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</si>
  <si>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</si>
  <si>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</si>
  <si>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</si>
  <si>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</si>
  <si>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</si>
  <si>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</si>
  <si>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</si>
  <si>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</si>
  <si>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</si>
  <si>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</si>
  <si>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</si>
  <si>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</si>
  <si>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</si>
  <si>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</si>
  <si>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</si>
  <si>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</si>
  <si>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</si>
  <si>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</si>
  <si>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</si>
  <si>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</si>
  <si>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</si>
  <si>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</si>
  <si>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</si>
  <si>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</si>
  <si>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</si>
  <si>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</si>
  <si>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</si>
  <si>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</si>
  <si>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</si>
  <si>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</si>
  <si>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</si>
  <si>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</si>
  <si>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</si>
  <si>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</si>
  <si>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</si>
  <si>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</si>
  <si>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</si>
  <si>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</si>
  <si>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</si>
  <si>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</si>
  <si>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</si>
  <si>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</si>
  <si>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</si>
  <si>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</si>
  <si>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</si>
  <si>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</si>
  <si>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</si>
  <si>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</si>
  <si>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</si>
  <si>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</si>
  <si>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</si>
  <si>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</si>
  <si>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</si>
  <si>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</si>
  <si>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</si>
  <si>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</si>
  <si>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</si>
  <si>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</si>
  <si>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</si>
  <si>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</si>
  <si>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</si>
  <si>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</si>
  <si>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</si>
  <si>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</si>
  <si>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</si>
  <si>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</si>
  <si>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</si>
  <si>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</si>
  <si>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</si>
  <si>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</si>
  <si>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</si>
  <si>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</si>
  <si>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</si>
  <si>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</si>
  <si>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</si>
  <si>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</si>
  <si>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</si>
  <si>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</si>
  <si>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</si>
  <si>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</si>
  <si>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</si>
  <si>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</si>
  <si>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</si>
  <si>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</si>
  <si>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</si>
  <si>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</si>
  <si>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</si>
  <si>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</si>
  <si>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</si>
  <si>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</si>
  <si>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</si>
  <si>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</si>
  <si>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</si>
  <si>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</si>
  <si>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</si>
  <si>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</si>
  <si>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</si>
  <si>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</si>
  <si>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</si>
  <si>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</si>
  <si>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</si>
  <si>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</si>
  <si>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</si>
  <si>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</si>
  <si>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</si>
  <si>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</si>
  <si>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</si>
  <si>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</si>
  <si>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</si>
  <si>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</si>
  <si>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</si>
  <si>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</si>
  <si>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</si>
  <si>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</si>
  <si>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</si>
  <si>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</si>
  <si>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</si>
  <si>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</si>
  <si>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</si>
  <si>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</si>
  <si>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</si>
  <si>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</si>
  <si>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</si>
  <si>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</si>
  <si>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</si>
  <si>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</si>
  <si>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</si>
  <si>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</si>
  <si>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</si>
  <si>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</si>
  <si>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</si>
  <si>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</si>
  <si>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</si>
  <si>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</si>
  <si>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</si>
  <si>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</si>
  <si>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</si>
  <si>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</si>
  <si>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</si>
  <si>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</si>
  <si>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</si>
  <si>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</si>
  <si>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</si>
  <si>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</si>
  <si>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</si>
  <si>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</si>
  <si>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</si>
  <si>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</si>
  <si>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</si>
  <si>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</si>
  <si>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</si>
  <si>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</si>
  <si>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</si>
  <si>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</si>
  <si>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</si>
  <si>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</si>
  <si>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</si>
  <si>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</si>
  <si>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</si>
  <si>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</si>
  <si>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</si>
  <si>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</si>
  <si>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</si>
  <si>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</si>
  <si>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</si>
  <si>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</si>
  <si>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</si>
  <si>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</si>
  <si>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</si>
  <si>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</si>
  <si>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</si>
  <si>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</si>
  <si>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</si>
  <si>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</si>
  <si>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</si>
  <si>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</si>
  <si>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</si>
  <si>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</si>
  <si>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</si>
  <si>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</si>
  <si>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</si>
  <si>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</si>
  <si>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</si>
  <si>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</si>
  <si>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</si>
  <si>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</si>
  <si>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</si>
  <si>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</si>
  <si>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</si>
  <si>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</si>
  <si>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</si>
  <si>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</si>
  <si>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</si>
  <si>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</si>
  <si>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</si>
  <si>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</si>
  <si>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</si>
  <si>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</si>
  <si>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</si>
  <si>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</si>
  <si>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</si>
  <si>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</si>
  <si>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</si>
  <si>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</si>
  <si>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</si>
  <si>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</si>
  <si>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</si>
  <si>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</si>
  <si>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</si>
  <si>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</si>
  <si>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</si>
  <si>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</si>
  <si>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</si>
  <si>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</si>
  <si>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</si>
  <si>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</si>
  <si>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</si>
  <si>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</si>
  <si>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</si>
  <si>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</si>
  <si>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</si>
  <si>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</si>
  <si>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</si>
  <si>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</si>
  <si>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</si>
  <si>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</si>
  <si>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</si>
  <si>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</si>
  <si>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</si>
  <si>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</si>
  <si>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</si>
  <si>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</si>
  <si>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</si>
  <si>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</si>
  <si>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</si>
  <si>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</si>
  <si>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</si>
  <si>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</si>
  <si>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</si>
  <si>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</si>
  <si>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</si>
  <si>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</si>
  <si>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</si>
  <si>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</si>
  <si>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</si>
  <si>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</si>
  <si>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</si>
  <si>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</si>
  <si>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</si>
  <si>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</si>
  <si>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</si>
  <si>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</si>
  <si>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</si>
  <si>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</si>
  <si>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</si>
  <si>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</si>
  <si>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</si>
  <si>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</si>
  <si>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</si>
  <si>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</si>
  <si>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</si>
  <si>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</si>
  <si>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</si>
  <si>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</si>
  <si>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</si>
  <si>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</si>
  <si>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</si>
  <si>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</si>
  <si>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</si>
  <si>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</si>
  <si>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</si>
  <si>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</si>
  <si>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</si>
  <si>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</si>
  <si>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</si>
  <si>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</si>
  <si>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</si>
  <si>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</si>
  <si>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</si>
  <si>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</si>
  <si>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</si>
  <si>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</si>
  <si>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</si>
  <si>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</si>
  <si>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</si>
  <si>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</si>
  <si>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</si>
  <si>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</si>
  <si>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</si>
  <si>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</si>
  <si>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</si>
  <si>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</si>
  <si>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</si>
  <si>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</si>
  <si>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</si>
  <si>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</si>
  <si>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</si>
  <si>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</si>
  <si>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</si>
  <si>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</si>
  <si>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</si>
  <si>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</si>
  <si>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</si>
  <si>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</si>
  <si>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</si>
  <si>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</si>
  <si>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</si>
  <si>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</si>
  <si>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</si>
  <si>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</si>
  <si>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</si>
  <si>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</si>
  <si>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</si>
  <si>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</si>
  <si>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</si>
  <si>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</si>
  <si>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</si>
  <si>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</si>
  <si>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</si>
  <si>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</si>
  <si>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</si>
  <si>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</si>
  <si>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</si>
  <si>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</si>
  <si>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</si>
  <si>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</si>
  <si>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</si>
  <si>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</si>
  <si>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</si>
  <si>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</si>
  <si>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</si>
  <si>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</si>
  <si>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</si>
  <si>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</si>
  <si>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</si>
  <si>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</si>
  <si>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</si>
  <si>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</si>
  <si>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</si>
  <si>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</si>
  <si>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</si>
  <si>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</si>
  <si>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</si>
  <si>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</si>
  <si>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</si>
  <si>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</si>
  <si>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</si>
  <si>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</si>
  <si>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</si>
  <si>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</si>
  <si>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</si>
  <si>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</si>
  <si>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</si>
  <si>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</si>
  <si>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</si>
  <si>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</si>
  <si>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</si>
  <si>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</si>
  <si>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</si>
  <si>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</si>
  <si>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</si>
  <si>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</si>
  <si>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</si>
  <si>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</si>
  <si>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</si>
  <si>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</si>
  <si>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</si>
  <si>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</si>
  <si>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</si>
  <si>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</si>
  <si>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</si>
  <si>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</si>
  <si>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</si>
  <si>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</si>
  <si>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</si>
  <si>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</si>
  <si>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</si>
  <si>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</si>
  <si>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</si>
  <si>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</si>
  <si>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</si>
  <si>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</si>
  <si>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</si>
  <si>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</si>
  <si>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</si>
  <si>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</si>
  <si>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</si>
  <si>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</si>
  <si>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</si>
  <si>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</si>
  <si>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</si>
  <si>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</si>
  <si>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</si>
  <si>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</si>
  <si>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</si>
  <si>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</si>
  <si>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</si>
  <si>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</si>
  <si>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</si>
  <si>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</si>
  <si>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</si>
  <si>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</si>
  <si>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</si>
  <si>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</si>
  <si>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</si>
  <si>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</si>
  <si>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</si>
  <si>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</si>
  <si>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</si>
  <si>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</si>
  <si>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</si>
  <si>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</si>
  <si>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</si>
  <si>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</si>
  <si>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</si>
  <si>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</si>
  <si>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</si>
  <si>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</si>
  <si>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</si>
  <si>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</si>
  <si>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</si>
  <si>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</si>
  <si>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</si>
  <si>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</si>
  <si>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</si>
  <si>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</si>
  <si>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</si>
  <si>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</si>
  <si>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</si>
  <si>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</si>
  <si>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</si>
  <si>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</si>
  <si>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</si>
  <si>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</si>
  <si>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</si>
  <si>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</si>
  <si>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</si>
  <si>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</si>
  <si>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</si>
  <si>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</si>
  <si>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</si>
  <si>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</si>
  <si>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</si>
  <si>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</si>
  <si>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</si>
  <si>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</si>
  <si>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</si>
  <si>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</si>
  <si>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</si>
  <si>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</si>
  <si>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</si>
  <si>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</si>
  <si>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</si>
  <si>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</si>
  <si>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</si>
  <si>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</si>
  <si>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</si>
  <si>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</si>
  <si>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</si>
  <si>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</si>
  <si>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</si>
  <si>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</si>
  <si>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</si>
  <si>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</si>
  <si>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</si>
  <si>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</si>
  <si>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</si>
  <si>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</si>
  <si>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</si>
  <si>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</si>
  <si>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</si>
  <si>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</si>
  <si>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</si>
  <si>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</si>
  <si>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</si>
  <si>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</si>
  <si>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</si>
  <si>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</si>
  <si>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</si>
  <si>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</si>
  <si>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</si>
  <si>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</si>
  <si>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</si>
  <si>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</si>
  <si>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</si>
  <si>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</si>
  <si>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</si>
  <si>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</si>
  <si>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</si>
  <si>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</si>
  <si>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</si>
  <si>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</si>
  <si>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</si>
  <si>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</si>
  <si>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</si>
  <si>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</si>
  <si>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</si>
  <si>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</si>
  <si>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</si>
  <si>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</si>
  <si>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</si>
  <si>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</si>
  <si>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</si>
  <si>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</si>
  <si>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</si>
  <si>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</si>
  <si>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</si>
  <si>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</si>
  <si>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</si>
  <si>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</si>
  <si>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</si>
  <si>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</si>
  <si>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</si>
  <si>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</si>
  <si>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</si>
  <si>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</si>
  <si>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</si>
  <si>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</si>
  <si>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</si>
  <si>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</si>
  <si>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</si>
  <si>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</si>
  <si>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</si>
  <si>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</si>
  <si>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</si>
  <si>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</si>
  <si>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</si>
  <si>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</si>
  <si>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</si>
  <si>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</si>
  <si>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</si>
  <si>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</si>
  <si>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</si>
  <si>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</si>
  <si>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</si>
  <si>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</si>
  <si>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</si>
  <si>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</si>
  <si>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</si>
  <si>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</si>
  <si>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</si>
  <si>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</si>
  <si>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</si>
  <si>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</si>
  <si>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</si>
  <si>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</si>
  <si>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</si>
  <si>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</si>
  <si>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</si>
  <si>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</si>
  <si>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</si>
  <si>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</si>
  <si>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</si>
  <si>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</si>
  <si>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</si>
  <si>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</si>
  <si>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</si>
  <si>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</si>
  <si>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</si>
  <si>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</si>
  <si>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</si>
  <si>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</si>
  <si>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</si>
  <si>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</si>
  <si>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</si>
  <si>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</si>
  <si>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</si>
  <si>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</si>
  <si>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</si>
  <si>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</si>
  <si>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</si>
  <si>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</si>
  <si>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</si>
  <si>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</si>
  <si>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</si>
  <si>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</si>
  <si>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</si>
  <si>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</si>
  <si>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</si>
  <si>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</si>
  <si>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</si>
  <si>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</si>
  <si>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</si>
  <si>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</si>
  <si>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</si>
  <si>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</si>
  <si>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</si>
  <si>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</si>
  <si>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</si>
  <si>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</si>
  <si>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</si>
  <si>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</si>
  <si>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</si>
  <si>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</si>
  <si>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</si>
  <si>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</si>
  <si>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</si>
  <si>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</si>
  <si>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</si>
  <si>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</si>
  <si>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</si>
  <si>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</si>
  <si>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</si>
  <si>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</si>
  <si>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</si>
  <si>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</si>
  <si>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</si>
  <si>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</si>
  <si>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</si>
  <si>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</si>
  <si>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</si>
  <si>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</si>
  <si>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</si>
  <si>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</si>
  <si>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</si>
  <si>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</si>
  <si>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</si>
  <si>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</si>
  <si>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</si>
  <si>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</si>
  <si>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</si>
  <si>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</si>
  <si>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</si>
  <si>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</si>
  <si>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</si>
  <si>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</si>
  <si>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</si>
  <si>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</si>
  <si>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</si>
  <si>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</si>
  <si>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</si>
  <si>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</si>
  <si>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</si>
  <si>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</si>
  <si>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</si>
  <si>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</si>
  <si>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</si>
  <si>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</si>
  <si>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</si>
  <si>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</si>
  <si>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</si>
  <si>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</si>
  <si>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</si>
  <si>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</si>
  <si>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</si>
  <si>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</si>
  <si>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</si>
  <si>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</si>
  <si>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</si>
  <si>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</si>
  <si>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</si>
  <si>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</si>
  <si>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</si>
  <si>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</si>
  <si>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</si>
  <si>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</si>
  <si>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</si>
  <si>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</si>
  <si>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</si>
  <si>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</si>
  <si>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</si>
  <si>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</si>
  <si>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</si>
  <si>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</si>
  <si>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</si>
  <si>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</si>
  <si>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</si>
  <si>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</si>
  <si>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</si>
  <si>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</si>
  <si>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</si>
  <si>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</si>
  <si>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</si>
  <si>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</si>
  <si>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</si>
  <si>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</si>
  <si>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</si>
  <si>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</si>
  <si>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</si>
  <si>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</si>
  <si>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</si>
  <si>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</si>
  <si>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</si>
  <si>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</si>
  <si>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</si>
  <si>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</si>
  <si>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</si>
  <si>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</si>
  <si>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</si>
  <si>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</si>
  <si>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</si>
  <si>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</si>
  <si>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</si>
  <si>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</si>
  <si>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</si>
  <si>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</si>
  <si>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</si>
  <si>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</si>
  <si>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</si>
  <si>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</si>
  <si>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</si>
  <si>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</si>
  <si>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</si>
  <si>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</si>
  <si>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</si>
  <si>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</si>
  <si>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</si>
  <si>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</si>
  <si>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</si>
  <si>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</si>
  <si>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</si>
  <si>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</si>
  <si>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</si>
  <si>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</si>
  <si>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</si>
  <si>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</si>
  <si>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</si>
  <si>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</si>
  <si>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</si>
  <si>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</si>
  <si>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</si>
  <si>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</si>
  <si>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</si>
  <si>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</si>
  <si>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</si>
  <si>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</si>
  <si>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</si>
  <si>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</si>
  <si>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</si>
  <si>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</si>
  <si>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</si>
  <si>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</si>
  <si>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</si>
  <si>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</si>
  <si>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</si>
  <si>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</si>
  <si>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</si>
  <si>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</si>
  <si>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</si>
  <si>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</si>
  <si>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</si>
  <si>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</si>
  <si>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</si>
  <si>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</si>
  <si>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</si>
  <si>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</si>
  <si>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</si>
  <si>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</si>
  <si>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</si>
  <si>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</si>
  <si>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</si>
  <si>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</si>
  <si>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</si>
  <si>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</si>
  <si>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</si>
  <si>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</si>
  <si>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</si>
  <si>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</si>
  <si>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</si>
  <si>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</si>
  <si>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</si>
  <si>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</si>
  <si>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</si>
  <si>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</si>
  <si>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</si>
  <si>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</si>
  <si>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</si>
  <si>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</si>
  <si>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</si>
  <si>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</si>
  <si>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</si>
  <si>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</si>
  <si>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</si>
  <si>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</si>
  <si>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</si>
  <si>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</si>
  <si>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</si>
  <si>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</si>
  <si>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</si>
  <si>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</si>
  <si>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</si>
  <si>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</si>
  <si>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</si>
  <si>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</si>
  <si>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</si>
  <si>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</si>
  <si>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</si>
  <si>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</si>
  <si>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</si>
  <si>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</si>
  <si>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</si>
  <si>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</si>
  <si>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</si>
  <si>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</si>
  <si>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</si>
  <si>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</si>
  <si>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</si>
  <si>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</si>
  <si>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</si>
  <si>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</si>
  <si>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</si>
  <si>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</si>
  <si>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</si>
  <si>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</si>
  <si>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</si>
  <si>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</si>
  <si>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</si>
  <si>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</si>
  <si>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</si>
  <si>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</si>
  <si>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</si>
  <si>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</si>
  <si>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</si>
  <si>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</si>
  <si>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</si>
  <si>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</si>
  <si>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</si>
  <si>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</si>
  <si>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</si>
  <si>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</si>
  <si>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</si>
  <si>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</si>
  <si>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</si>
  <si>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</si>
  <si>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</si>
  <si>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</si>
  <si>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</si>
  <si>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</si>
  <si>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</si>
  <si>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</si>
  <si>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</si>
  <si>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</si>
  <si>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</si>
  <si>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</si>
  <si>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</si>
  <si>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</si>
  <si>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</si>
  <si>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</si>
  <si>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</si>
  <si>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</si>
  <si>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</si>
  <si>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</si>
  <si>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</si>
  <si>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</si>
  <si>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</si>
  <si>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</si>
  <si>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</si>
  <si>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</si>
  <si>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</si>
  <si>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</si>
  <si>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</si>
  <si>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</si>
  <si>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</si>
  <si>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</si>
  <si>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</si>
  <si>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</si>
  <si>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</si>
  <si>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</si>
  <si>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</si>
  <si>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</si>
  <si>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</si>
  <si>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</si>
  <si>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</si>
  <si>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</si>
  <si>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</si>
  <si>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</si>
  <si>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</si>
  <si>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</si>
  <si>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</si>
  <si>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</si>
  <si>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</si>
  <si>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</si>
  <si>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</si>
  <si>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</si>
  <si>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</si>
  <si>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</si>
  <si>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</si>
  <si>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</si>
  <si>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</si>
  <si>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</si>
  <si>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</si>
  <si>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</si>
  <si>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</si>
  <si>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</si>
  <si>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</si>
  <si>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</si>
  <si>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</si>
  <si>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</si>
  <si>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</si>
  <si>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</si>
  <si>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</si>
  <si>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</si>
  <si>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</si>
  <si>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</si>
  <si>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</si>
  <si>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</si>
  <si>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</si>
  <si>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</si>
  <si>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</si>
  <si>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</si>
  <si>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</si>
  <si>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</si>
  <si>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</si>
  <si>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</si>
  <si>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</si>
  <si>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</si>
  <si>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</si>
  <si>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</si>
  <si>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</si>
  <si>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</si>
  <si>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</si>
  <si>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</si>
  <si>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</si>
  <si>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</si>
  <si>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</si>
  <si>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</si>
  <si>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</si>
  <si>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</si>
  <si>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</si>
  <si>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</si>
  <si>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</si>
  <si>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</si>
  <si>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</si>
  <si>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</si>
  <si>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</si>
  <si>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</si>
  <si>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</si>
  <si>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</si>
  <si>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</si>
  <si>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</si>
  <si>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</si>
  <si>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</si>
  <si>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</si>
  <si>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</si>
  <si>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</si>
  <si>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</si>
  <si>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</si>
  <si>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</si>
  <si>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</si>
  <si>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</si>
  <si>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</si>
  <si>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</si>
  <si>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</si>
  <si>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</si>
  <si>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</si>
  <si>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</si>
  <si>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</si>
  <si>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</si>
  <si>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</si>
  <si>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</si>
  <si>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</si>
  <si>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</si>
  <si>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</si>
  <si>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</si>
  <si>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</si>
  <si>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</si>
  <si>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</si>
  <si>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</si>
  <si>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</si>
  <si>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</si>
  <si>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</si>
  <si>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</si>
  <si>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</si>
  <si>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</si>
  <si>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</si>
  <si>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</si>
  <si>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</si>
  <si>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</si>
  <si>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</si>
  <si>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</si>
  <si>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</si>
  <si>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</si>
  <si>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</si>
  <si>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</si>
  <si>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</si>
  <si>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</si>
  <si>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</si>
  <si>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</si>
  <si>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</si>
  <si>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</si>
  <si>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</si>
  <si>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</si>
  <si>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</si>
  <si>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</si>
  <si>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</si>
  <si>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</si>
  <si>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</si>
  <si>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</si>
  <si>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</si>
  <si>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</si>
  <si>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</si>
  <si>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</si>
  <si>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</si>
  <si>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</si>
  <si>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</si>
  <si>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</si>
  <si>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</si>
  <si>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</si>
  <si>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</si>
  <si>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</si>
  <si>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</si>
  <si>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</si>
  <si>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</si>
  <si>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</si>
  <si>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</si>
  <si>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</si>
  <si>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</si>
  <si>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</si>
  <si>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</si>
  <si>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</si>
  <si>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</si>
  <si>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</si>
  <si>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</si>
  <si>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</si>
  <si>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</si>
  <si>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</si>
  <si>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</si>
  <si>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</si>
  <si>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</si>
  <si>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</si>
  <si>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</si>
  <si>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</si>
  <si>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</si>
  <si>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</si>
  <si>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</si>
  <si>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</si>
  <si>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</si>
  <si>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</si>
  <si>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</si>
  <si>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</si>
  <si>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</si>
  <si>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</si>
  <si>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</si>
  <si>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</si>
  <si>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</si>
  <si>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</si>
  <si>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</si>
  <si>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</si>
  <si>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</si>
  <si>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</si>
  <si>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</si>
  <si>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</si>
  <si>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</si>
  <si>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</si>
  <si>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</si>
  <si>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</si>
  <si>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</si>
  <si>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</si>
  <si>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</si>
  <si>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</si>
  <si>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</si>
  <si>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</si>
  <si>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</si>
  <si>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</si>
  <si>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</si>
  <si>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</si>
  <si>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</si>
  <si>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</si>
  <si>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</si>
  <si>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</si>
  <si>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</si>
  <si>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</si>
  <si>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</si>
  <si>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</si>
  <si>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</si>
  <si>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</si>
  <si>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</si>
  <si>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</si>
  <si>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</si>
  <si>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</si>
  <si>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</si>
  <si>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</si>
  <si>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</si>
  <si>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</si>
  <si>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</si>
  <si>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</si>
  <si>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</si>
  <si>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</si>
  <si>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</si>
  <si>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</si>
  <si>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</si>
  <si>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</si>
  <si>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</si>
  <si>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</si>
  <si>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</si>
  <si>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</si>
  <si>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</si>
  <si>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</si>
  <si>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</si>
  <si>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</si>
  <si>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</si>
  <si>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</si>
  <si>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</si>
  <si>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</si>
  <si>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</si>
  <si>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</si>
  <si>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</si>
  <si>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</si>
  <si>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</si>
  <si>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</si>
  <si>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</si>
  <si>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</si>
  <si>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</si>
  <si>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</si>
  <si>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</si>
  <si>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</si>
  <si>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</si>
  <si>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</si>
  <si>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</si>
  <si>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</si>
  <si>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</si>
  <si>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</si>
  <si>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</si>
  <si>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</si>
  <si>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</si>
  <si>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</si>
  <si>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</si>
  <si>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</si>
  <si>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</si>
  <si>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</si>
  <si>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</si>
  <si>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</si>
  <si>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</si>
  <si>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</si>
  <si>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</si>
  <si>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</si>
  <si>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</si>
  <si>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</si>
  <si>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</si>
  <si>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</si>
  <si>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</si>
  <si>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</si>
  <si>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</si>
  <si>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</si>
  <si>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</si>
  <si>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</si>
  <si>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</si>
  <si>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</si>
  <si>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</si>
  <si>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</si>
  <si>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</si>
  <si>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</si>
  <si>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</si>
  <si>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</si>
  <si>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</si>
  <si>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</si>
  <si>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</si>
  <si>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</si>
  <si>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</si>
  <si>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</si>
  <si>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</si>
  <si>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</si>
  <si>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</si>
  <si>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</si>
  <si>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</si>
  <si>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</si>
  <si>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</si>
  <si>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</si>
  <si>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</si>
  <si>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</si>
  <si>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</si>
  <si>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</si>
  <si>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</si>
  <si>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</si>
  <si>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</si>
  <si>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</si>
  <si>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</si>
  <si>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</si>
  <si>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</si>
  <si>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</si>
  <si>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</si>
  <si>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</si>
  <si>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</si>
  <si>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</si>
  <si>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</si>
  <si>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</si>
  <si>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</si>
  <si>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</si>
  <si>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</si>
  <si>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</si>
  <si>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</si>
  <si>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</si>
  <si>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</si>
  <si>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</si>
  <si>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</si>
  <si>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</si>
  <si>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</si>
  <si>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</si>
  <si>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</si>
  <si>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</si>
  <si>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</si>
  <si>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</si>
  <si>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</si>
  <si>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</si>
  <si>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</si>
  <si>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</si>
  <si>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</si>
  <si>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</si>
  <si>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</si>
  <si>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</si>
  <si>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</si>
  <si>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</si>
  <si>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</si>
  <si>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</si>
  <si>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</si>
  <si>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</si>
  <si>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</si>
  <si>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</si>
  <si>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</si>
  <si>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</si>
  <si>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</si>
  <si>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</si>
  <si>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</si>
  <si>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</si>
  <si>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</si>
  <si>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</si>
  <si>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</si>
  <si>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</si>
  <si>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</si>
  <si>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</si>
  <si>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</si>
  <si>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</si>
  <si>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</si>
  <si>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</si>
  <si>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</si>
  <si>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</si>
  <si>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</si>
  <si>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</si>
  <si>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</si>
  <si>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</si>
  <si>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</si>
  <si>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</si>
  <si>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</si>
  <si>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</si>
  <si>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</si>
  <si>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</si>
  <si>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</si>
  <si>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</si>
  <si>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</si>
  <si>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</si>
  <si>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</si>
  <si>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</si>
  <si>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</si>
  <si>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</si>
  <si>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</si>
  <si>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</si>
  <si>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</si>
  <si>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</si>
  <si>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</si>
  <si>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</si>
  <si>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</si>
  <si>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</si>
  <si>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</si>
  <si>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</si>
  <si>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</si>
  <si>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</si>
  <si>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</si>
  <si>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</si>
  <si>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</si>
  <si>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</si>
  <si>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</si>
  <si>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</si>
  <si>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</si>
  <si>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</si>
  <si>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</si>
  <si>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</si>
  <si>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</si>
  <si>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</si>
  <si>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</si>
  <si>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</si>
  <si>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</si>
  <si>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</si>
  <si>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</si>
  <si>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</si>
  <si>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</si>
  <si>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</si>
  <si>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</si>
  <si>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</si>
  <si>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</si>
  <si>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</si>
  <si>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</si>
  <si>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</si>
  <si>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</si>
  <si>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</si>
  <si>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</si>
  <si>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</si>
  <si>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</si>
  <si>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</si>
  <si>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</si>
  <si>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</si>
  <si>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</si>
  <si>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</si>
  <si>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</si>
  <si>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</si>
  <si>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</si>
  <si>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</si>
  <si>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</si>
  <si>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</si>
  <si>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</si>
  <si>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</si>
  <si>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</si>
  <si>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</si>
  <si>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</si>
  <si>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</si>
  <si>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</si>
  <si>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</si>
  <si>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</si>
  <si>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</si>
  <si>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</si>
  <si>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</si>
  <si>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</si>
  <si>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</si>
  <si>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</si>
  <si>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</si>
  <si>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</si>
  <si>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</si>
  <si>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</si>
  <si>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</si>
  <si>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</si>
  <si>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</si>
  <si>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</si>
  <si>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</si>
  <si>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</si>
  <si>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</si>
  <si>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</si>
  <si>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</si>
  <si>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</si>
  <si>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</si>
  <si>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</si>
  <si>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</si>
  <si>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</si>
  <si>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</si>
  <si>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</si>
  <si>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</si>
  <si>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</si>
  <si>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</si>
  <si>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</si>
  <si>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</si>
  <si>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</si>
  <si>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</si>
  <si>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</si>
  <si>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</si>
  <si>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</si>
  <si>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</si>
  <si>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</si>
  <si>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</si>
  <si>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</si>
  <si>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</si>
  <si>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</si>
  <si>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</si>
  <si>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</si>
  <si>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</si>
  <si>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</si>
  <si>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</si>
  <si>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</si>
  <si>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</si>
  <si>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</si>
  <si>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</si>
  <si>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</si>
  <si>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</si>
  <si>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</si>
  <si>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</si>
  <si>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</si>
  <si>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</si>
  <si>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</si>
  <si>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</si>
  <si>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</si>
  <si>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</si>
  <si>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</si>
  <si>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</si>
  <si>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</si>
  <si>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</si>
  <si>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</si>
  <si>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</si>
  <si>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</si>
  <si>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</si>
  <si>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</si>
  <si>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</si>
  <si>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</si>
  <si>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</si>
  <si>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</si>
  <si>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</si>
  <si>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</si>
  <si>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</si>
  <si>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</si>
  <si>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</si>
  <si>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</si>
  <si>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</si>
  <si>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</si>
  <si>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</si>
  <si>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</si>
  <si>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</si>
  <si>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</si>
  <si>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</si>
  <si>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</si>
  <si>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</si>
  <si>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</si>
  <si>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</si>
  <si>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</si>
  <si>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</si>
  <si>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</si>
  <si>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</si>
  <si>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</si>
  <si>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</si>
  <si>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</si>
  <si>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</si>
  <si>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</si>
  <si>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</si>
  <si>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</si>
  <si>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</si>
  <si>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</si>
  <si>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</si>
  <si>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</si>
  <si>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</si>
  <si>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</si>
  <si>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</si>
  <si>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</si>
  <si>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</si>
  <si>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</si>
  <si>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</si>
  <si>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</si>
  <si>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</si>
  <si>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</si>
  <si>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</si>
  <si>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</si>
  <si>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</si>
  <si>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</si>
  <si>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</si>
  <si>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</si>
  <si>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</si>
  <si>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</si>
  <si>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</si>
  <si>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</si>
  <si>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</si>
  <si>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</si>
  <si>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</si>
  <si>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</si>
  <si>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</si>
  <si>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</si>
  <si>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</si>
  <si>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</si>
  <si>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</si>
  <si>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</si>
  <si>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</si>
  <si>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</si>
  <si>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</si>
  <si>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</si>
  <si>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</si>
  <si>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</si>
  <si>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</si>
  <si>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</si>
  <si>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</si>
  <si>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</si>
  <si>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</si>
  <si>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</si>
  <si>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</si>
  <si>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</si>
  <si>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</si>
  <si>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</si>
  <si>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</si>
  <si>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</si>
  <si>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</si>
  <si>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</si>
  <si>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</si>
  <si>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</si>
  <si>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Type Name </t>
  </si>
  <si>
    <t>Sum of Sales</t>
  </si>
  <si>
    <t>2019</t>
  </si>
  <si>
    <t>Jan</t>
  </si>
  <si>
    <t>Feb</t>
  </si>
  <si>
    <t>Mar</t>
  </si>
  <si>
    <t>Apr</t>
  </si>
  <si>
    <t>May</t>
  </si>
  <si>
    <t>Jun</t>
  </si>
  <si>
    <t>Jul</t>
  </si>
  <si>
    <t>Aug</t>
  </si>
  <si>
    <t>Sep</t>
  </si>
  <si>
    <t>Oct</t>
  </si>
  <si>
    <t>Nov</t>
  </si>
  <si>
    <t>Dec</t>
  </si>
  <si>
    <t>2020</t>
  </si>
  <si>
    <t>2021</t>
  </si>
  <si>
    <t>2022</t>
  </si>
  <si>
    <t>Arabica</t>
  </si>
  <si>
    <t>Excelsa</t>
  </si>
  <si>
    <t>Liberica</t>
  </si>
  <si>
    <t>Robusta</t>
  </si>
  <si>
    <t>Years (Order Date)</t>
  </si>
  <si>
    <t>Months (Order Date)</t>
  </si>
  <si>
    <r>
      <t xml:space="preserve">                                     </t>
    </r>
    <r>
      <rPr>
        <b/>
        <i/>
        <sz val="36"/>
        <color rgb="FF260D3F"/>
        <rFont val="Calibri"/>
        <family val="2"/>
        <scheme val="minor"/>
      </rPr>
      <t>Coffee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</si>
</sst>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409]#,##0"/>
    <numFmt numFmtId="169" formatCode="[$$-45C]#,##0"/>
  </numFmts>
  <fonts count="8" x14ac:knownFonts="1">
    <font>
      <sz val="11"/>
      <color theme="1"/>
      <name val="Calibri"/>
      <family val="2"/>
      <scheme val="minor"/>
    </font>
    <font>
      <sz val="11"/>
      <color indexed="8"/>
      <name val="Calibri"/>
      <family val="2"/>
    </font>
    <font>
      <sz val="11"/>
      <color rgb="FF3C1464"/>
      <name val="Calibri"/>
      <family val="2"/>
      <scheme val="minor"/>
    </font>
    <font>
      <sz val="14"/>
      <color theme="1"/>
      <name val="Calibri"/>
      <family val="2"/>
      <scheme val="minor"/>
    </font>
    <font>
      <sz val="36"/>
      <color rgb="FF3C1464"/>
      <name val="Calibri"/>
      <family val="2"/>
      <scheme val="minor"/>
    </font>
    <font>
      <sz val="36"/>
      <color theme="0"/>
      <name val="Calibri"/>
      <family val="2"/>
      <scheme val="minor"/>
    </font>
    <font>
      <sz val="11"/>
      <color theme="0"/>
      <name val="Calibri"/>
      <family val="2"/>
      <scheme val="minor"/>
    </font>
    <font>
      <b/>
      <i/>
      <sz val="36"/>
      <color rgb="FF260D3F"/>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20">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3" fillId="0" borderId="0" xfId="0" pivotButton="1" applyFont="1"/>
    <xf numFmtId="0" fontId="3" fillId="0" borderId="0" xfId="0" applyFont="1"/>
    <xf numFmtId="168" fontId="3" fillId="0" borderId="0" xfId="0" applyNumberFormat="1" applyFont="1"/>
    <xf numFmtId="169" fontId="0" fillId="0" borderId="0" xfId="0" applyNumberFormat="1"/>
    <xf numFmtId="0" fontId="0" fillId="2" borderId="0" xfId="0" applyFill="1"/>
    <xf numFmtId="0" fontId="2" fillId="2" borderId="0" xfId="0" applyFont="1" applyFill="1"/>
    <xf numFmtId="0" fontId="4" fillId="2" borderId="0" xfId="0" applyFont="1" applyFill="1"/>
    <xf numFmtId="0" fontId="5" fillId="2" borderId="0" xfId="0" applyFont="1" applyFill="1"/>
    <xf numFmtId="0" fontId="6" fillId="2" borderId="0" xfId="0" applyFont="1" applyFill="1"/>
    <xf numFmtId="0" fontId="6" fillId="2" borderId="0" xfId="0" applyFont="1" applyFill="1" applyAlignment="1">
      <alignment vertical="center"/>
    </xf>
  </cellXfs>
  <cellStyles count="1">
    <cellStyle name="Normal" xfId="0" builtinId="0"/>
  </cellStyles>
  <dxfs count="31">
    <dxf>
      <numFmt numFmtId="168" formatCode="[$$-409]#,##0"/>
    </dxf>
    <dxf>
      <font>
        <sz val="14"/>
      </font>
    </dxf>
    <dxf>
      <font>
        <sz val="14"/>
      </font>
    </dxf>
    <dxf>
      <font>
        <sz val="14"/>
      </font>
    </dxf>
    <dxf>
      <font>
        <sz val="14"/>
      </font>
    </dxf>
    <dxf>
      <numFmt numFmtId="168" formatCode="[$$-409]#,##0"/>
    </dxf>
    <dxf>
      <font>
        <sz val="14"/>
      </font>
    </dxf>
    <dxf>
      <font>
        <sz val="14"/>
      </font>
    </dxf>
    <dxf>
      <font>
        <sz val="14"/>
      </font>
    </dxf>
    <dxf>
      <font>
        <sz val="14"/>
      </font>
    </dxf>
    <dxf>
      <numFmt numFmtId="169" formatCode="[$$-45C]#,##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1"/>
        <color rgb="FF3C1464"/>
        <name val="Calibri"/>
        <family val="2"/>
        <scheme val="minor"/>
      </font>
    </dxf>
    <dxf>
      <font>
        <b val="0"/>
        <i val="0"/>
        <sz val="11"/>
        <color rgb="FF3C1464"/>
        <name val="Calibri"/>
        <family val="2"/>
        <scheme val="minor"/>
      </font>
      <fill>
        <patternFill>
          <fgColor rgb="FF3C1464"/>
        </patternFill>
      </fill>
    </dxf>
    <dxf>
      <font>
        <b/>
        <i val="0"/>
        <sz val="11"/>
        <color theme="0"/>
        <name val="Calibri"/>
        <family val="2"/>
        <scheme val="minor"/>
      </font>
    </dxf>
    <dxf>
      <font>
        <b val="0"/>
        <i val="0"/>
        <sz val="11"/>
        <color theme="0"/>
        <name val="Calibri"/>
        <family val="2"/>
        <scheme val="minor"/>
      </font>
      <fill>
        <patternFill>
          <bgColor rgb="FF3C1464"/>
        </patternFill>
      </fill>
    </dxf>
    <dxf>
      <font>
        <b/>
        <i val="0"/>
        <sz val="11"/>
        <color theme="0"/>
        <name val="Calibri"/>
        <family val="2"/>
        <scheme val="minor"/>
      </font>
      <border diagonalUp="0" diagonalDown="0">
        <left style="thin">
          <color auto="1"/>
        </left>
        <right style="thin">
          <color auto="1"/>
        </right>
        <top style="thin">
          <color auto="1"/>
        </top>
        <bottom style="thin">
          <color auto="1"/>
        </bottom>
        <vertical/>
        <horizontal/>
      </border>
    </dxf>
    <dxf>
      <font>
        <b val="0"/>
        <i val="0"/>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Purple timeline style" pivot="0" table="0" count="8" xr9:uid="{673A8687-4358-45BC-864F-C67C2C5C8E42}">
      <tableStyleElement type="wholeTable" dxfId="30"/>
      <tableStyleElement type="headerRow" dxfId="29"/>
    </tableStyle>
    <tableStyle name="Purple Timeline Stylee" pivot="0" table="0" count="8" xr9:uid="{3542A68E-17B3-4A10-9A0E-C95AB9D9F58D}">
      <tableStyleElement type="wholeTable" dxfId="28"/>
      <tableStyleElement type="headerRow" dxfId="27"/>
    </tableStyle>
    <tableStyle name="Slicer " pivot="0" table="0" count="6" xr9:uid="{F67DA8FC-A11D-4CCB-8597-CA9781983D1A}">
      <tableStyleElement type="wholeTable" dxfId="26"/>
      <tableStyleElement type="headerRow" dxfId="25"/>
    </tableStyle>
    <tableStyle name="Slicer Style 1" pivot="0" table="0" count="4" xr9:uid="{1595037C-65BF-47C3-A3B2-2D8849E3D21A}">
      <tableStyleElement type="wholeTable" dxfId="24"/>
      <tableStyleElement type="headerRow" dxfId="23"/>
    </tableStyle>
  </tableStyles>
  <colors>
    <mruColors>
      <color rgb="FF260D3F"/>
      <color rgb="FF3C1464"/>
      <color rgb="FFF45718"/>
      <color rgb="FFEE5612"/>
      <color rgb="FF00CC00"/>
      <color rgb="FF73B248"/>
      <color rgb="FF255B2D"/>
      <color rgb="FFD79113"/>
      <color rgb="FFCBF10F"/>
      <color rgb="FFD1DCF3"/>
    </mruColors>
  </colors>
  <extLst>
    <ext xmlns:x14="http://schemas.microsoft.com/office/spreadsheetml/2009/9/main" uri="{46F421CA-312F-682f-3DD2-61675219B42D}">
      <x14:dxfs count="6">
        <dxf>
          <font>
            <b val="0"/>
            <i val="0"/>
            <sz val="11"/>
            <color rgb="FF3C1464"/>
            <name val="Calibri"/>
            <family val="2"/>
            <scheme val="minor"/>
          </font>
          <fill>
            <patternFill>
              <bgColor rgb="FF7030A0"/>
            </patternFill>
          </fill>
        </dxf>
        <dxf>
          <font>
            <b val="0"/>
            <i val="0"/>
            <sz val="11"/>
            <color rgb="FF3C1464"/>
            <name val="Calibri"/>
            <family val="2"/>
            <scheme val="minor"/>
          </font>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dxf>
        <dxf>
          <font>
            <b val="0"/>
            <i val="0"/>
            <color theme="0" tint="-0.14996795556505021"/>
            <name val="Abadi"/>
            <family val="2"/>
            <scheme val="none"/>
          </font>
        </dxf>
      </x14:dxfs>
    </ext>
    <ext xmlns:x14="http://schemas.microsoft.com/office/spreadsheetml/2009/9/main" uri="{EB79DEF2-80B8-43e5-95BD-54CBDDF9020C}">
      <x14:slicerStyles defaultSlicerStyle="Slicer ">
        <x14:slicerStyle name="Slicer ">
          <x14:slicerStyleElements>
            <x14:slicerStyleElement type="unselectedItemWithData" dxfId="5"/>
            <x14:slicerStyleElement type="unselectedItemWithNoData" dxfId="4"/>
            <x14:slicerStyleElement type="selectedItemWithData" dxfId="3"/>
            <x14:slicerStyleElement type="selectedItemWithNoData" dxfId="2"/>
          </x14:slicerStyleElements>
        </x14:slicerStyle>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0.24994659260841701"/>
            </patternFill>
          </fill>
        </dxf>
        <dxf>
          <fill>
            <patternFill patternType="solid">
              <fgColor theme="0"/>
              <bgColor rgb="FFB27FE5"/>
            </patternFill>
          </fill>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Final project.xlsx]Total Sales !Total 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rgbClr val="3C72C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rgbClr val="FFCF3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rgbClr val="3C72C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rgbClr val="FFCF3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rgbClr val="3C72C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rgbClr val="FFCF3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w="28575" cap="rnd">
            <a:solidFill>
              <a:schemeClr val="accent6"/>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w="28575" cap="rnd">
            <a:solidFill>
              <a:schemeClr val="accent6"/>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w="28575" cap="rnd">
            <a:solidFill>
              <a:srgbClr val="3C72C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w="28575" cap="rnd">
            <a:solidFill>
              <a:srgbClr val="FFCF3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rgbClr val="3C72C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FFCF3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789347336047976E-2"/>
          <c:y val="0.15334374413009136"/>
          <c:w val="0.7658337683223031"/>
          <c:h val="0.68170925880531064"/>
        </c:manualLayout>
      </c:layout>
      <c:lineChart>
        <c:grouping val="standard"/>
        <c:varyColors val="0"/>
        <c:ser>
          <c:idx val="0"/>
          <c:order val="0"/>
          <c:tx>
            <c:strRef>
              <c:f>'Total Sales '!$C$3:$C$4</c:f>
              <c:strCache>
                <c:ptCount val="1"/>
                <c:pt idx="0">
                  <c:v>Arabica</c:v>
                </c:pt>
              </c:strCache>
            </c:strRef>
          </c:tx>
          <c:spPr>
            <a:ln w="28575" cap="rnd">
              <a:solidFill>
                <a:schemeClr val="accent6"/>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390-4CFF-811A-2E0B9CCC104B}"/>
            </c:ext>
          </c:extLst>
        </c:ser>
        <c:ser>
          <c:idx val="1"/>
          <c:order val="1"/>
          <c:tx>
            <c:strRef>
              <c:f>'Total Sales '!$D$3:$D$4</c:f>
              <c:strCache>
                <c:ptCount val="1"/>
                <c:pt idx="0">
                  <c:v>Excelsa</c:v>
                </c:pt>
              </c:strCache>
            </c:strRef>
          </c:tx>
          <c:spPr>
            <a:ln w="28575" cap="rnd">
              <a:solidFill>
                <a:srgbClr val="3C72C4"/>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390-4CFF-811A-2E0B9CCC104B}"/>
            </c:ext>
          </c:extLst>
        </c:ser>
        <c:ser>
          <c:idx val="2"/>
          <c:order val="2"/>
          <c:tx>
            <c:strRef>
              <c:f>'Total Sales '!$E$3:$E$4</c:f>
              <c:strCache>
                <c:ptCount val="1"/>
                <c:pt idx="0">
                  <c:v>Liberica</c:v>
                </c:pt>
              </c:strCache>
            </c:strRef>
          </c:tx>
          <c:spPr>
            <a:ln w="28575" cap="rnd">
              <a:solidFill>
                <a:schemeClr val="accent2"/>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0-4907-4139-B553-E3837A2BF920}"/>
            </c:ext>
          </c:extLst>
        </c:ser>
        <c:ser>
          <c:idx val="3"/>
          <c:order val="3"/>
          <c:tx>
            <c:strRef>
              <c:f>'Total Sales '!$F$3:$F$4</c:f>
              <c:strCache>
                <c:ptCount val="1"/>
                <c:pt idx="0">
                  <c:v>Robusta</c:v>
                </c:pt>
              </c:strCache>
            </c:strRef>
          </c:tx>
          <c:spPr>
            <a:ln w="28575" cap="rnd">
              <a:solidFill>
                <a:srgbClr val="FFCF37"/>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4907-4139-B553-E3837A2BF920}"/>
            </c:ext>
          </c:extLst>
        </c:ser>
        <c:dLbls>
          <c:showLegendKey val="0"/>
          <c:showVal val="0"/>
          <c:showCatName val="0"/>
          <c:showSerName val="0"/>
          <c:showPercent val="0"/>
          <c:showBubbleSize val="0"/>
        </c:dLbls>
        <c:smooth val="0"/>
        <c:axId val="330026496"/>
        <c:axId val="580374560"/>
      </c:lineChart>
      <c:catAx>
        <c:axId val="33002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374560"/>
        <c:crosses val="autoZero"/>
        <c:auto val="1"/>
        <c:lblAlgn val="ctr"/>
        <c:lblOffset val="100"/>
        <c:noMultiLvlLbl val="0"/>
      </c:catAx>
      <c:valAx>
        <c:axId val="580374560"/>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02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Final project.xlsx]Total Sales  (2)!Total Sales</c:name>
    <c:fmtId val="28"/>
  </c:pivotSource>
  <c:chart>
    <c:title>
      <c:tx>
        <c:rich>
          <a:bodyPr rot="0" spcFirstLastPara="1" vertOverflow="ellipsis" vert="horz" wrap="square" anchor="ctr" anchorCtr="0"/>
          <a:lstStyle/>
          <a:p>
            <a:pPr>
              <a:defRPr sz="1400" b="0" i="0" u="none" strike="noStrike" kern="1200" spc="0" baseline="0">
                <a:ln>
                  <a:solidFill>
                    <a:schemeClr val="tx1">
                      <a:lumMod val="50000"/>
                      <a:lumOff val="50000"/>
                    </a:schemeClr>
                  </a:solidFill>
                </a:ln>
                <a:solidFill>
                  <a:schemeClr val="tx1"/>
                </a:solidFill>
                <a:latin typeface="+mn-lt"/>
                <a:ea typeface="+mn-ea"/>
                <a:cs typeface="+mn-cs"/>
              </a:defRPr>
            </a:pPr>
            <a:r>
              <a:rPr lang="en-US">
                <a:ln>
                  <a:solidFill>
                    <a:schemeClr val="tx1">
                      <a:lumMod val="50000"/>
                      <a:lumOff val="50000"/>
                    </a:schemeClr>
                  </a:solidFill>
                </a:ln>
                <a:solidFill>
                  <a:schemeClr val="tx1"/>
                </a:solidFill>
              </a:rPr>
              <a:t>Total Sales</a:t>
            </a:r>
          </a:p>
        </c:rich>
      </c:tx>
      <c:overlay val="0"/>
      <c:spPr>
        <a:noFill/>
        <a:ln>
          <a:noFill/>
        </a:ln>
        <a:effectLst/>
      </c:spPr>
      <c:txPr>
        <a:bodyPr rot="0" spcFirstLastPara="1" vertOverflow="ellipsis" vert="horz" wrap="square" anchor="ctr" anchorCtr="0"/>
        <a:lstStyle/>
        <a:p>
          <a:pPr>
            <a:defRPr sz="1400" b="0" i="0" u="none" strike="noStrike" kern="1200" spc="0" baseline="0">
              <a:ln>
                <a:solidFill>
                  <a:schemeClr val="tx1">
                    <a:lumMod val="50000"/>
                    <a:lumOff val="50000"/>
                  </a:schemeClr>
                </a:solidFill>
              </a:ln>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'Total Sales  (2)'!$B$3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E8-4CF4-9949-ECABE75606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E8-4CF4-9949-ECABE75606C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E8-4CF4-9949-ECABE75606C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2E8-4CF4-9949-ECABE75606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Sales  (2)'!$A$4:$A$7</c:f>
              <c:strCache>
                <c:ptCount val="4"/>
                <c:pt idx="0">
                  <c:v>Excelsa</c:v>
                </c:pt>
                <c:pt idx="1">
                  <c:v>Liberica</c:v>
                </c:pt>
                <c:pt idx="2">
                  <c:v>Arabica</c:v>
                </c:pt>
                <c:pt idx="3">
                  <c:v>Robusta</c:v>
                </c:pt>
              </c:strCache>
            </c:strRef>
          </c:cat>
          <c:val>
            <c:numRef>
              <c:f>'Total Sales  (2)'!$B$4:$B$7</c:f>
              <c:numCache>
                <c:formatCode>[$$-45C]#,##0</c:formatCode>
                <c:ptCount val="4"/>
                <c:pt idx="0">
                  <c:v>12306.439999999995</c:v>
                </c:pt>
                <c:pt idx="1">
                  <c:v>12054.074999999995</c:v>
                </c:pt>
                <c:pt idx="2">
                  <c:v>11768.494999999997</c:v>
                </c:pt>
                <c:pt idx="3">
                  <c:v>9005.2450000000099</c:v>
                </c:pt>
              </c:numCache>
            </c:numRef>
          </c:val>
          <c:extLst>
            <c:ext xmlns:c16="http://schemas.microsoft.com/office/drawing/2014/chart" uri="{C3380CC4-5D6E-409C-BE32-E72D297353CC}">
              <c16:uniqueId val="{00000000-D395-4E34-9C90-DFF3777A2CC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Final project.xlsx]Country Sales !Total Sales</c:name>
    <c:fmtId val="52"/>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Sales Per Country</a:t>
            </a:r>
          </a:p>
        </c:rich>
      </c:tx>
      <c:layout>
        <c:manualLayout>
          <c:xMode val="edge"/>
          <c:yMode val="edge"/>
          <c:x val="0.34702772809450977"/>
          <c:y val="5.0514167410843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7D2AD0"/>
          </a:solidFill>
          <a:ln w="25400">
            <a:solidFill>
              <a:schemeClr val="bg1">
                <a:lumMod val="95000"/>
              </a:schemeClr>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3C1464"/>
          </a:solidFill>
          <a:ln w="25400">
            <a:solidFill>
              <a:schemeClr val="bg1">
                <a:lumMod val="95000"/>
              </a:schemeClr>
            </a:solidFill>
          </a:ln>
          <a:effectLst/>
        </c:spPr>
      </c:pivotFmt>
      <c:pivotFmt>
        <c:idx val="2"/>
        <c:spPr>
          <a:solidFill>
            <a:srgbClr val="802CD4"/>
          </a:solidFill>
          <a:ln w="25400">
            <a:solidFill>
              <a:schemeClr val="bg1">
                <a:lumMod val="95000"/>
              </a:schemeClr>
            </a:solidFill>
          </a:ln>
          <a:effectLst/>
        </c:spPr>
      </c:pivotFmt>
      <c:pivotFmt>
        <c:idx val="3"/>
        <c:spPr>
          <a:solidFill>
            <a:srgbClr val="9F5FDF"/>
          </a:solidFill>
          <a:ln w="25400">
            <a:solidFill>
              <a:schemeClr val="bg1">
                <a:lumMod val="95000"/>
              </a:schemeClr>
            </a:solidFill>
          </a:ln>
          <a:effectLst/>
        </c:spPr>
      </c:pivotFmt>
      <c:pivotFmt>
        <c:idx val="4"/>
        <c:spPr>
          <a:solidFill>
            <a:srgbClr val="7D2AD0"/>
          </a:solidFill>
          <a:ln w="25400">
            <a:solidFill>
              <a:schemeClr val="bg1">
                <a:lumMod val="95000"/>
              </a:schemeClr>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9F5FDF"/>
          </a:solidFill>
          <a:ln w="25400">
            <a:solidFill>
              <a:schemeClr val="bg1">
                <a:lumMod val="95000"/>
              </a:schemeClr>
            </a:solidFill>
          </a:ln>
          <a:effectLst/>
        </c:spPr>
      </c:pivotFmt>
      <c:pivotFmt>
        <c:idx val="6"/>
        <c:spPr>
          <a:solidFill>
            <a:srgbClr val="802CD4"/>
          </a:solidFill>
          <a:ln w="25400">
            <a:solidFill>
              <a:schemeClr val="bg1">
                <a:lumMod val="95000"/>
              </a:schemeClr>
            </a:solidFill>
          </a:ln>
          <a:effectLst/>
        </c:spPr>
      </c:pivotFmt>
      <c:pivotFmt>
        <c:idx val="7"/>
        <c:spPr>
          <a:solidFill>
            <a:srgbClr val="3C1464"/>
          </a:solidFill>
          <a:ln w="25400">
            <a:solidFill>
              <a:schemeClr val="bg1">
                <a:lumMod val="95000"/>
              </a:schemeClr>
            </a:solidFill>
          </a:ln>
          <a:effectLst/>
        </c:spPr>
      </c:pivotFmt>
      <c:pivotFmt>
        <c:idx val="8"/>
        <c:spPr>
          <a:solidFill>
            <a:srgbClr val="7D2AD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F5FDF"/>
          </a:solidFill>
          <a:ln w="25400">
            <a:solidFill>
              <a:schemeClr val="bg1">
                <a:lumMod val="95000"/>
              </a:schemeClr>
            </a:solidFill>
          </a:ln>
          <a:effectLst/>
        </c:spPr>
      </c:pivotFmt>
      <c:pivotFmt>
        <c:idx val="10"/>
        <c:spPr>
          <a:solidFill>
            <a:srgbClr val="802CD4"/>
          </a:solidFill>
          <a:ln w="25400">
            <a:solidFill>
              <a:schemeClr val="bg1">
                <a:lumMod val="95000"/>
              </a:schemeClr>
            </a:solidFill>
          </a:ln>
          <a:effectLst/>
        </c:spPr>
      </c:pivotFmt>
      <c:pivotFmt>
        <c:idx val="11"/>
        <c:spPr>
          <a:solidFill>
            <a:srgbClr val="3C1464"/>
          </a:solidFill>
          <a:ln w="25400">
            <a:solidFill>
              <a:schemeClr val="bg1">
                <a:lumMod val="95000"/>
              </a:schemeClr>
            </a:solidFill>
          </a:ln>
          <a:effectLst/>
        </c:spPr>
      </c:pivotFmt>
      <c:pivotFmt>
        <c:idx val="12"/>
        <c:spPr>
          <a:solidFill>
            <a:srgbClr val="7D2AD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7D2AD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Sales '!$B$3</c:f>
              <c:strCache>
                <c:ptCount val="1"/>
                <c:pt idx="0">
                  <c:v>Total</c:v>
                </c:pt>
              </c:strCache>
            </c:strRef>
          </c:tx>
          <c:spPr>
            <a:solidFill>
              <a:srgbClr val="7D2AD0"/>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AF4B-4A4F-9134-82FE1CA4CA49}"/>
              </c:ext>
            </c:extLst>
          </c:dPt>
          <c:dPt>
            <c:idx val="1"/>
            <c:invertIfNegative val="0"/>
            <c:bubble3D val="0"/>
            <c:extLst>
              <c:ext xmlns:c16="http://schemas.microsoft.com/office/drawing/2014/chart" uri="{C3380CC4-5D6E-409C-BE32-E72D297353CC}">
                <c16:uniqueId val="{00000001-AF4B-4A4F-9134-82FE1CA4CA49}"/>
              </c:ext>
            </c:extLst>
          </c:dPt>
          <c:dPt>
            <c:idx val="2"/>
            <c:invertIfNegative val="0"/>
            <c:bubble3D val="0"/>
            <c:extLst>
              <c:ext xmlns:c16="http://schemas.microsoft.com/office/drawing/2014/chart" uri="{C3380CC4-5D6E-409C-BE32-E72D297353CC}">
                <c16:uniqueId val="{00000002-AF4B-4A4F-9134-82FE1CA4CA4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'!$A$4:$A$6</c:f>
              <c:strCache>
                <c:ptCount val="3"/>
                <c:pt idx="0">
                  <c:v>United Kingdom</c:v>
                </c:pt>
                <c:pt idx="1">
                  <c:v>Ireland</c:v>
                </c:pt>
                <c:pt idx="2">
                  <c:v>United States</c:v>
                </c:pt>
              </c:strCache>
            </c:strRef>
          </c:cat>
          <c:val>
            <c:numRef>
              <c:f>'Country Sales '!$B$4:$B$6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3-AF4B-4A4F-9134-82FE1CA4CA49}"/>
            </c:ext>
          </c:extLst>
        </c:ser>
        <c:dLbls>
          <c:dLblPos val="outEnd"/>
          <c:showLegendKey val="0"/>
          <c:showVal val="1"/>
          <c:showCatName val="0"/>
          <c:showSerName val="0"/>
          <c:showPercent val="0"/>
          <c:showBubbleSize val="0"/>
        </c:dLbls>
        <c:gapWidth val="182"/>
        <c:axId val="1604271344"/>
        <c:axId val="1689773776"/>
      </c:barChart>
      <c:catAx>
        <c:axId val="1604271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689773776"/>
        <c:crosses val="autoZero"/>
        <c:auto val="1"/>
        <c:lblAlgn val="ctr"/>
        <c:lblOffset val="100"/>
        <c:noMultiLvlLbl val="0"/>
      </c:catAx>
      <c:valAx>
        <c:axId val="168977377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0427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2857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Final project.xlsx]Top5 Customers!Total Sales</c:name>
    <c:fmtId val="5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923A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rgbClr val="6923AF"/>
            </a:solidFill>
            <a:ln>
              <a:noFill/>
            </a:ln>
            <a:effectLst/>
          </c:spPr>
          <c:invertIfNegative val="0"/>
          <c:cat>
            <c:strRef>
              <c:f>'Top5 Customers'!$A$4:$A$8</c:f>
              <c:strCache>
                <c:ptCount val="5"/>
                <c:pt idx="0">
                  <c:v>Don Flintiff</c:v>
                </c:pt>
                <c:pt idx="1">
                  <c:v>Nealson Cuttler</c:v>
                </c:pt>
                <c:pt idx="2">
                  <c:v>Terri Farra</c:v>
                </c:pt>
                <c:pt idx="3">
                  <c:v>Brenn Dundredge</c:v>
                </c:pt>
                <c:pt idx="4">
                  <c:v>Allis Wilmore</c:v>
                </c:pt>
              </c:strCache>
            </c:strRef>
          </c:cat>
          <c:val>
            <c:numRef>
              <c:f>'Top5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F10-4749-B1E5-B0C542E65946}"/>
            </c:ext>
          </c:extLst>
        </c:ser>
        <c:dLbls>
          <c:showLegendKey val="0"/>
          <c:showVal val="0"/>
          <c:showCatName val="0"/>
          <c:showSerName val="0"/>
          <c:showPercent val="0"/>
          <c:showBubbleSize val="0"/>
        </c:dLbls>
        <c:gapWidth val="182"/>
        <c:axId val="1875559792"/>
        <c:axId val="1670086128"/>
      </c:barChart>
      <c:catAx>
        <c:axId val="187555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086128"/>
        <c:crosses val="autoZero"/>
        <c:auto val="1"/>
        <c:lblAlgn val="ctr"/>
        <c:lblOffset val="100"/>
        <c:noMultiLvlLbl val="0"/>
      </c:catAx>
      <c:valAx>
        <c:axId val="1670086128"/>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559792"/>
        <c:crosses val="autoZero"/>
        <c:crossBetween val="between"/>
      </c:valAx>
      <c:spPr>
        <a:solidFill>
          <a:srgbClr val="DEC8F4"/>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Final project.xlsx]Total Sales !Total 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rgbClr val="3C72C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rgbClr val="FFCF3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rgbClr val="3C72C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rgbClr val="FFCF3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4571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C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w="28575" cap="rnd">
            <a:solidFill>
              <a:schemeClr val="accent6"/>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w="28575" cap="rnd">
            <a:solidFill>
              <a:schemeClr val="accent6"/>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789347336047976E-2"/>
          <c:y val="0.15334374413009136"/>
          <c:w val="0.7658337683223031"/>
          <c:h val="0.68170925880531064"/>
        </c:manualLayout>
      </c:layout>
      <c:lineChart>
        <c:grouping val="standard"/>
        <c:varyColors val="0"/>
        <c:ser>
          <c:idx val="0"/>
          <c:order val="0"/>
          <c:tx>
            <c:strRef>
              <c:f>'Total Sales '!$C$3:$C$4</c:f>
              <c:strCache>
                <c:ptCount val="1"/>
                <c:pt idx="0">
                  <c:v>Arabica</c:v>
                </c:pt>
              </c:strCache>
            </c:strRef>
          </c:tx>
          <c:spPr>
            <a:ln w="28575" cap="rnd">
              <a:solidFill>
                <a:srgbClr val="F45718"/>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97E-47ED-AC95-B507F6E48AC6}"/>
            </c:ext>
          </c:extLst>
        </c:ser>
        <c:ser>
          <c:idx val="1"/>
          <c:order val="1"/>
          <c:tx>
            <c:strRef>
              <c:f>'Total Sales '!$D$3:$D$4</c:f>
              <c:strCache>
                <c:ptCount val="1"/>
                <c:pt idx="0">
                  <c:v>Excelsa</c:v>
                </c:pt>
              </c:strCache>
            </c:strRef>
          </c:tx>
          <c:spPr>
            <a:ln w="28575" cap="rnd">
              <a:solidFill>
                <a:srgbClr val="002060"/>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97E-47ED-AC95-B507F6E48AC6}"/>
            </c:ext>
          </c:extLst>
        </c:ser>
        <c:ser>
          <c:idx val="2"/>
          <c:order val="2"/>
          <c:tx>
            <c:strRef>
              <c:f>'Total Sales '!$E$3:$E$4</c:f>
              <c:strCache>
                <c:ptCount val="1"/>
                <c:pt idx="0">
                  <c:v>Liberica</c:v>
                </c:pt>
              </c:strCache>
            </c:strRef>
          </c:tx>
          <c:spPr>
            <a:ln w="28575" cap="rnd">
              <a:solidFill>
                <a:srgbClr val="C00000"/>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FF99-4719-ACD1-48C9C7AFE991}"/>
            </c:ext>
          </c:extLst>
        </c:ser>
        <c:ser>
          <c:idx val="3"/>
          <c:order val="3"/>
          <c:tx>
            <c:strRef>
              <c:f>'Total Sales '!$F$3:$F$4</c:f>
              <c:strCache>
                <c:ptCount val="1"/>
                <c:pt idx="0">
                  <c:v>Robusta</c:v>
                </c:pt>
              </c:strCache>
            </c:strRef>
          </c:tx>
          <c:spPr>
            <a:ln w="28575" cap="rnd">
              <a:solidFill>
                <a:srgbClr val="00CC00"/>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FF99-4719-ACD1-48C9C7AFE991}"/>
            </c:ext>
          </c:extLst>
        </c:ser>
        <c:dLbls>
          <c:showLegendKey val="0"/>
          <c:showVal val="0"/>
          <c:showCatName val="0"/>
          <c:showSerName val="0"/>
          <c:showPercent val="0"/>
          <c:showBubbleSize val="0"/>
        </c:dLbls>
        <c:smooth val="0"/>
        <c:axId val="330026496"/>
        <c:axId val="580374560"/>
      </c:lineChart>
      <c:catAx>
        <c:axId val="33002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374560"/>
        <c:crosses val="autoZero"/>
        <c:auto val="1"/>
        <c:lblAlgn val="ctr"/>
        <c:lblOffset val="100"/>
        <c:noMultiLvlLbl val="0"/>
      </c:catAx>
      <c:valAx>
        <c:axId val="580374560"/>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02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bg1">
          <a:alpha val="93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Final project.xlsx]Country Sales !Total Sales</c:name>
    <c:fmtId val="29"/>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Sales Per Country</a:t>
            </a:r>
          </a:p>
        </c:rich>
      </c:tx>
      <c:layout>
        <c:manualLayout>
          <c:xMode val="edge"/>
          <c:yMode val="edge"/>
          <c:x val="0.34702772809450977"/>
          <c:y val="5.0514167410843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7D2AD0"/>
          </a:solidFill>
          <a:ln w="25400">
            <a:solidFill>
              <a:schemeClr val="bg1">
                <a:lumMod val="95000"/>
              </a:schemeClr>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3C1464"/>
          </a:solidFill>
          <a:ln w="25400">
            <a:solidFill>
              <a:schemeClr val="bg1">
                <a:lumMod val="95000"/>
              </a:schemeClr>
            </a:solidFill>
          </a:ln>
          <a:effectLst/>
        </c:spPr>
      </c:pivotFmt>
      <c:pivotFmt>
        <c:idx val="2"/>
        <c:spPr>
          <a:solidFill>
            <a:srgbClr val="802CD4"/>
          </a:solidFill>
          <a:ln w="25400">
            <a:solidFill>
              <a:schemeClr val="bg1">
                <a:lumMod val="95000"/>
              </a:schemeClr>
            </a:solidFill>
          </a:ln>
          <a:effectLst/>
        </c:spPr>
      </c:pivotFmt>
      <c:pivotFmt>
        <c:idx val="3"/>
        <c:spPr>
          <a:solidFill>
            <a:srgbClr val="9F5FDF"/>
          </a:solidFill>
          <a:ln w="25400">
            <a:solidFill>
              <a:schemeClr val="bg1">
                <a:lumMod val="95000"/>
              </a:schemeClr>
            </a:solidFill>
          </a:ln>
          <a:effectLst/>
        </c:spPr>
      </c:pivotFmt>
      <c:pivotFmt>
        <c:idx val="4"/>
        <c:spPr>
          <a:solidFill>
            <a:srgbClr val="7D2AD0"/>
          </a:solidFill>
          <a:ln w="25400">
            <a:solidFill>
              <a:schemeClr val="bg1">
                <a:lumMod val="95000"/>
              </a:schemeClr>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9F5FDF"/>
          </a:solidFill>
          <a:ln w="25400">
            <a:solidFill>
              <a:schemeClr val="bg1">
                <a:lumMod val="95000"/>
              </a:schemeClr>
            </a:solidFill>
          </a:ln>
          <a:effectLst/>
        </c:spPr>
      </c:pivotFmt>
      <c:pivotFmt>
        <c:idx val="6"/>
        <c:spPr>
          <a:solidFill>
            <a:srgbClr val="802CD4"/>
          </a:solidFill>
          <a:ln w="25400">
            <a:solidFill>
              <a:schemeClr val="bg1">
                <a:lumMod val="95000"/>
              </a:schemeClr>
            </a:solidFill>
          </a:ln>
          <a:effectLst/>
        </c:spPr>
      </c:pivotFmt>
      <c:pivotFmt>
        <c:idx val="7"/>
        <c:spPr>
          <a:solidFill>
            <a:srgbClr val="3C1464"/>
          </a:solidFill>
          <a:ln w="25400">
            <a:solidFill>
              <a:schemeClr val="bg1">
                <a:lumMod val="95000"/>
              </a:schemeClr>
            </a:solidFill>
          </a:ln>
          <a:effectLst/>
        </c:spPr>
      </c:pivotFmt>
      <c:pivotFmt>
        <c:idx val="8"/>
        <c:spPr>
          <a:solidFill>
            <a:srgbClr val="7D2AD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F5FDF"/>
          </a:solidFill>
          <a:ln w="25400">
            <a:solidFill>
              <a:schemeClr val="bg1">
                <a:lumMod val="95000"/>
              </a:schemeClr>
            </a:solidFill>
          </a:ln>
          <a:effectLst/>
        </c:spPr>
      </c:pivotFmt>
      <c:pivotFmt>
        <c:idx val="10"/>
        <c:spPr>
          <a:solidFill>
            <a:srgbClr val="802CD4"/>
          </a:solidFill>
          <a:ln w="25400">
            <a:solidFill>
              <a:schemeClr val="bg1">
                <a:lumMod val="95000"/>
              </a:schemeClr>
            </a:solidFill>
          </a:ln>
          <a:effectLst/>
        </c:spPr>
      </c:pivotFmt>
      <c:pivotFmt>
        <c:idx val="11"/>
        <c:spPr>
          <a:solidFill>
            <a:srgbClr val="3C1464"/>
          </a:solidFill>
          <a:ln w="25400">
            <a:solidFill>
              <a:schemeClr val="bg1">
                <a:lumMod val="95000"/>
              </a:schemeClr>
            </a:solidFill>
          </a:ln>
          <a:effectLst/>
        </c:spPr>
      </c:pivotFmt>
    </c:pivotFmts>
    <c:plotArea>
      <c:layout/>
      <c:barChart>
        <c:barDir val="bar"/>
        <c:grouping val="clustered"/>
        <c:varyColors val="0"/>
        <c:ser>
          <c:idx val="0"/>
          <c:order val="0"/>
          <c:tx>
            <c:strRef>
              <c:f>'Country Sales '!$B$3</c:f>
              <c:strCache>
                <c:ptCount val="1"/>
                <c:pt idx="0">
                  <c:v>Total</c:v>
                </c:pt>
              </c:strCache>
            </c:strRef>
          </c:tx>
          <c:spPr>
            <a:solidFill>
              <a:srgbClr val="7D2AD0"/>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1-DCD6-4DDE-A2DC-177B3BDE3C29}"/>
              </c:ext>
            </c:extLst>
          </c:dPt>
          <c:dPt>
            <c:idx val="1"/>
            <c:invertIfNegative val="0"/>
            <c:bubble3D val="0"/>
            <c:extLst>
              <c:ext xmlns:c16="http://schemas.microsoft.com/office/drawing/2014/chart" uri="{C3380CC4-5D6E-409C-BE32-E72D297353CC}">
                <c16:uniqueId val="{00000003-DCD6-4DDE-A2DC-177B3BDE3C29}"/>
              </c:ext>
            </c:extLst>
          </c:dPt>
          <c:dPt>
            <c:idx val="2"/>
            <c:invertIfNegative val="0"/>
            <c:bubble3D val="0"/>
            <c:extLst>
              <c:ext xmlns:c16="http://schemas.microsoft.com/office/drawing/2014/chart" uri="{C3380CC4-5D6E-409C-BE32-E72D297353CC}">
                <c16:uniqueId val="{00000005-DCD6-4DDE-A2DC-177B3BDE3C2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'!$A$4:$A$6</c:f>
              <c:strCache>
                <c:ptCount val="3"/>
                <c:pt idx="0">
                  <c:v>United Kingdom</c:v>
                </c:pt>
                <c:pt idx="1">
                  <c:v>Ireland</c:v>
                </c:pt>
                <c:pt idx="2">
                  <c:v>United States</c:v>
                </c:pt>
              </c:strCache>
            </c:strRef>
          </c:cat>
          <c:val>
            <c:numRef>
              <c:f>'Country Sales '!$B$4:$B$6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CD6-4DDE-A2DC-177B3BDE3C29}"/>
            </c:ext>
          </c:extLst>
        </c:ser>
        <c:dLbls>
          <c:dLblPos val="outEnd"/>
          <c:showLegendKey val="0"/>
          <c:showVal val="1"/>
          <c:showCatName val="0"/>
          <c:showSerName val="0"/>
          <c:showPercent val="0"/>
          <c:showBubbleSize val="0"/>
        </c:dLbls>
        <c:gapWidth val="182"/>
        <c:axId val="1604271344"/>
        <c:axId val="1689773776"/>
      </c:barChart>
      <c:catAx>
        <c:axId val="1604271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689773776"/>
        <c:crosses val="autoZero"/>
        <c:auto val="1"/>
        <c:lblAlgn val="ctr"/>
        <c:lblOffset val="100"/>
        <c:noMultiLvlLbl val="0"/>
      </c:catAx>
      <c:valAx>
        <c:axId val="168977377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0427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2857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Final project.xlsx]Top5 Customers!Total Sales</c:name>
    <c:fmtId val="5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923A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923A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923A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rgbClr val="6923A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Customers'!$A$4:$A$8</c:f>
              <c:strCache>
                <c:ptCount val="5"/>
                <c:pt idx="0">
                  <c:v>Don Flintiff</c:v>
                </c:pt>
                <c:pt idx="1">
                  <c:v>Nealson Cuttler</c:v>
                </c:pt>
                <c:pt idx="2">
                  <c:v>Terri Farra</c:v>
                </c:pt>
                <c:pt idx="3">
                  <c:v>Brenn Dundredge</c:v>
                </c:pt>
                <c:pt idx="4">
                  <c:v>Allis Wilmore</c:v>
                </c:pt>
              </c:strCache>
            </c:strRef>
          </c:cat>
          <c:val>
            <c:numRef>
              <c:f>'Top5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002-46DD-A4B2-48233861EAF4}"/>
            </c:ext>
          </c:extLst>
        </c:ser>
        <c:dLbls>
          <c:dLblPos val="outEnd"/>
          <c:showLegendKey val="0"/>
          <c:showVal val="1"/>
          <c:showCatName val="0"/>
          <c:showSerName val="0"/>
          <c:showPercent val="0"/>
          <c:showBubbleSize val="0"/>
        </c:dLbls>
        <c:gapWidth val="182"/>
        <c:axId val="1875559792"/>
        <c:axId val="1670086128"/>
      </c:barChart>
      <c:catAx>
        <c:axId val="187555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086128"/>
        <c:crosses val="autoZero"/>
        <c:auto val="1"/>
        <c:lblAlgn val="ctr"/>
        <c:lblOffset val="100"/>
        <c:noMultiLvlLbl val="0"/>
      </c:catAx>
      <c:valAx>
        <c:axId val="1670086128"/>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559792"/>
        <c:crosses val="autoZero"/>
        <c:crossBetween val="between"/>
      </c:valAx>
      <c:spPr>
        <a:solidFill>
          <a:srgbClr val="DEC8F4"/>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Final project.xlsx]Total Sales  (2)!Total Sales</c:name>
    <c:fmtId val="34"/>
  </c:pivotSource>
  <c:chart>
    <c:title>
      <c:tx>
        <c:rich>
          <a:bodyPr rot="0" spcFirstLastPara="1" vertOverflow="ellipsis" vert="horz" wrap="square" anchor="ctr" anchorCtr="0"/>
          <a:lstStyle/>
          <a:p>
            <a:pPr>
              <a:defRPr sz="1400" b="0" i="0" u="none" strike="noStrike" kern="1200" spc="0" baseline="0">
                <a:ln>
                  <a:solidFill>
                    <a:schemeClr val="tx1">
                      <a:lumMod val="50000"/>
                      <a:lumOff val="50000"/>
                    </a:schemeClr>
                  </a:solidFill>
                </a:ln>
                <a:solidFill>
                  <a:schemeClr val="tx1"/>
                </a:solidFill>
                <a:latin typeface="+mn-lt"/>
                <a:ea typeface="+mn-ea"/>
                <a:cs typeface="+mn-cs"/>
              </a:defRPr>
            </a:pPr>
            <a:r>
              <a:rPr lang="en-US">
                <a:ln>
                  <a:solidFill>
                    <a:schemeClr val="tx1">
                      <a:lumMod val="50000"/>
                      <a:lumOff val="50000"/>
                    </a:schemeClr>
                  </a:solidFill>
                </a:ln>
                <a:solidFill>
                  <a:schemeClr val="tx1"/>
                </a:solidFill>
              </a:rPr>
              <a:t>Total Sales</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3">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0"/>
        <c:spPr>
          <a:solidFill>
            <a:schemeClr val="accent4"/>
          </a:solidFill>
          <a:ln w="19050">
            <a:solidFill>
              <a:schemeClr val="lt1"/>
            </a:solidFill>
          </a:ln>
          <a:effectLst/>
        </c:spPr>
      </c:pivotFmt>
    </c:pivotFmts>
    <c:plotArea>
      <c:layout>
        <c:manualLayout>
          <c:layoutTarget val="inner"/>
          <c:xMode val="edge"/>
          <c:yMode val="edge"/>
          <c:x val="0.10303071716543247"/>
          <c:y val="0.36433678039488049"/>
          <c:w val="0.82374485178267187"/>
          <c:h val="0.53138895749359938"/>
        </c:manualLayout>
      </c:layout>
      <c:doughnutChart>
        <c:varyColors val="1"/>
        <c:ser>
          <c:idx val="0"/>
          <c:order val="0"/>
          <c:tx>
            <c:strRef>
              <c:f>'Total Sales  (2)'!$B$3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A2-49B9-87AB-D398330E4B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A2-49B9-87AB-D398330E4B8B}"/>
              </c:ext>
            </c:extLst>
          </c:dPt>
          <c:dPt>
            <c:idx val="2"/>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5-2CA2-49B9-87AB-D398330E4B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A2-49B9-87AB-D398330E4B8B}"/>
              </c:ext>
            </c:extLst>
          </c:dPt>
          <c:dLbls>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5-2CA2-49B9-87AB-D398330E4B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Sales  (2)'!$A$4:$A$7</c:f>
              <c:strCache>
                <c:ptCount val="4"/>
                <c:pt idx="0">
                  <c:v>Excelsa</c:v>
                </c:pt>
                <c:pt idx="1">
                  <c:v>Liberica</c:v>
                </c:pt>
                <c:pt idx="2">
                  <c:v>Arabica</c:v>
                </c:pt>
                <c:pt idx="3">
                  <c:v>Robusta</c:v>
                </c:pt>
              </c:strCache>
            </c:strRef>
          </c:cat>
          <c:val>
            <c:numRef>
              <c:f>'Total Sales  (2)'!$B$4:$B$7</c:f>
              <c:numCache>
                <c:formatCode>[$$-45C]#,##0</c:formatCode>
                <c:ptCount val="4"/>
                <c:pt idx="0">
                  <c:v>12306.439999999995</c:v>
                </c:pt>
                <c:pt idx="1">
                  <c:v>12054.074999999995</c:v>
                </c:pt>
                <c:pt idx="2">
                  <c:v>11768.494999999997</c:v>
                </c:pt>
                <c:pt idx="3">
                  <c:v>9005.2450000000099</c:v>
                </c:pt>
              </c:numCache>
            </c:numRef>
          </c:val>
          <c:extLst>
            <c:ext xmlns:c16="http://schemas.microsoft.com/office/drawing/2014/chart" uri="{C3380CC4-5D6E-409C-BE32-E72D297353CC}">
              <c16:uniqueId val="{00000008-2CA2-49B9-87AB-D398330E4B8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5.4027633057530243E-2"/>
          <c:y val="7.7575230425705174E-2"/>
          <c:w val="0.91690661983016319"/>
          <c:h val="0.253126283262534"/>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1023937</xdr:colOff>
      <xdr:row>3</xdr:row>
      <xdr:rowOff>79375</xdr:rowOff>
    </xdr:from>
    <xdr:to>
      <xdr:col>15</xdr:col>
      <xdr:colOff>331595</xdr:colOff>
      <xdr:row>20</xdr:row>
      <xdr:rowOff>101850</xdr:rowOff>
    </xdr:to>
    <xdr:graphicFrame macro="">
      <xdr:nvGraphicFramePr>
        <xdr:cNvPr id="9" name="Chart 8">
          <a:extLst>
            <a:ext uri="{FF2B5EF4-FFF2-40B4-BE49-F238E27FC236}">
              <a16:creationId xmlns:a16="http://schemas.microsoft.com/office/drawing/2014/main" id="{4D6F35CC-AF94-40C7-9D9E-DDFB06344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142875</xdr:colOff>
      <xdr:row>7</xdr:row>
      <xdr:rowOff>108743</xdr:rowOff>
    </xdr:from>
    <xdr:to>
      <xdr:col>8</xdr:col>
      <xdr:colOff>889000</xdr:colOff>
      <xdr:row>22</xdr:row>
      <xdr:rowOff>113506</xdr:rowOff>
    </xdr:to>
    <xdr:graphicFrame macro="">
      <xdr:nvGraphicFramePr>
        <xdr:cNvPr id="3" name="Chart 2">
          <a:extLst>
            <a:ext uri="{FF2B5EF4-FFF2-40B4-BE49-F238E27FC236}">
              <a16:creationId xmlns:a16="http://schemas.microsoft.com/office/drawing/2014/main" id="{41907850-A489-47FC-C5FF-336428C3E1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6</xdr:row>
      <xdr:rowOff>0</xdr:rowOff>
    </xdr:from>
    <xdr:to>
      <xdr:col>8</xdr:col>
      <xdr:colOff>465108</xdr:colOff>
      <xdr:row>17</xdr:row>
      <xdr:rowOff>162404</xdr:rowOff>
    </xdr:to>
    <xdr:graphicFrame macro="">
      <xdr:nvGraphicFramePr>
        <xdr:cNvPr id="6" name="Chart 5">
          <a:extLst>
            <a:ext uri="{FF2B5EF4-FFF2-40B4-BE49-F238E27FC236}">
              <a16:creationId xmlns:a16="http://schemas.microsoft.com/office/drawing/2014/main" id="{A6BA333C-A3D4-4BE2-B7E6-DA4233F55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412751</xdr:colOff>
      <xdr:row>3</xdr:row>
      <xdr:rowOff>188118</xdr:rowOff>
    </xdr:from>
    <xdr:to>
      <xdr:col>8</xdr:col>
      <xdr:colOff>285751</xdr:colOff>
      <xdr:row>15</xdr:row>
      <xdr:rowOff>169068</xdr:rowOff>
    </xdr:to>
    <xdr:graphicFrame macro="">
      <xdr:nvGraphicFramePr>
        <xdr:cNvPr id="2" name="Chart 1">
          <a:extLst>
            <a:ext uri="{FF2B5EF4-FFF2-40B4-BE49-F238E27FC236}">
              <a16:creationId xmlns:a16="http://schemas.microsoft.com/office/drawing/2014/main" id="{34924665-6771-BB44-BA94-A830E362B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95452</xdr:colOff>
      <xdr:row>12</xdr:row>
      <xdr:rowOff>63505</xdr:rowOff>
    </xdr:from>
    <xdr:to>
      <xdr:col>15</xdr:col>
      <xdr:colOff>10584</xdr:colOff>
      <xdr:row>38</xdr:row>
      <xdr:rowOff>169338</xdr:rowOff>
    </xdr:to>
    <xdr:graphicFrame macro="">
      <xdr:nvGraphicFramePr>
        <xdr:cNvPr id="2" name="Chart 1">
          <a:extLst>
            <a:ext uri="{FF2B5EF4-FFF2-40B4-BE49-F238E27FC236}">
              <a16:creationId xmlns:a16="http://schemas.microsoft.com/office/drawing/2014/main" id="{914C2819-9C14-49EE-87C5-2E4FB5573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52916</xdr:colOff>
      <xdr:row>3</xdr:row>
      <xdr:rowOff>157385</xdr:rowOff>
    </xdr:from>
    <xdr:to>
      <xdr:col>17</xdr:col>
      <xdr:colOff>486833</xdr:colOff>
      <xdr:row>11</xdr:row>
      <xdr:rowOff>60789</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D30C73CD-38A9-46F1-BB0B-74E76CFC308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2916" y="898218"/>
              <a:ext cx="10435167" cy="1448571"/>
            </a:xfrm>
            <a:prstGeom prst="rect">
              <a:avLst/>
            </a:prstGeom>
            <a:solidFill>
              <a:prstClr val="white"/>
            </a:solidFill>
            <a:ln w="1">
              <a:solidFill>
                <a:prstClr val="green"/>
              </a:solidFill>
            </a:ln>
          </xdr:spPr>
          <xdr:txBody>
            <a:bodyPr vertOverflow="clip" horzOverflow="clip"/>
            <a:lstStyle/>
            <a:p>
              <a:r>
                <a:rPr lang="en-AE" sz="1100"/>
                <a:t>Timeline: Works in Excel 2013 or higher. Do not move or resize.</a:t>
              </a:r>
            </a:p>
          </xdr:txBody>
        </xdr:sp>
      </mc:Fallback>
    </mc:AlternateContent>
    <xdr:clientData/>
  </xdr:twoCellAnchor>
  <xdr:twoCellAnchor editAs="oneCell">
    <xdr:from>
      <xdr:col>18</xdr:col>
      <xdr:colOff>341148</xdr:colOff>
      <xdr:row>3</xdr:row>
      <xdr:rowOff>254215</xdr:rowOff>
    </xdr:from>
    <xdr:to>
      <xdr:col>21</xdr:col>
      <xdr:colOff>418828</xdr:colOff>
      <xdr:row>10</xdr:row>
      <xdr:rowOff>44920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A62BCEBD-310C-0679-16CD-95888A01CAE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956231" y="995048"/>
              <a:ext cx="1919180" cy="115595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186398</xdr:colOff>
      <xdr:row>3</xdr:row>
      <xdr:rowOff>281816</xdr:rowOff>
    </xdr:from>
    <xdr:to>
      <xdr:col>32</xdr:col>
      <xdr:colOff>379913</xdr:colOff>
      <xdr:row>10</xdr:row>
      <xdr:rowOff>76457</xdr:rowOff>
    </xdr:to>
    <mc:AlternateContent xmlns:mc="http://schemas.openxmlformats.org/markup-compatibility/2006">
      <mc:Choice xmlns:a14="http://schemas.microsoft.com/office/drawing/2010/main" Requires="a14">
        <xdr:graphicFrame macro="">
          <xdr:nvGraphicFramePr>
            <xdr:cNvPr id="6" name="Roast Type Name ">
              <a:extLst>
                <a:ext uri="{FF2B5EF4-FFF2-40B4-BE49-F238E27FC236}">
                  <a16:creationId xmlns:a16="http://schemas.microsoft.com/office/drawing/2014/main" id="{FE64D037-6628-3AB3-F815-70FCF05181F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15712148" y="1022649"/>
              <a:ext cx="3876515" cy="1159891"/>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161822</xdr:colOff>
      <xdr:row>3</xdr:row>
      <xdr:rowOff>275915</xdr:rowOff>
    </xdr:from>
    <xdr:to>
      <xdr:col>25</xdr:col>
      <xdr:colOff>277277</xdr:colOff>
      <xdr:row>10</xdr:row>
      <xdr:rowOff>67324</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FA232566-6C11-404A-BC24-C805077993B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232239" y="1016748"/>
              <a:ext cx="1956955" cy="115665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50880</xdr:colOff>
      <xdr:row>25</xdr:row>
      <xdr:rowOff>105833</xdr:rowOff>
    </xdr:from>
    <xdr:to>
      <xdr:col>32</xdr:col>
      <xdr:colOff>369326</xdr:colOff>
      <xdr:row>39</xdr:row>
      <xdr:rowOff>107305</xdr:rowOff>
    </xdr:to>
    <xdr:graphicFrame macro="">
      <xdr:nvGraphicFramePr>
        <xdr:cNvPr id="9" name="Chart 8">
          <a:extLst>
            <a:ext uri="{FF2B5EF4-FFF2-40B4-BE49-F238E27FC236}">
              <a16:creationId xmlns:a16="http://schemas.microsoft.com/office/drawing/2014/main" id="{0A35A46E-9EFE-4D3E-BD39-3499D545B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50880</xdr:colOff>
      <xdr:row>10</xdr:row>
      <xdr:rowOff>137188</xdr:rowOff>
    </xdr:from>
    <xdr:to>
      <xdr:col>32</xdr:col>
      <xdr:colOff>369326</xdr:colOff>
      <xdr:row>24</xdr:row>
      <xdr:rowOff>36048</xdr:rowOff>
    </xdr:to>
    <xdr:graphicFrame macro="">
      <xdr:nvGraphicFramePr>
        <xdr:cNvPr id="12" name="Chart 11">
          <a:extLst>
            <a:ext uri="{FF2B5EF4-FFF2-40B4-BE49-F238E27FC236}">
              <a16:creationId xmlns:a16="http://schemas.microsoft.com/office/drawing/2014/main" id="{C5DCEC7F-1BDD-4258-8AC9-2785822AC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359835</xdr:colOff>
      <xdr:row>12</xdr:row>
      <xdr:rowOff>74088</xdr:rowOff>
    </xdr:from>
    <xdr:to>
      <xdr:col>20</xdr:col>
      <xdr:colOff>349251</xdr:colOff>
      <xdr:row>38</xdr:row>
      <xdr:rowOff>137588</xdr:rowOff>
    </xdr:to>
    <xdr:graphicFrame macro="">
      <xdr:nvGraphicFramePr>
        <xdr:cNvPr id="4" name="Chart 3">
          <a:extLst>
            <a:ext uri="{FF2B5EF4-FFF2-40B4-BE49-F238E27FC236}">
              <a16:creationId xmlns:a16="http://schemas.microsoft.com/office/drawing/2014/main" id="{4D814DB7-F63B-4A32-B8CA-D474FA23A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ss" refreshedDate="45256.879703125" createdVersion="8" refreshedVersion="8" minRefreshableVersion="3" recordCount="1000" xr:uid="{5113A551-D26F-480E-8D2A-6DE052D3D01B}">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51146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1D4D9F-8A96-4A1C-B6CB-E7F49ED285AF}" name="Total Sales" cacheId="0" dataPosition="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2">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16" format="8" series="1">
      <pivotArea type="data" outline="0" fieldPosition="0">
        <references count="2">
          <reference field="4294967294" count="1" selected="0">
            <x v="0"/>
          </reference>
          <reference field="13" count="1" selected="0">
            <x v="0"/>
          </reference>
        </references>
      </pivotArea>
    </chartFormat>
    <chartFormat chart="16" format="9" series="1">
      <pivotArea type="data" outline="0" fieldPosition="0">
        <references count="2">
          <reference field="4294967294" count="1" selected="0">
            <x v="0"/>
          </reference>
          <reference field="13" count="1" selected="0">
            <x v="1"/>
          </reference>
        </references>
      </pivotArea>
    </chartFormat>
    <chartFormat chart="16" format="10" series="1">
      <pivotArea type="data" outline="0" fieldPosition="0">
        <references count="2">
          <reference field="4294967294" count="1" selected="0">
            <x v="0"/>
          </reference>
          <reference field="13" count="1" selected="0">
            <x v="2"/>
          </reference>
        </references>
      </pivotArea>
    </chartFormat>
    <chartFormat chart="16" format="11" series="1">
      <pivotArea type="data" outline="0" fieldPosition="0">
        <references count="2">
          <reference field="4294967294" count="1" selected="0">
            <x v="0"/>
          </reference>
          <reference field="13" count="1" selected="0">
            <x v="3"/>
          </reference>
        </references>
      </pivotArea>
    </chartFormat>
    <chartFormat chart="19" format="20" series="1">
      <pivotArea type="data" outline="0" fieldPosition="0">
        <references count="2">
          <reference field="4294967294" count="1" selected="0">
            <x v="0"/>
          </reference>
          <reference field="13" count="1" selected="0">
            <x v="0"/>
          </reference>
        </references>
      </pivotArea>
    </chartFormat>
    <chartFormat chart="19" format="21" series="1">
      <pivotArea type="data" outline="0" fieldPosition="0">
        <references count="2">
          <reference field="4294967294" count="1" selected="0">
            <x v="0"/>
          </reference>
          <reference field="13" count="1" selected="0">
            <x v="1"/>
          </reference>
        </references>
      </pivotArea>
    </chartFormat>
    <chartFormat chart="19" format="22" series="1">
      <pivotArea type="data" outline="0" fieldPosition="0">
        <references count="2">
          <reference field="4294967294" count="1" selected="0">
            <x v="0"/>
          </reference>
          <reference field="13" count="1" selected="0">
            <x v="2"/>
          </reference>
        </references>
      </pivotArea>
    </chartFormat>
    <chartFormat chart="19" format="2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690E97-B6BB-4CB5-8BFE-7A56360EBB58}" name="Total Sales" cacheId="0" dataPosition="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5">
  <location ref="A3:B7"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Row" compact="0" outline="0" showAll="0" sortType="de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13"/>
  </rowFields>
  <rowItems count="4">
    <i>
      <x v="1"/>
    </i>
    <i>
      <x v="2"/>
    </i>
    <i>
      <x/>
    </i>
    <i>
      <x v="3"/>
    </i>
  </rowItems>
  <colItems count="1">
    <i/>
  </colItems>
  <dataFields count="1">
    <dataField name="Sum of Sales" fld="12" baseField="0" baseItem="0" numFmtId="169"/>
  </dataFields>
  <formats count="1">
    <format dxfId="10">
      <pivotArea outline="0" collapsedLevelsAreSubtotals="1" fieldPosition="0"/>
    </format>
  </formats>
  <chartFormats count="12">
    <chartFormat chart="24" format="31"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 chart="33" format="2">
      <pivotArea type="data" outline="0" fieldPosition="0">
        <references count="2">
          <reference field="4294967294" count="1" selected="0">
            <x v="0"/>
          </reference>
          <reference field="13" count="1" selected="0">
            <x v="1"/>
          </reference>
        </references>
      </pivotArea>
    </chartFormat>
    <chartFormat chart="33" format="3">
      <pivotArea type="data" outline="0" fieldPosition="0">
        <references count="2">
          <reference field="4294967294" count="1" selected="0">
            <x v="0"/>
          </reference>
          <reference field="13" count="1" selected="0">
            <x v="2"/>
          </reference>
        </references>
      </pivotArea>
    </chartFormat>
    <chartFormat chart="33" format="4">
      <pivotArea type="data" outline="0" fieldPosition="0">
        <references count="2">
          <reference field="4294967294" count="1" selected="0">
            <x v="0"/>
          </reference>
          <reference field="13" count="1" selected="0">
            <x v="0"/>
          </reference>
        </references>
      </pivotArea>
    </chartFormat>
    <chartFormat chart="33" format="5">
      <pivotArea type="data" outline="0" fieldPosition="0">
        <references count="2">
          <reference field="4294967294" count="1" selected="0">
            <x v="0"/>
          </reference>
          <reference field="13" count="1" selected="0">
            <x v="3"/>
          </reference>
        </references>
      </pivotArea>
    </chartFormat>
    <chartFormat chart="34" format="6" series="1">
      <pivotArea type="data" outline="0" fieldPosition="0">
        <references count="1">
          <reference field="4294967294" count="1" selected="0">
            <x v="0"/>
          </reference>
        </references>
      </pivotArea>
    </chartFormat>
    <chartFormat chart="34" format="7">
      <pivotArea type="data" outline="0" fieldPosition="0">
        <references count="2">
          <reference field="4294967294" count="1" selected="0">
            <x v="0"/>
          </reference>
          <reference field="13" count="1" selected="0">
            <x v="1"/>
          </reference>
        </references>
      </pivotArea>
    </chartFormat>
    <chartFormat chart="34" format="8">
      <pivotArea type="data" outline="0" fieldPosition="0">
        <references count="2">
          <reference field="4294967294" count="1" selected="0">
            <x v="0"/>
          </reference>
          <reference field="13" count="1" selected="0">
            <x v="2"/>
          </reference>
        </references>
      </pivotArea>
    </chartFormat>
    <chartFormat chart="34" format="9">
      <pivotArea type="data" outline="0" fieldPosition="0">
        <references count="2">
          <reference field="4294967294" count="1" selected="0">
            <x v="0"/>
          </reference>
          <reference field="13" count="1" selected="0">
            <x v="0"/>
          </reference>
        </references>
      </pivotArea>
    </chartFormat>
    <chartFormat chart="34" format="10">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943D25-B0E2-4526-8E77-F18962923CEF}" name="Total Sales" cacheId="0" dataPosition="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3">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7" baseItem="1" numFmtId="168"/>
  </dataFields>
  <formats count="5">
    <format dxfId="9">
      <pivotArea type="all" dataOnly="0" outline="0" fieldPosition="0"/>
    </format>
    <format dxfId="8">
      <pivotArea outline="0" collapsedLevelsAreSubtotals="1" fieldPosition="0"/>
    </format>
    <format dxfId="7">
      <pivotArea field="7" type="button" dataOnly="0" labelOnly="1" outline="0" axis="axisRow" fieldPosition="0"/>
    </format>
    <format dxfId="6">
      <pivotArea dataOnly="0" labelOnly="1" outline="0" axis="axisValues" fieldPosition="0"/>
    </format>
    <format dxfId="5">
      <pivotArea outline="0" fieldPosition="0">
        <references count="1">
          <reference field="4294967294" count="1">
            <x v="0"/>
          </reference>
        </references>
      </pivotArea>
    </format>
  </formats>
  <chartFormats count="2">
    <chartFormat chart="29" format="8" series="1">
      <pivotArea type="data" outline="0" fieldPosition="0">
        <references count="1">
          <reference field="4294967294" count="1" selected="0">
            <x v="0"/>
          </reference>
        </references>
      </pivotArea>
    </chartFormat>
    <chartFormat chart="52"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3F751E-CD02-4D47-8177-9F73A70390FD}" name="Total Sales" cacheId="0" dataPosition="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9">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7" baseItem="1" numFmtId="168"/>
  </dataFields>
  <formats count="5">
    <format dxfId="4">
      <pivotArea type="all" dataOnly="0" outline="0" fieldPosition="0"/>
    </format>
    <format dxfId="3">
      <pivotArea outline="0" collapsedLevelsAreSubtotals="1" fieldPosition="0"/>
    </format>
    <format dxfId="2">
      <pivotArea field="7" type="button" dataOnly="0" labelOnly="1" outline="0"/>
    </format>
    <format dxfId="1">
      <pivotArea dataOnly="0" labelOnly="1" outline="0" axis="axisValues" fieldPosition="0"/>
    </format>
    <format dxfId="0">
      <pivotArea outline="0" fieldPosition="0">
        <references count="1">
          <reference field="4294967294" count="1">
            <x v="0"/>
          </reference>
        </references>
      </pivotArea>
    </format>
  </formats>
  <chartFormats count="5">
    <chartFormat chart="29" format="8" series="1">
      <pivotArea type="data" outline="0" fieldPosition="0">
        <references count="1">
          <reference field="4294967294" count="1" selected="0">
            <x v="0"/>
          </reference>
        </references>
      </pivotArea>
    </chartFormat>
    <chartFormat chart="49" format="12" series="1">
      <pivotArea type="data" outline="0" fieldPosition="0">
        <references count="1">
          <reference field="4294967294" count="1" selected="0">
            <x v="0"/>
          </reference>
        </references>
      </pivotArea>
    </chartFormat>
    <chartFormat chart="50" format="13"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3ACA905-96BD-4461-863E-2B58C7A811BA}" sourceName="Size">
  <pivotTables>
    <pivotTable tabId="18" name="Total Sales"/>
    <pivotTable tabId="21" name="Total Sales"/>
    <pivotTable tabId="25" name="Total Sales"/>
    <pivotTable tabId="26" name="Total Sales"/>
  </pivotTables>
  <data>
    <tabular pivotCacheId="13511463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FF1CF12-6CCD-4C83-B97A-01F0B64AE4E5}" sourceName="Roast Type Name ">
  <pivotTables>
    <pivotTable tabId="18" name="Total Sales"/>
    <pivotTable tabId="21" name="Total Sales"/>
    <pivotTable tabId="25" name="Total Sales"/>
    <pivotTable tabId="26" name="Total Sales"/>
  </pivotTables>
  <data>
    <tabular pivotCacheId="13511463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493198C-DE90-4830-AF2C-FB4C8F229275}" sourceName="Loyalty Card">
  <pivotTables>
    <pivotTable tabId="18" name="Total Sales"/>
    <pivotTable tabId="21" name="Total Sales"/>
    <pivotTable tabId="25" name="Total Sales"/>
    <pivotTable tabId="26" name="Total Sales"/>
  </pivotTables>
  <data>
    <tabular pivotCacheId="13511463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3A251FE-6938-4893-8175-742613CE859E}" cache="Slicer_Size" caption="Size" columnCount="2" rowHeight="216000"/>
  <slicer name="Roast Type Name " xr10:uid="{FBED4969-295B-47CC-BF77-7D466319D846}" cache="Slicer_Roast_Type_Name" caption="Roast Type Name " rowHeight="234950"/>
  <slicer name="Loyalty Card" xr10:uid="{316E421E-A93A-4833-B8CB-83FA5E495335}" cache="Slicer_Loyalty_Card" caption="Loyalty Card"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8E526B5-D721-43BD-AC3D-550E07E9CB50}" name="Orders" displayName="Orders" ref="A1:P1001" totalsRowShown="0" headerRowDxfId="22">
  <autoFilter ref="A1:P1001" xr:uid="{18E526B5-D721-43BD-AC3D-550E07E9CB50}"/>
  <tableColumns count="16">
    <tableColumn id="1" xr3:uid="{DBD44332-DD20-47B9-86EC-DB491A042D1B}" name="Order ID" dataDxfId="21"/>
    <tableColumn id="2" xr3:uid="{E2A23365-BF47-429B-BF5F-13F538A6953D}" name="Order Date" dataDxfId="20"/>
    <tableColumn id="3" xr3:uid="{68F3FA93-19D3-420F-9AE9-F21BBB93F841}" name="Customer ID" dataDxfId="19"/>
    <tableColumn id="4" xr3:uid="{F491B687-82D6-47B5-8AEB-97C26DA53662}" name="Product ID"/>
    <tableColumn id="5" xr3:uid="{4F861E3E-C825-4DDC-979C-1328A229E533}" name="Quantity" dataDxfId="18"/>
    <tableColumn id="6" xr3:uid="{033E2927-9403-408F-A951-00640B3DB7A9}" name="Customer Name" dataDxfId="17">
      <calculatedColumnFormula>_xlfn.XLOOKUP(C2,customers!$A$1:$A$1001,customers!$B$1:$B$1001,,0)</calculatedColumnFormula>
    </tableColumn>
    <tableColumn id="7" xr3:uid="{22AA91FA-DF86-4530-A435-087E1F25CF1E}" name="Email" dataDxfId="16">
      <calculatedColumnFormula>IF(_xlfn.XLOOKUP(C2,customers!$A$1:$A$1001,customers!$C$1:$C$1001,,0)=0,"",_xlfn.XLOOKUP(C2,customers!$A$1:$A$1001,customers!$C$1:$C$1001,,0))</calculatedColumnFormula>
    </tableColumn>
    <tableColumn id="8" xr3:uid="{B76D274B-F0DA-44D2-909E-9195307F0C23}" name="Country" dataDxfId="15">
      <calculatedColumnFormula>_xlfn.XLOOKUP(C2,customers!$A$1:$A$1001,customers!$G$1:$G$1001,,0)</calculatedColumnFormula>
    </tableColumn>
    <tableColumn id="9" xr3:uid="{F51D6D0E-3C99-47DC-A845-DE9260860906}" name="Coffee Type">
      <calculatedColumnFormula>_xlfn.XLOOKUP(D2,Product!$A$1:$A$49,Product!$B$1:$B$49,,0)</calculatedColumnFormula>
    </tableColumn>
    <tableColumn id="10" xr3:uid="{C1EB721E-6BB1-45C9-8E89-5CD548AFFEC1}" name="Roast Type">
      <calculatedColumnFormula>_xlfn.XLOOKUP(D2,Product!$A$1:$A$49,Product!$C$1:$C$49,,0)</calculatedColumnFormula>
    </tableColumn>
    <tableColumn id="11" xr3:uid="{7172A839-092E-461C-9DB9-F159F4A1A74E}" name="Size" dataDxfId="14">
      <calculatedColumnFormula>INDEX(Product!$A$1:$G$49,MATCH(orders!$D2,Product!$A$1:$A$49,0),MATCH(orders!K$1,Product!$A$1:$G$1,0))</calculatedColumnFormula>
    </tableColumn>
    <tableColumn id="12" xr3:uid="{42665ECA-E457-4897-8462-E93B4D2D0042}" name="Unit Price" dataDxfId="13">
      <calculatedColumnFormula>INDEX(Product!$A$1:$G$49,MATCH(orders!$D2,Product!$A$1:$A$49,0),MATCH(orders!L$1,Product!$A$1:$G$1,0))</calculatedColumnFormula>
    </tableColumn>
    <tableColumn id="13" xr3:uid="{09B2BCBD-6D70-4F5A-8E93-7D8864D99456}" name="Sales" dataDxfId="12">
      <calculatedColumnFormula>L2*E2</calculatedColumnFormula>
    </tableColumn>
    <tableColumn id="14" xr3:uid="{45F8E1C8-B60E-4156-9C6F-1E3DE58986F8}" name="Coffee Type Name">
      <calculatedColumnFormula>IF(I2="Rob","Robusta",IF(I2="Exc","Excelsa",IF(I2="Ara","Arabica",IF(I2="Lib","Liberica",""))))</calculatedColumnFormula>
    </tableColumn>
    <tableColumn id="15" xr3:uid="{D58A8415-C1D5-490A-AF71-8379BBE3C35B}" name="Roast Type Name ">
      <calculatedColumnFormula>IF(J2="M","Medium",IF(J2="L","Light",IF(J2="D","Dark","")))</calculatedColumnFormula>
    </tableColumn>
    <tableColumn id="16" xr3:uid="{60B9691B-A2D4-45AC-9CF3-00BF08BB6AAF}" name="Loyalty Card" dataDxfId="11">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3A8951A-A2B0-4E0E-BD4E-8D9DA487B4B0}" sourceName="Order Date">
  <pivotTables>
    <pivotTable tabId="18" name="Total Sales"/>
    <pivotTable tabId="21" name="Total Sales"/>
    <pivotTable tabId="25" name="Total Sales"/>
    <pivotTable tabId="26" name="Total Sales"/>
  </pivotTables>
  <state minimalRefreshVersion="6" lastRefreshVersion="6" pivotCacheId="13511463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AAE57C4-90CF-4177-B812-691AAB4E1A7B}" cache="NativeTimeline_Order_Date" caption="Order Date" level="2" selectionLevel="2" scrollPosition="2019-01-01T00:00:00" style="Purple Timeline Style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5"/>
  <sheetViews>
    <sheetView zoomScale="96" zoomScaleNormal="96" workbookViewId="0">
      <pane ySplit="1" topLeftCell="A2" activePane="bottomLeft" state="frozen"/>
      <selection pane="bottomLeft" activeCell="A2" sqref="A2"/>
    </sheetView>
  </sheetViews>
  <sheetFormatPr defaultColWidth="13.6640625" defaultRowHeight="14.4" x14ac:dyDescent="0.3"/>
  <cols>
    <col min="1" max="1" width="14.109375" customWidth="1"/>
    <col min="3" max="3" width="16.88671875" customWidth="1"/>
    <col min="5" max="5" width="13.6640625" style="4"/>
    <col min="6" max="6" width="19" customWidth="1"/>
    <col min="7" max="7" width="37" bestFit="1" customWidth="1"/>
    <col min="11" max="11" width="8.109375" customWidth="1"/>
    <col min="14" max="14" width="19.109375" customWidth="1"/>
    <col min="15" max="15" width="18.6640625" customWidth="1"/>
  </cols>
  <sheetData>
    <row r="1" spans="1:16" x14ac:dyDescent="0.3">
      <c r="A1" s="2" t="s">
        <v>0</v>
      </c>
      <c r="B1" s="5"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_xlfn.XLOOKUP(D2,Product!$A$1:$A$49,Product!$B$1:$B$49,,0)</f>
        <v>Rob</v>
      </c>
      <c r="J2" t="str">
        <f>_xlfn.XLOOKUP(D2,Product!$A$1:$A$49,Product!$C$1:$C$49,,0)</f>
        <v>M</v>
      </c>
      <c r="K2" s="6">
        <f>INDEX(Product!$A$1:$G$49,MATCH(orders!$D2,Product!$A$1:$A$49,0),MATCH(orders!K$1,Product!$A$1:$G$1,0))</f>
        <v>1</v>
      </c>
      <c r="L2" s="7">
        <f>INDEX(Product!$A$1:$G$49,MATCH(orders!$D2,Product!$A$1:$A$49,0),MATCH(orders!L$1,Product!$A$1:$G$1,0))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_xlfn.XLOOKUP(D3,Product!$A$1:$A$49,Product!$B$1:$B$49,,0)</f>
        <v>Exc</v>
      </c>
      <c r="J3" t="str">
        <f>_xlfn.XLOOKUP(D3,Product!$A$1:$A$49,Product!$C$1:$C$49,,0)</f>
        <v>M</v>
      </c>
      <c r="K3" s="6">
        <f>INDEX(Product!$A$1:$G$49,MATCH(orders!$D3,Product!$A$1:$A$49,0),MATCH(orders!K$1,Product!$A$1:$G$1,0))</f>
        <v>0.5</v>
      </c>
      <c r="L3" s="7">
        <f>INDEX(Product!$A$1:$G$49,MATCH(orders!$D3,Product!$A$1:$A$49,0),MATCH(orders!L$1,Product!$A$1:$G$1,0))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_xlfn.XLOOKUP(D4,Product!$A$1:$A$49,Product!$B$1:$B$49,,0)</f>
        <v>Ara</v>
      </c>
      <c r="J4" t="str">
        <f>_xlfn.XLOOKUP(D4,Product!$A$1:$A$49,Product!$C$1:$C$49,,0)</f>
        <v>L</v>
      </c>
      <c r="K4" s="6">
        <f>INDEX(Product!$A$1:$G$49,MATCH(orders!$D4,Product!$A$1:$A$49,0),MATCH(orders!K$1,Product!$A$1:$G$1,0))</f>
        <v>1</v>
      </c>
      <c r="L4" s="7">
        <f>INDEX(Product!$A$1:$G$49,MATCH(orders!$D4,Product!$A$1:$A$49,0),MATCH(orders!L$1,Product!$A$1:$G$1,0))</f>
        <v>12.95</v>
      </c>
      <c r="M4" s="7">
        <f t="shared" si="0"/>
        <v>12.95</v>
      </c>
      <c r="N4" t="str">
        <f t="shared" si="1"/>
        <v>Arabica</v>
      </c>
      <c r="O4" t="str">
        <f t="shared" si="2"/>
        <v>Light</v>
      </c>
      <c r="P4" t="str">
        <f>_xlfn.XLOOKUP(Orders[[#This Row],[Customer ID]],customers!$A$1:$A$1001,customers!$I$1:$I$1001,,0)</f>
        <v>Yes</v>
      </c>
    </row>
    <row r="5" spans="1:16" x14ac:dyDescent="0.3">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_xlfn.XLOOKUP(D5,Product!$A$1:$A$49,Product!$B$1:$B$49,,0)</f>
        <v>Exc</v>
      </c>
      <c r="J5" t="str">
        <f>_xlfn.XLOOKUP(D5,Product!$A$1:$A$49,Product!$C$1:$C$49,,0)</f>
        <v>M</v>
      </c>
      <c r="K5" s="6">
        <f>INDEX(Product!$A$1:$G$49,MATCH(orders!$D5,Product!$A$1:$A$49,0),MATCH(orders!K$1,Product!$A$1:$G$1,0))</f>
        <v>1</v>
      </c>
      <c r="L5" s="7">
        <f>INDEX(Product!$A$1:$G$49,MATCH(orders!$D5,Product!$A$1:$A$49,0),MATCH(orders!L$1,Product!$A$1:$G$1,0))</f>
        <v>13.75</v>
      </c>
      <c r="M5" s="7">
        <f t="shared" si="0"/>
        <v>27.5</v>
      </c>
      <c r="N5" t="str">
        <f t="shared" si="1"/>
        <v>Excelsa</v>
      </c>
      <c r="O5" t="str">
        <f t="shared" si="2"/>
        <v>Medium</v>
      </c>
      <c r="P5" t="str">
        <f>_xlfn.XLOOKUP(Orders[[#This Row],[Customer ID]],customers!$A$1:$A$1001,customers!$I$1:$I$1001,,0)</f>
        <v>No</v>
      </c>
    </row>
    <row r="6" spans="1:16" x14ac:dyDescent="0.3">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_xlfn.XLOOKUP(D6,Product!$A$1:$A$49,Product!$B$1:$B$49,,0)</f>
        <v>Rob</v>
      </c>
      <c r="J6" t="str">
        <f>_xlfn.XLOOKUP(D6,Product!$A$1:$A$49,Product!$C$1:$C$49,,0)</f>
        <v>L</v>
      </c>
      <c r="K6" s="6">
        <f>INDEX(Product!$A$1:$G$49,MATCH(orders!$D6,Product!$A$1:$A$49,0),MATCH(orders!K$1,Product!$A$1:$G$1,0))</f>
        <v>2.5</v>
      </c>
      <c r="L6" s="7">
        <f>INDEX(Product!$A$1:$G$49,MATCH(orders!$D6,Product!$A$1:$A$49,0),MATCH(orders!L$1,Product!$A$1:$G$1,0))</f>
        <v>27.484999999999996</v>
      </c>
      <c r="M6" s="7">
        <f t="shared" si="0"/>
        <v>54.969999999999992</v>
      </c>
      <c r="N6" t="str">
        <f t="shared" si="1"/>
        <v>Robusta</v>
      </c>
      <c r="O6" t="str">
        <f t="shared" si="2"/>
        <v>Light</v>
      </c>
      <c r="P6" t="str">
        <f>_xlfn.XLOOKUP(Orders[[#This Row],[Customer ID]],customers!$A$1:$A$1001,customers!$I$1:$I$1001,,0)</f>
        <v>No</v>
      </c>
    </row>
    <row r="7" spans="1:16" x14ac:dyDescent="0.3">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_xlfn.XLOOKUP(D7,Product!$A$1:$A$49,Product!$B$1:$B$49,,0)</f>
        <v>Lib</v>
      </c>
      <c r="J7" t="str">
        <f>_xlfn.XLOOKUP(D7,Product!$A$1:$A$49,Product!$C$1:$C$49,,0)</f>
        <v>D</v>
      </c>
      <c r="K7" s="6">
        <f>INDEX(Product!$A$1:$G$49,MATCH(orders!$D7,Product!$A$1:$A$49,0),MATCH(orders!K$1,Product!$A$1:$G$1,0))</f>
        <v>1</v>
      </c>
      <c r="L7" s="7">
        <f>INDEX(Product!$A$1:$G$49,MATCH(orders!$D7,Product!$A$1:$A$49,0),MATCH(orders!L$1,Product!$A$1:$G$1,0))</f>
        <v>12.95</v>
      </c>
      <c r="M7" s="7">
        <f t="shared" si="0"/>
        <v>38.849999999999994</v>
      </c>
      <c r="N7" t="str">
        <f t="shared" si="1"/>
        <v>Liberica</v>
      </c>
      <c r="O7" t="str">
        <f t="shared" si="2"/>
        <v>Dark</v>
      </c>
      <c r="P7" t="str">
        <f>_xlfn.XLOOKUP(Orders[[#This Row],[Customer ID]],customers!$A$1:$A$1001,customers!$I$1:$I$1001,,0)</f>
        <v>No</v>
      </c>
    </row>
    <row r="8" spans="1:16" x14ac:dyDescent="0.3">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_xlfn.XLOOKUP(D8,Product!$A$1:$A$49,Product!$B$1:$B$49,,0)</f>
        <v>Exc</v>
      </c>
      <c r="J8" t="str">
        <f>_xlfn.XLOOKUP(D8,Product!$A$1:$A$49,Product!$C$1:$C$49,,0)</f>
        <v>D</v>
      </c>
      <c r="K8" s="6">
        <f>INDEX(Product!$A$1:$G$49,MATCH(orders!$D8,Product!$A$1:$A$49,0),MATCH(orders!K$1,Product!$A$1:$G$1,0))</f>
        <v>0.5</v>
      </c>
      <c r="L8" s="7">
        <f>INDEX(Product!$A$1:$G$49,MATCH(orders!$D8,Product!$A$1:$A$49,0),MATCH(orders!L$1,Product!$A$1:$G$1,0))</f>
        <v>7.29</v>
      </c>
      <c r="M8" s="7">
        <f t="shared" si="0"/>
        <v>21.87</v>
      </c>
      <c r="N8" t="str">
        <f t="shared" si="1"/>
        <v>Excelsa</v>
      </c>
      <c r="O8" t="str">
        <f t="shared" si="2"/>
        <v>Dark</v>
      </c>
      <c r="P8" t="str">
        <f>_xlfn.XLOOKUP(Orders[[#This Row],[Customer ID]],customers!$A$1:$A$1001,customers!$I$1:$I$1001,,0)</f>
        <v>Yes</v>
      </c>
    </row>
    <row r="9" spans="1:16" x14ac:dyDescent="0.3">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_xlfn.XLOOKUP(D9,Product!$A$1:$A$49,Product!$B$1:$B$49,,0)</f>
        <v>Lib</v>
      </c>
      <c r="J9" t="str">
        <f>_xlfn.XLOOKUP(D9,Product!$A$1:$A$49,Product!$C$1:$C$49,,0)</f>
        <v>L</v>
      </c>
      <c r="K9" s="6">
        <f>INDEX(Product!$A$1:$G$49,MATCH(orders!$D9,Product!$A$1:$A$49,0),MATCH(orders!K$1,Product!$A$1:$G$1,0))</f>
        <v>0.2</v>
      </c>
      <c r="L9" s="7">
        <f>INDEX(Product!$A$1:$G$49,MATCH(orders!$D9,Product!$A$1:$A$49,0),MATCH(orders!L$1,Product!$A$1:$G$1,0))</f>
        <v>4.7549999999999999</v>
      </c>
      <c r="M9" s="7">
        <f t="shared" si="0"/>
        <v>4.7549999999999999</v>
      </c>
      <c r="N9" t="str">
        <f t="shared" si="1"/>
        <v>Liberica</v>
      </c>
      <c r="O9" t="str">
        <f t="shared" si="2"/>
        <v>Light</v>
      </c>
      <c r="P9" t="str">
        <f>_xlfn.XLOOKUP(Orders[[#This Row],[Customer ID]],customers!$A$1:$A$1001,customers!$I$1:$I$1001,,0)</f>
        <v>Yes</v>
      </c>
    </row>
    <row r="10" spans="1:16" x14ac:dyDescent="0.3">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_xlfn.XLOOKUP(D10,Product!$A$1:$A$49,Product!$B$1:$B$49,,0)</f>
        <v>Rob</v>
      </c>
      <c r="J10" t="str">
        <f>_xlfn.XLOOKUP(D10,Product!$A$1:$A$49,Product!$C$1:$C$49,,0)</f>
        <v>M</v>
      </c>
      <c r="K10" s="6">
        <f>INDEX(Product!$A$1:$G$49,MATCH(orders!$D10,Product!$A$1:$A$49,0),MATCH(orders!K$1,Product!$A$1:$G$1,0))</f>
        <v>0.5</v>
      </c>
      <c r="L10" s="7">
        <f>INDEX(Product!$A$1:$G$49,MATCH(orders!$D10,Product!$A$1:$A$49,0),MATCH(orders!L$1,Product!$A$1:$G$1,0))</f>
        <v>5.97</v>
      </c>
      <c r="M10" s="7">
        <f t="shared" si="0"/>
        <v>17.91</v>
      </c>
      <c r="N10" t="str">
        <f t="shared" si="1"/>
        <v>Robusta</v>
      </c>
      <c r="O10" t="str">
        <f t="shared" si="2"/>
        <v>Medium</v>
      </c>
      <c r="P10" t="str">
        <f>_xlfn.XLOOKUP(Orders[[#This Row],[Customer ID]],customers!$A$1:$A$1001,customers!$I$1:$I$1001,,0)</f>
        <v>No</v>
      </c>
    </row>
    <row r="11" spans="1:16" x14ac:dyDescent="0.3">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_xlfn.XLOOKUP(D11,Product!$A$1:$A$49,Product!$B$1:$B$49,,0)</f>
        <v>Rob</v>
      </c>
      <c r="J11" t="str">
        <f>_xlfn.XLOOKUP(D11,Product!$A$1:$A$49,Product!$C$1:$C$49,,0)</f>
        <v>M</v>
      </c>
      <c r="K11" s="6">
        <f>INDEX(Product!$A$1:$G$49,MATCH(orders!$D11,Product!$A$1:$A$49,0),MATCH(orders!K$1,Product!$A$1:$G$1,0))</f>
        <v>0.5</v>
      </c>
      <c r="L11" s="7">
        <f>INDEX(Product!$A$1:$G$49,MATCH(orders!$D11,Product!$A$1:$A$49,0),MATCH(orders!L$1,Product!$A$1:$G$1,0))</f>
        <v>5.97</v>
      </c>
      <c r="M11" s="7">
        <f t="shared" si="0"/>
        <v>5.97</v>
      </c>
      <c r="N11" t="str">
        <f t="shared" si="1"/>
        <v>Robusta</v>
      </c>
      <c r="O11" t="str">
        <f t="shared" si="2"/>
        <v>Medium</v>
      </c>
      <c r="P11" t="str">
        <f>_xlfn.XLOOKUP(Orders[[#This Row],[Customer ID]],customers!$A$1:$A$1001,customers!$I$1:$I$1001,,0)</f>
        <v>No</v>
      </c>
    </row>
    <row r="12" spans="1:16" x14ac:dyDescent="0.3">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_xlfn.XLOOKUP(D12,Product!$A$1:$A$49,Product!$B$1:$B$49,,0)</f>
        <v>Ara</v>
      </c>
      <c r="J12" t="str">
        <f>_xlfn.XLOOKUP(D12,Product!$A$1:$A$49,Product!$C$1:$C$49,,0)</f>
        <v>D</v>
      </c>
      <c r="K12" s="6">
        <f>INDEX(Product!$A$1:$G$49,MATCH(orders!$D12,Product!$A$1:$A$49,0),MATCH(orders!K$1,Product!$A$1:$G$1,0))</f>
        <v>1</v>
      </c>
      <c r="L12" s="7">
        <f>INDEX(Product!$A$1:$G$49,MATCH(orders!$D12,Product!$A$1:$A$49,0),MATCH(orders!L$1,Product!$A$1:$G$1,0))</f>
        <v>9.9499999999999993</v>
      </c>
      <c r="M12" s="7">
        <f t="shared" si="0"/>
        <v>39.799999999999997</v>
      </c>
      <c r="N12" t="str">
        <f t="shared" si="1"/>
        <v>Arabica</v>
      </c>
      <c r="O12" t="str">
        <f t="shared" si="2"/>
        <v>Dark</v>
      </c>
      <c r="P12" t="str">
        <f>_xlfn.XLOOKUP(Orders[[#This Row],[Customer ID]],customers!$A$1:$A$1001,customers!$I$1:$I$1001,,0)</f>
        <v>No</v>
      </c>
    </row>
    <row r="13" spans="1:16" x14ac:dyDescent="0.3">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_xlfn.XLOOKUP(D13,Product!$A$1:$A$49,Product!$B$1:$B$49,,0)</f>
        <v>Exc</v>
      </c>
      <c r="J13" t="str">
        <f>_xlfn.XLOOKUP(D13,Product!$A$1:$A$49,Product!$C$1:$C$49,,0)</f>
        <v>L</v>
      </c>
      <c r="K13" s="6">
        <f>INDEX(Product!$A$1:$G$49,MATCH(orders!$D13,Product!$A$1:$A$49,0),MATCH(orders!K$1,Product!$A$1:$G$1,0))</f>
        <v>2.5</v>
      </c>
      <c r="L13" s="7">
        <f>INDEX(Product!$A$1:$G$49,MATCH(orders!$D13,Product!$A$1:$A$49,0),MATCH(orders!L$1,Product!$A$1:$G$1,0))</f>
        <v>34.154999999999994</v>
      </c>
      <c r="M13" s="7">
        <f t="shared" si="0"/>
        <v>170.77499999999998</v>
      </c>
      <c r="N13" t="str">
        <f t="shared" si="1"/>
        <v>Excelsa</v>
      </c>
      <c r="O13" t="str">
        <f t="shared" si="2"/>
        <v>Light</v>
      </c>
      <c r="P13" t="str">
        <f>_xlfn.XLOOKUP(Orders[[#This Row],[Customer ID]],customers!$A$1:$A$1001,customers!$I$1:$I$1001,,0)</f>
        <v>Yes</v>
      </c>
    </row>
    <row r="14" spans="1:16" x14ac:dyDescent="0.3">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_xlfn.XLOOKUP(D14,Product!$A$1:$A$49,Product!$B$1:$B$49,,0)</f>
        <v>Rob</v>
      </c>
      <c r="J14" t="str">
        <f>_xlfn.XLOOKUP(D14,Product!$A$1:$A$49,Product!$C$1:$C$49,,0)</f>
        <v>M</v>
      </c>
      <c r="K14" s="6">
        <f>INDEX(Product!$A$1:$G$49,MATCH(orders!$D14,Product!$A$1:$A$49,0),MATCH(orders!K$1,Product!$A$1:$G$1,0))</f>
        <v>1</v>
      </c>
      <c r="L14" s="7">
        <f>INDEX(Product!$A$1:$G$49,MATCH(orders!$D14,Product!$A$1:$A$49,0),MATCH(orders!L$1,Product!$A$1:$G$1,0))</f>
        <v>9.9499999999999993</v>
      </c>
      <c r="M14" s="7">
        <f t="shared" si="0"/>
        <v>49.75</v>
      </c>
      <c r="N14" t="str">
        <f t="shared" si="1"/>
        <v>Robusta</v>
      </c>
      <c r="O14" t="str">
        <f t="shared" si="2"/>
        <v>Medium</v>
      </c>
      <c r="P14" t="str">
        <f>_xlfn.XLOOKUP(Orders[[#This Row],[Customer ID]],customers!$A$1:$A$1001,customers!$I$1:$I$1001,,0)</f>
        <v>No</v>
      </c>
    </row>
    <row r="15" spans="1:16" x14ac:dyDescent="0.3">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_xlfn.XLOOKUP(D15,Product!$A$1:$A$49,Product!$B$1:$B$49,,0)</f>
        <v>Rob</v>
      </c>
      <c r="J15" t="str">
        <f>_xlfn.XLOOKUP(D15,Product!$A$1:$A$49,Product!$C$1:$C$49,,0)</f>
        <v>D</v>
      </c>
      <c r="K15" s="6">
        <f>INDEX(Product!$A$1:$G$49,MATCH(orders!$D15,Product!$A$1:$A$49,0),MATCH(orders!K$1,Product!$A$1:$G$1,0))</f>
        <v>2.5</v>
      </c>
      <c r="L15" s="7">
        <f>INDEX(Product!$A$1:$G$49,MATCH(orders!$D15,Product!$A$1:$A$49,0),MATCH(orders!L$1,Product!$A$1:$G$1,0))</f>
        <v>20.584999999999997</v>
      </c>
      <c r="M15" s="7">
        <f t="shared" si="0"/>
        <v>41.169999999999995</v>
      </c>
      <c r="N15" t="str">
        <f t="shared" si="1"/>
        <v>Robusta</v>
      </c>
      <c r="O15" t="str">
        <f t="shared" si="2"/>
        <v>Dark</v>
      </c>
      <c r="P15" t="str">
        <f>_xlfn.XLOOKUP(Orders[[#This Row],[Customer ID]],customers!$A$1:$A$1001,customers!$I$1:$I$1001,,0)</f>
        <v>No</v>
      </c>
    </row>
    <row r="16" spans="1:16" x14ac:dyDescent="0.3">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_xlfn.XLOOKUP(D16,Product!$A$1:$A$49,Product!$B$1:$B$49,,0)</f>
        <v>Lib</v>
      </c>
      <c r="J16" t="str">
        <f>_xlfn.XLOOKUP(D16,Product!$A$1:$A$49,Product!$C$1:$C$49,,0)</f>
        <v>D</v>
      </c>
      <c r="K16" s="6">
        <f>INDEX(Product!$A$1:$G$49,MATCH(orders!$D16,Product!$A$1:$A$49,0),MATCH(orders!K$1,Product!$A$1:$G$1,0))</f>
        <v>0.2</v>
      </c>
      <c r="L16" s="7">
        <f>INDEX(Product!$A$1:$G$49,MATCH(orders!$D16,Product!$A$1:$A$49,0),MATCH(orders!L$1,Product!$A$1:$G$1,0))</f>
        <v>3.8849999999999998</v>
      </c>
      <c r="M16" s="7">
        <f t="shared" si="0"/>
        <v>11.654999999999999</v>
      </c>
      <c r="N16" t="str">
        <f t="shared" si="1"/>
        <v>Liberica</v>
      </c>
      <c r="O16" t="str">
        <f t="shared" si="2"/>
        <v>Dark</v>
      </c>
      <c r="P16" t="str">
        <f>_xlfn.XLOOKUP(Orders[[#This Row],[Customer ID]],customers!$A$1:$A$1001,customers!$I$1:$I$1001,,0)</f>
        <v>Yes</v>
      </c>
    </row>
    <row r="17" spans="1:16" x14ac:dyDescent="0.3">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_xlfn.XLOOKUP(D17,Product!$A$1:$A$49,Product!$B$1:$B$49,,0)</f>
        <v>Rob</v>
      </c>
      <c r="J17" t="str">
        <f>_xlfn.XLOOKUP(D17,Product!$A$1:$A$49,Product!$C$1:$C$49,,0)</f>
        <v>M</v>
      </c>
      <c r="K17" s="6">
        <f>INDEX(Product!$A$1:$G$49,MATCH(orders!$D17,Product!$A$1:$A$49,0),MATCH(orders!K$1,Product!$A$1:$G$1,0))</f>
        <v>2.5</v>
      </c>
      <c r="L17" s="7">
        <f>INDEX(Product!$A$1:$G$49,MATCH(orders!$D17,Product!$A$1:$A$49,0),MATCH(orders!L$1,Product!$A$1:$G$1,0))</f>
        <v>22.884999999999998</v>
      </c>
      <c r="M17" s="7">
        <f t="shared" si="0"/>
        <v>114.42499999999998</v>
      </c>
      <c r="N17" t="str">
        <f t="shared" si="1"/>
        <v>Robusta</v>
      </c>
      <c r="O17" t="str">
        <f t="shared" si="2"/>
        <v>Medium</v>
      </c>
      <c r="P17" t="str">
        <f>_xlfn.XLOOKUP(Orders[[#This Row],[Customer ID]],customers!$A$1:$A$1001,customers!$I$1:$I$1001,,0)</f>
        <v>No</v>
      </c>
    </row>
    <row r="18" spans="1:16" x14ac:dyDescent="0.3">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_xlfn.XLOOKUP(D18,Product!$A$1:$A$49,Product!$B$1:$B$49,,0)</f>
        <v>Ara</v>
      </c>
      <c r="J18" t="str">
        <f>_xlfn.XLOOKUP(D18,Product!$A$1:$A$49,Product!$C$1:$C$49,,0)</f>
        <v>M</v>
      </c>
      <c r="K18" s="6">
        <f>INDEX(Product!$A$1:$G$49,MATCH(orders!$D18,Product!$A$1:$A$49,0),MATCH(orders!K$1,Product!$A$1:$G$1,0))</f>
        <v>0.2</v>
      </c>
      <c r="L18" s="7">
        <f>INDEX(Product!$A$1:$G$49,MATCH(orders!$D18,Product!$A$1:$A$49,0),MATCH(orders!L$1,Product!$A$1:$G$1,0))</f>
        <v>3.375</v>
      </c>
      <c r="M18" s="7">
        <f t="shared" si="0"/>
        <v>20.25</v>
      </c>
      <c r="N18" t="str">
        <f t="shared" si="1"/>
        <v>Arabica</v>
      </c>
      <c r="O18" t="str">
        <f t="shared" si="2"/>
        <v>Medium</v>
      </c>
      <c r="P18" t="str">
        <f>_xlfn.XLOOKUP(Orders[[#This Row],[Customer ID]],customers!$A$1:$A$1001,customers!$I$1:$I$1001,,0)</f>
        <v>No</v>
      </c>
    </row>
    <row r="19" spans="1:16" x14ac:dyDescent="0.3">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_xlfn.XLOOKUP(D19,Product!$A$1:$A$49,Product!$B$1:$B$49,,0)</f>
        <v>Ara</v>
      </c>
      <c r="J19" t="str">
        <f>_xlfn.XLOOKUP(D19,Product!$A$1:$A$49,Product!$C$1:$C$49,,0)</f>
        <v>L</v>
      </c>
      <c r="K19" s="6">
        <f>INDEX(Product!$A$1:$G$49,MATCH(orders!$D19,Product!$A$1:$A$49,0),MATCH(orders!K$1,Product!$A$1:$G$1,0))</f>
        <v>1</v>
      </c>
      <c r="L19" s="7">
        <f>INDEX(Product!$A$1:$G$49,MATCH(orders!$D19,Product!$A$1:$A$49,0),MATCH(orders!L$1,Product!$A$1:$G$1,0))</f>
        <v>12.95</v>
      </c>
      <c r="M19" s="7">
        <f t="shared" si="0"/>
        <v>77.699999999999989</v>
      </c>
      <c r="N19" t="str">
        <f t="shared" si="1"/>
        <v>Arabica</v>
      </c>
      <c r="O19" t="str">
        <f t="shared" si="2"/>
        <v>Light</v>
      </c>
      <c r="P19" t="str">
        <f>_xlfn.XLOOKUP(Orders[[#This Row],[Customer ID]],customers!$A$1:$A$1001,customers!$I$1:$I$1001,,0)</f>
        <v>No</v>
      </c>
    </row>
    <row r="20" spans="1:16" x14ac:dyDescent="0.3">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_xlfn.XLOOKUP(D20,Product!$A$1:$A$49,Product!$B$1:$B$49,,0)</f>
        <v>Rob</v>
      </c>
      <c r="J20" t="str">
        <f>_xlfn.XLOOKUP(D20,Product!$A$1:$A$49,Product!$C$1:$C$49,,0)</f>
        <v>D</v>
      </c>
      <c r="K20" s="6">
        <f>INDEX(Product!$A$1:$G$49,MATCH(orders!$D20,Product!$A$1:$A$49,0),MATCH(orders!K$1,Product!$A$1:$G$1,0))</f>
        <v>2.5</v>
      </c>
      <c r="L20" s="7">
        <f>INDEX(Product!$A$1:$G$49,MATCH(orders!$D20,Product!$A$1:$A$49,0),MATCH(orders!L$1,Product!$A$1:$G$1,0))</f>
        <v>20.584999999999997</v>
      </c>
      <c r="M20" s="7">
        <f t="shared" si="0"/>
        <v>82.339999999999989</v>
      </c>
      <c r="N20" t="str">
        <f t="shared" si="1"/>
        <v>Robusta</v>
      </c>
      <c r="O20" t="str">
        <f t="shared" si="2"/>
        <v>Dark</v>
      </c>
      <c r="P20" t="str">
        <f>_xlfn.XLOOKUP(Orders[[#This Row],[Customer ID]],customers!$A$1:$A$1001,customers!$I$1:$I$1001,,0)</f>
        <v>Yes</v>
      </c>
    </row>
    <row r="21" spans="1:16" x14ac:dyDescent="0.3">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_xlfn.XLOOKUP(D21,Product!$A$1:$A$49,Product!$B$1:$B$49,,0)</f>
        <v>Ara</v>
      </c>
      <c r="J21" t="str">
        <f>_xlfn.XLOOKUP(D21,Product!$A$1:$A$49,Product!$C$1:$C$49,,0)</f>
        <v>M</v>
      </c>
      <c r="K21" s="6">
        <f>INDEX(Product!$A$1:$G$49,MATCH(orders!$D21,Product!$A$1:$A$49,0),MATCH(orders!K$1,Product!$A$1:$G$1,0))</f>
        <v>0.2</v>
      </c>
      <c r="L21" s="7">
        <f>INDEX(Product!$A$1:$G$49,MATCH(orders!$D21,Product!$A$1:$A$49,0),MATCH(orders!L$1,Product!$A$1:$G$1,0))</f>
        <v>3.375</v>
      </c>
      <c r="M21" s="7">
        <f t="shared" si="0"/>
        <v>16.875</v>
      </c>
      <c r="N21" t="str">
        <f t="shared" si="1"/>
        <v>Arabica</v>
      </c>
      <c r="O21" t="str">
        <f t="shared" si="2"/>
        <v>Medium</v>
      </c>
      <c r="P21" t="str">
        <f>_xlfn.XLOOKUP(Orders[[#This Row],[Customer ID]],customers!$A$1:$A$1001,customers!$I$1:$I$1001,,0)</f>
        <v>Yes</v>
      </c>
    </row>
    <row r="22" spans="1:16" x14ac:dyDescent="0.3">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_xlfn.XLOOKUP(D22,Product!$A$1:$A$49,Product!$B$1:$B$49,,0)</f>
        <v>Exc</v>
      </c>
      <c r="J22" t="str">
        <f>_xlfn.XLOOKUP(D22,Product!$A$1:$A$49,Product!$C$1:$C$49,,0)</f>
        <v>D</v>
      </c>
      <c r="K22" s="6">
        <f>INDEX(Product!$A$1:$G$49,MATCH(orders!$D22,Product!$A$1:$A$49,0),MATCH(orders!K$1,Product!$A$1:$G$1,0))</f>
        <v>0.2</v>
      </c>
      <c r="L22" s="7">
        <f>INDEX(Product!$A$1:$G$49,MATCH(orders!$D22,Product!$A$1:$A$49,0),MATCH(orders!L$1,Product!$A$1:$G$1,0))</f>
        <v>3.645</v>
      </c>
      <c r="M22" s="7">
        <f t="shared" si="0"/>
        <v>14.58</v>
      </c>
      <c r="N22" t="str">
        <f t="shared" si="1"/>
        <v>Excelsa</v>
      </c>
      <c r="O22" t="str">
        <f t="shared" si="2"/>
        <v>Dark</v>
      </c>
      <c r="P22" t="str">
        <f>_xlfn.XLOOKUP(Orders[[#This Row],[Customer ID]],customers!$A$1:$A$1001,customers!$I$1:$I$1001,,0)</f>
        <v>Yes</v>
      </c>
    </row>
    <row r="23" spans="1:16" x14ac:dyDescent="0.3">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_xlfn.XLOOKUP(D23,Product!$A$1:$A$49,Product!$B$1:$B$49,,0)</f>
        <v>Ara</v>
      </c>
      <c r="J23" t="str">
        <f>_xlfn.XLOOKUP(D23,Product!$A$1:$A$49,Product!$C$1:$C$49,,0)</f>
        <v>D</v>
      </c>
      <c r="K23" s="6">
        <f>INDEX(Product!$A$1:$G$49,MATCH(orders!$D23,Product!$A$1:$A$49,0),MATCH(orders!K$1,Product!$A$1:$G$1,0))</f>
        <v>0.2</v>
      </c>
      <c r="L23" s="7">
        <f>INDEX(Product!$A$1:$G$49,MATCH(orders!$D23,Product!$A$1:$A$49,0),MATCH(orders!L$1,Product!$A$1:$G$1,0))</f>
        <v>2.9849999999999999</v>
      </c>
      <c r="M23" s="7">
        <f t="shared" si="0"/>
        <v>17.91</v>
      </c>
      <c r="N23" t="str">
        <f t="shared" si="1"/>
        <v>Arabica</v>
      </c>
      <c r="O23" t="str">
        <f t="shared" si="2"/>
        <v>Dark</v>
      </c>
      <c r="P23" t="str">
        <f>_xlfn.XLOOKUP(Orders[[#This Row],[Customer ID]],customers!$A$1:$A$1001,customers!$I$1:$I$1001,,0)</f>
        <v>No</v>
      </c>
    </row>
    <row r="24" spans="1:16" x14ac:dyDescent="0.3">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_xlfn.XLOOKUP(D24,Product!$A$1:$A$49,Product!$B$1:$B$49,,0)</f>
        <v>Rob</v>
      </c>
      <c r="J24" t="str">
        <f>_xlfn.XLOOKUP(D24,Product!$A$1:$A$49,Product!$C$1:$C$49,,0)</f>
        <v>M</v>
      </c>
      <c r="K24" s="6">
        <f>INDEX(Product!$A$1:$G$49,MATCH(orders!$D24,Product!$A$1:$A$49,0),MATCH(orders!K$1,Product!$A$1:$G$1,0))</f>
        <v>2.5</v>
      </c>
      <c r="L24" s="7">
        <f>INDEX(Product!$A$1:$G$49,MATCH(orders!$D24,Product!$A$1:$A$49,0),MATCH(orders!L$1,Product!$A$1:$G$1,0))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_xlfn.XLOOKUP(D25,Product!$A$1:$A$49,Product!$B$1:$B$49,,0)</f>
        <v>Ara</v>
      </c>
      <c r="J25" t="str">
        <f>_xlfn.XLOOKUP(D25,Product!$A$1:$A$49,Product!$C$1:$C$49,,0)</f>
        <v>D</v>
      </c>
      <c r="K25" s="6">
        <f>INDEX(Product!$A$1:$G$49,MATCH(orders!$D25,Product!$A$1:$A$49,0),MATCH(orders!K$1,Product!$A$1:$G$1,0))</f>
        <v>0.2</v>
      </c>
      <c r="L25" s="7">
        <f>INDEX(Product!$A$1:$G$49,MATCH(orders!$D25,Product!$A$1:$A$49,0),MATCH(orders!L$1,Product!$A$1:$G$1,0))</f>
        <v>2.9849999999999999</v>
      </c>
      <c r="M25" s="7">
        <f t="shared" si="0"/>
        <v>11.94</v>
      </c>
      <c r="N25" t="str">
        <f t="shared" si="1"/>
        <v>Arabica</v>
      </c>
      <c r="O25" t="str">
        <f t="shared" si="2"/>
        <v>Dark</v>
      </c>
      <c r="P25" t="str">
        <f>_xlfn.XLOOKUP(Orders[[#This Row],[Customer ID]],customers!$A$1:$A$1001,customers!$I$1:$I$1001,,0)</f>
        <v>Yes</v>
      </c>
    </row>
    <row r="26" spans="1:16" x14ac:dyDescent="0.3">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_xlfn.XLOOKUP(D26,Product!$A$1:$A$49,Product!$B$1:$B$49,,0)</f>
        <v>Ara</v>
      </c>
      <c r="J26" t="str">
        <f>_xlfn.XLOOKUP(D26,Product!$A$1:$A$49,Product!$C$1:$C$49,,0)</f>
        <v>M</v>
      </c>
      <c r="K26" s="6">
        <f>INDEX(Product!$A$1:$G$49,MATCH(orders!$D26,Product!$A$1:$A$49,0),MATCH(orders!K$1,Product!$A$1:$G$1,0))</f>
        <v>1</v>
      </c>
      <c r="L26" s="7">
        <f>INDEX(Product!$A$1:$G$49,MATCH(orders!$D26,Product!$A$1:$A$49,0),MATCH(orders!L$1,Product!$A$1:$G$1,0))</f>
        <v>11.25</v>
      </c>
      <c r="M26" s="7">
        <f t="shared" si="0"/>
        <v>11.25</v>
      </c>
      <c r="N26" t="str">
        <f t="shared" si="1"/>
        <v>Arabica</v>
      </c>
      <c r="O26" t="str">
        <f t="shared" si="2"/>
        <v>Medium</v>
      </c>
      <c r="P26" t="str">
        <f>_xlfn.XLOOKUP(Orders[[#This Row],[Customer ID]],customers!$A$1:$A$1001,customers!$I$1:$I$1001,,0)</f>
        <v>No</v>
      </c>
    </row>
    <row r="27" spans="1:16" x14ac:dyDescent="0.3">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_xlfn.XLOOKUP(D27,Product!$A$1:$A$49,Product!$B$1:$B$49,,0)</f>
        <v>Exc</v>
      </c>
      <c r="J27" t="str">
        <f>_xlfn.XLOOKUP(D27,Product!$A$1:$A$49,Product!$C$1:$C$49,,0)</f>
        <v>M</v>
      </c>
      <c r="K27" s="6">
        <f>INDEX(Product!$A$1:$G$49,MATCH(orders!$D27,Product!$A$1:$A$49,0),MATCH(orders!K$1,Product!$A$1:$G$1,0))</f>
        <v>0.2</v>
      </c>
      <c r="L27" s="7">
        <f>INDEX(Product!$A$1:$G$49,MATCH(orders!$D27,Product!$A$1:$A$49,0),MATCH(orders!L$1,Product!$A$1:$G$1,0))</f>
        <v>4.125</v>
      </c>
      <c r="M27" s="7">
        <f t="shared" si="0"/>
        <v>12.375</v>
      </c>
      <c r="N27" t="str">
        <f t="shared" si="1"/>
        <v>Excelsa</v>
      </c>
      <c r="O27" t="str">
        <f t="shared" si="2"/>
        <v>Medium</v>
      </c>
      <c r="P27" t="str">
        <f>_xlfn.XLOOKUP(Orders[[#This Row],[Customer ID]],customers!$A$1:$A$1001,customers!$I$1:$I$1001,,0)</f>
        <v>Yes</v>
      </c>
    </row>
    <row r="28" spans="1:16" x14ac:dyDescent="0.3">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_xlfn.XLOOKUP(D28,Product!$A$1:$A$49,Product!$B$1:$B$49,,0)</f>
        <v>Ara</v>
      </c>
      <c r="J28" t="str">
        <f>_xlfn.XLOOKUP(D28,Product!$A$1:$A$49,Product!$C$1:$C$49,,0)</f>
        <v>M</v>
      </c>
      <c r="K28" s="6">
        <f>INDEX(Product!$A$1:$G$49,MATCH(orders!$D28,Product!$A$1:$A$49,0),MATCH(orders!K$1,Product!$A$1:$G$1,0))</f>
        <v>0.5</v>
      </c>
      <c r="L28" s="7">
        <f>INDEX(Product!$A$1:$G$49,MATCH(orders!$D28,Product!$A$1:$A$49,0),MATCH(orders!L$1,Product!$A$1:$G$1,0))</f>
        <v>6.75</v>
      </c>
      <c r="M28" s="7">
        <f t="shared" si="0"/>
        <v>27</v>
      </c>
      <c r="N28" t="str">
        <f t="shared" si="1"/>
        <v>Arabica</v>
      </c>
      <c r="O28" t="str">
        <f t="shared" si="2"/>
        <v>Medium</v>
      </c>
      <c r="P28" t="str">
        <f>_xlfn.XLOOKUP(Orders[[#This Row],[Customer ID]],customers!$A$1:$A$1001,customers!$I$1:$I$1001,,0)</f>
        <v>Yes</v>
      </c>
    </row>
    <row r="29" spans="1:16" x14ac:dyDescent="0.3">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_xlfn.XLOOKUP(D29,Product!$A$1:$A$49,Product!$B$1:$B$49,,0)</f>
        <v>Ara</v>
      </c>
      <c r="J29" t="str">
        <f>_xlfn.XLOOKUP(D29,Product!$A$1:$A$49,Product!$C$1:$C$49,,0)</f>
        <v>M</v>
      </c>
      <c r="K29" s="6">
        <f>INDEX(Product!$A$1:$G$49,MATCH(orders!$D29,Product!$A$1:$A$49,0),MATCH(orders!K$1,Product!$A$1:$G$1,0))</f>
        <v>0.2</v>
      </c>
      <c r="L29" s="7">
        <f>INDEX(Product!$A$1:$G$49,MATCH(orders!$D29,Product!$A$1:$A$49,0),MATCH(orders!L$1,Product!$A$1:$G$1,0))</f>
        <v>3.375</v>
      </c>
      <c r="M29" s="7">
        <f t="shared" si="0"/>
        <v>16.875</v>
      </c>
      <c r="N29" t="str">
        <f t="shared" si="1"/>
        <v>Arabica</v>
      </c>
      <c r="O29" t="str">
        <f t="shared" si="2"/>
        <v>Medium</v>
      </c>
      <c r="P29" t="str">
        <f>_xlfn.XLOOKUP(Orders[[#This Row],[Customer ID]],customers!$A$1:$A$1001,customers!$I$1:$I$1001,,0)</f>
        <v>No</v>
      </c>
    </row>
    <row r="30" spans="1:16" x14ac:dyDescent="0.3">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_xlfn.XLOOKUP(D30,Product!$A$1:$A$49,Product!$B$1:$B$49,,0)</f>
        <v>Ara</v>
      </c>
      <c r="J30" t="str">
        <f>_xlfn.XLOOKUP(D30,Product!$A$1:$A$49,Product!$C$1:$C$49,,0)</f>
        <v>D</v>
      </c>
      <c r="K30" s="6">
        <f>INDEX(Product!$A$1:$G$49,MATCH(orders!$D30,Product!$A$1:$A$49,0),MATCH(orders!K$1,Product!$A$1:$G$1,0))</f>
        <v>0.5</v>
      </c>
      <c r="L30" s="7">
        <f>INDEX(Product!$A$1:$G$49,MATCH(orders!$D30,Product!$A$1:$A$49,0),MATCH(orders!L$1,Product!$A$1:$G$1,0))</f>
        <v>5.97</v>
      </c>
      <c r="M30" s="7">
        <f t="shared" si="0"/>
        <v>17.91</v>
      </c>
      <c r="N30" t="str">
        <f t="shared" si="1"/>
        <v>Arabica</v>
      </c>
      <c r="O30" t="str">
        <f t="shared" si="2"/>
        <v>Dark</v>
      </c>
      <c r="P30" t="str">
        <f>_xlfn.XLOOKUP(Orders[[#This Row],[Customer ID]],customers!$A$1:$A$1001,customers!$I$1:$I$1001,,0)</f>
        <v>No</v>
      </c>
    </row>
    <row r="31" spans="1:16" x14ac:dyDescent="0.3">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_xlfn.XLOOKUP(D31,Product!$A$1:$A$49,Product!$B$1:$B$49,,0)</f>
        <v>Ara</v>
      </c>
      <c r="J31" t="str">
        <f>_xlfn.XLOOKUP(D31,Product!$A$1:$A$49,Product!$C$1:$C$49,,0)</f>
        <v>D</v>
      </c>
      <c r="K31" s="6">
        <f>INDEX(Product!$A$1:$G$49,MATCH(orders!$D31,Product!$A$1:$A$49,0),MATCH(orders!K$1,Product!$A$1:$G$1,0))</f>
        <v>1</v>
      </c>
      <c r="L31" s="7">
        <f>INDEX(Product!$A$1:$G$49,MATCH(orders!$D31,Product!$A$1:$A$49,0),MATCH(orders!L$1,Product!$A$1:$G$1,0))</f>
        <v>9.9499999999999993</v>
      </c>
      <c r="M31" s="7">
        <f t="shared" si="0"/>
        <v>39.799999999999997</v>
      </c>
      <c r="N31" t="str">
        <f t="shared" si="1"/>
        <v>Arabica</v>
      </c>
      <c r="O31" t="str">
        <f t="shared" si="2"/>
        <v>Dark</v>
      </c>
      <c r="P31" t="str">
        <f>_xlfn.XLOOKUP(Orders[[#This Row],[Customer ID]],customers!$A$1:$A$1001,customers!$I$1:$I$1001,,0)</f>
        <v>Yes</v>
      </c>
    </row>
    <row r="32" spans="1:16" x14ac:dyDescent="0.3">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_xlfn.XLOOKUP(D32,Product!$A$1:$A$49,Product!$B$1:$B$49,,0)</f>
        <v>Lib</v>
      </c>
      <c r="J32" t="str">
        <f>_xlfn.XLOOKUP(D32,Product!$A$1:$A$49,Product!$C$1:$C$49,,0)</f>
        <v>M</v>
      </c>
      <c r="K32" s="6">
        <f>INDEX(Product!$A$1:$G$49,MATCH(orders!$D32,Product!$A$1:$A$49,0),MATCH(orders!K$1,Product!$A$1:$G$1,0))</f>
        <v>0.2</v>
      </c>
      <c r="L32" s="7">
        <f>INDEX(Product!$A$1:$G$49,MATCH(orders!$D32,Product!$A$1:$A$49,0),MATCH(orders!L$1,Product!$A$1:$G$1,0))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_xlfn.XLOOKUP(D33,Product!$A$1:$A$49,Product!$B$1:$B$49,,0)</f>
        <v>Ara</v>
      </c>
      <c r="J33" t="str">
        <f>_xlfn.XLOOKUP(D33,Product!$A$1:$A$49,Product!$C$1:$C$49,,0)</f>
        <v>D</v>
      </c>
      <c r="K33" s="6">
        <f>INDEX(Product!$A$1:$G$49,MATCH(orders!$D33,Product!$A$1:$A$49,0),MATCH(orders!K$1,Product!$A$1:$G$1,0))</f>
        <v>0.5</v>
      </c>
      <c r="L33" s="7">
        <f>INDEX(Product!$A$1:$G$49,MATCH(orders!$D33,Product!$A$1:$A$49,0),MATCH(orders!L$1,Product!$A$1:$G$1,0))</f>
        <v>5.97</v>
      </c>
      <c r="M33" s="7">
        <f t="shared" si="0"/>
        <v>35.82</v>
      </c>
      <c r="N33" t="str">
        <f t="shared" si="1"/>
        <v>Arabica</v>
      </c>
      <c r="O33" t="str">
        <f t="shared" si="2"/>
        <v>Dark</v>
      </c>
      <c r="P33" t="str">
        <f>_xlfn.XLOOKUP(Orders[[#This Row],[Customer ID]],customers!$A$1:$A$1001,customers!$I$1:$I$1001,,0)</f>
        <v>No</v>
      </c>
    </row>
    <row r="34" spans="1:16" x14ac:dyDescent="0.3">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_xlfn.XLOOKUP(D34,Product!$A$1:$A$49,Product!$B$1:$B$49,,0)</f>
        <v>Lib</v>
      </c>
      <c r="J34" t="str">
        <f>_xlfn.XLOOKUP(D34,Product!$A$1:$A$49,Product!$C$1:$C$49,,0)</f>
        <v>M</v>
      </c>
      <c r="K34" s="6">
        <f>INDEX(Product!$A$1:$G$49,MATCH(orders!$D34,Product!$A$1:$A$49,0),MATCH(orders!K$1,Product!$A$1:$G$1,0))</f>
        <v>0.5</v>
      </c>
      <c r="L34" s="7">
        <f>INDEX(Product!$A$1:$G$49,MATCH(orders!$D34,Product!$A$1:$A$49,0),MATCH(orders!L$1,Product!$A$1:$G$1,0))</f>
        <v>8.73</v>
      </c>
      <c r="M34" s="7">
        <f t="shared" si="0"/>
        <v>52.38</v>
      </c>
      <c r="N34" t="str">
        <f t="shared" si="1"/>
        <v>Liberica</v>
      </c>
      <c r="O34" t="str">
        <f t="shared" si="2"/>
        <v>Medium</v>
      </c>
      <c r="P34" t="str">
        <f>_xlfn.XLOOKUP(Orders[[#This Row],[Customer ID]],customers!$A$1:$A$1001,customers!$I$1:$I$1001,,0)</f>
        <v>No</v>
      </c>
    </row>
    <row r="35" spans="1:16" x14ac:dyDescent="0.3">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_xlfn.XLOOKUP(D35,Product!$A$1:$A$49,Product!$B$1:$B$49,,0)</f>
        <v>Lib</v>
      </c>
      <c r="J35" t="str">
        <f>_xlfn.XLOOKUP(D35,Product!$A$1:$A$49,Product!$C$1:$C$49,,0)</f>
        <v>L</v>
      </c>
      <c r="K35" s="6">
        <f>INDEX(Product!$A$1:$G$49,MATCH(orders!$D35,Product!$A$1:$A$49,0),MATCH(orders!K$1,Product!$A$1:$G$1,0))</f>
        <v>0.2</v>
      </c>
      <c r="L35" s="7">
        <f>INDEX(Product!$A$1:$G$49,MATCH(orders!$D35,Product!$A$1:$A$49,0),MATCH(orders!L$1,Product!$A$1:$G$1,0))</f>
        <v>4.7549999999999999</v>
      </c>
      <c r="M35" s="7">
        <f t="shared" si="0"/>
        <v>23.774999999999999</v>
      </c>
      <c r="N35" t="str">
        <f t="shared" si="1"/>
        <v>Liberica</v>
      </c>
      <c r="O35" t="str">
        <f t="shared" si="2"/>
        <v>Light</v>
      </c>
      <c r="P35" t="str">
        <f>_xlfn.XLOOKUP(Orders[[#This Row],[Customer ID]],customers!$A$1:$A$1001,customers!$I$1:$I$1001,,0)</f>
        <v>No</v>
      </c>
    </row>
    <row r="36" spans="1:16" x14ac:dyDescent="0.3">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_xlfn.XLOOKUP(D36,Product!$A$1:$A$49,Product!$B$1:$B$49,,0)</f>
        <v>Lib</v>
      </c>
      <c r="J36" t="str">
        <f>_xlfn.XLOOKUP(D36,Product!$A$1:$A$49,Product!$C$1:$C$49,,0)</f>
        <v>L</v>
      </c>
      <c r="K36" s="6">
        <f>INDEX(Product!$A$1:$G$49,MATCH(orders!$D36,Product!$A$1:$A$49,0),MATCH(orders!K$1,Product!$A$1:$G$1,0))</f>
        <v>0.5</v>
      </c>
      <c r="L36" s="7">
        <f>INDEX(Product!$A$1:$G$49,MATCH(orders!$D36,Product!$A$1:$A$49,0),MATCH(orders!L$1,Product!$A$1:$G$1,0))</f>
        <v>9.51</v>
      </c>
      <c r="M36" s="7">
        <f t="shared" si="0"/>
        <v>57.06</v>
      </c>
      <c r="N36" t="str">
        <f t="shared" si="1"/>
        <v>Liberica</v>
      </c>
      <c r="O36" t="str">
        <f t="shared" si="2"/>
        <v>Light</v>
      </c>
      <c r="P36" t="str">
        <f>_xlfn.XLOOKUP(Orders[[#This Row],[Customer ID]],customers!$A$1:$A$1001,customers!$I$1:$I$1001,,0)</f>
        <v>Yes</v>
      </c>
    </row>
    <row r="37" spans="1:16" x14ac:dyDescent="0.3">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_xlfn.XLOOKUP(D37,Product!$A$1:$A$49,Product!$B$1:$B$49,,0)</f>
        <v>Ara</v>
      </c>
      <c r="J37" t="str">
        <f>_xlfn.XLOOKUP(D37,Product!$A$1:$A$49,Product!$C$1:$C$49,,0)</f>
        <v>D</v>
      </c>
      <c r="K37" s="6">
        <f>INDEX(Product!$A$1:$G$49,MATCH(orders!$D37,Product!$A$1:$A$49,0),MATCH(orders!K$1,Product!$A$1:$G$1,0))</f>
        <v>0.5</v>
      </c>
      <c r="L37" s="7">
        <f>INDEX(Product!$A$1:$G$49,MATCH(orders!$D37,Product!$A$1:$A$49,0),MATCH(orders!L$1,Product!$A$1:$G$1,0))</f>
        <v>5.97</v>
      </c>
      <c r="M37" s="7">
        <f t="shared" si="0"/>
        <v>35.82</v>
      </c>
      <c r="N37" t="str">
        <f t="shared" si="1"/>
        <v>Arabica</v>
      </c>
      <c r="O37" t="str">
        <f t="shared" si="2"/>
        <v>Dark</v>
      </c>
      <c r="P37" t="str">
        <f>_xlfn.XLOOKUP(Orders[[#This Row],[Customer ID]],customers!$A$1:$A$1001,customers!$I$1:$I$1001,,0)</f>
        <v>No</v>
      </c>
    </row>
    <row r="38" spans="1:16" x14ac:dyDescent="0.3">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_xlfn.XLOOKUP(D38,Product!$A$1:$A$49,Product!$B$1:$B$49,,0)</f>
        <v>Lib</v>
      </c>
      <c r="J38" t="str">
        <f>_xlfn.XLOOKUP(D38,Product!$A$1:$A$49,Product!$C$1:$C$49,,0)</f>
        <v>M</v>
      </c>
      <c r="K38" s="6">
        <f>INDEX(Product!$A$1:$G$49,MATCH(orders!$D38,Product!$A$1:$A$49,0),MATCH(orders!K$1,Product!$A$1:$G$1,0))</f>
        <v>0.2</v>
      </c>
      <c r="L38" s="7">
        <f>INDEX(Product!$A$1:$G$49,MATCH(orders!$D38,Product!$A$1:$A$49,0),MATCH(orders!L$1,Product!$A$1:$G$1,0))</f>
        <v>4.3650000000000002</v>
      </c>
      <c r="M38" s="7">
        <f t="shared" si="0"/>
        <v>8.73</v>
      </c>
      <c r="N38" t="str">
        <f t="shared" si="1"/>
        <v>Liberica</v>
      </c>
      <c r="O38" t="str">
        <f t="shared" si="2"/>
        <v>Medium</v>
      </c>
      <c r="P38" t="str">
        <f>_xlfn.XLOOKUP(Orders[[#This Row],[Customer ID]],customers!$A$1:$A$1001,customers!$I$1:$I$1001,,0)</f>
        <v>No</v>
      </c>
    </row>
    <row r="39" spans="1:16" x14ac:dyDescent="0.3">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_xlfn.XLOOKUP(D39,Product!$A$1:$A$49,Product!$B$1:$B$49,,0)</f>
        <v>Lib</v>
      </c>
      <c r="J39" t="str">
        <f>_xlfn.XLOOKUP(D39,Product!$A$1:$A$49,Product!$C$1:$C$49,,0)</f>
        <v>L</v>
      </c>
      <c r="K39" s="6">
        <f>INDEX(Product!$A$1:$G$49,MATCH(orders!$D39,Product!$A$1:$A$49,0),MATCH(orders!K$1,Product!$A$1:$G$1,0))</f>
        <v>0.5</v>
      </c>
      <c r="L39" s="7">
        <f>INDEX(Product!$A$1:$G$49,MATCH(orders!$D39,Product!$A$1:$A$49,0),MATCH(orders!L$1,Product!$A$1:$G$1,0))</f>
        <v>9.51</v>
      </c>
      <c r="M39" s="7">
        <f t="shared" si="0"/>
        <v>28.53</v>
      </c>
      <c r="N39" t="str">
        <f t="shared" si="1"/>
        <v>Liberica</v>
      </c>
      <c r="O39" t="str">
        <f t="shared" si="2"/>
        <v>Light</v>
      </c>
      <c r="P39" t="str">
        <f>_xlfn.XLOOKUP(Orders[[#This Row],[Customer ID]],customers!$A$1:$A$1001,customers!$I$1:$I$1001,,0)</f>
        <v>No</v>
      </c>
    </row>
    <row r="40" spans="1:16" x14ac:dyDescent="0.3">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_xlfn.XLOOKUP(D40,Product!$A$1:$A$49,Product!$B$1:$B$49,,0)</f>
        <v>Rob</v>
      </c>
      <c r="J40" t="str">
        <f>_xlfn.XLOOKUP(D40,Product!$A$1:$A$49,Product!$C$1:$C$49,,0)</f>
        <v>M</v>
      </c>
      <c r="K40" s="6">
        <f>INDEX(Product!$A$1:$G$49,MATCH(orders!$D40,Product!$A$1:$A$49,0),MATCH(orders!K$1,Product!$A$1:$G$1,0))</f>
        <v>2.5</v>
      </c>
      <c r="L40" s="7">
        <f>INDEX(Product!$A$1:$G$49,MATCH(orders!$D40,Product!$A$1:$A$49,0),MATCH(orders!L$1,Product!$A$1:$G$1,0))</f>
        <v>22.884999999999998</v>
      </c>
      <c r="M40" s="7">
        <f t="shared" si="0"/>
        <v>114.42499999999998</v>
      </c>
      <c r="N40" t="str">
        <f t="shared" si="1"/>
        <v>Robusta</v>
      </c>
      <c r="O40" t="str">
        <f t="shared" si="2"/>
        <v>Medium</v>
      </c>
      <c r="P40" t="str">
        <f>_xlfn.XLOOKUP(Orders[[#This Row],[Customer ID]],customers!$A$1:$A$1001,customers!$I$1:$I$1001,,0)</f>
        <v>No</v>
      </c>
    </row>
    <row r="41" spans="1:16" x14ac:dyDescent="0.3">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_xlfn.XLOOKUP(D41,Product!$A$1:$A$49,Product!$B$1:$B$49,,0)</f>
        <v>Rob</v>
      </c>
      <c r="J41" t="str">
        <f>_xlfn.XLOOKUP(D41,Product!$A$1:$A$49,Product!$C$1:$C$49,,0)</f>
        <v>M</v>
      </c>
      <c r="K41" s="6">
        <f>INDEX(Product!$A$1:$G$49,MATCH(orders!$D41,Product!$A$1:$A$49,0),MATCH(orders!K$1,Product!$A$1:$G$1,0))</f>
        <v>1</v>
      </c>
      <c r="L41" s="7">
        <f>INDEX(Product!$A$1:$G$49,MATCH(orders!$D41,Product!$A$1:$A$49,0),MATCH(orders!L$1,Product!$A$1:$G$1,0))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_xlfn.XLOOKUP(D42,Product!$A$1:$A$49,Product!$B$1:$B$49,,0)</f>
        <v>Lib</v>
      </c>
      <c r="J42" t="str">
        <f>_xlfn.XLOOKUP(D42,Product!$A$1:$A$49,Product!$C$1:$C$49,,0)</f>
        <v>M</v>
      </c>
      <c r="K42" s="6">
        <f>INDEX(Product!$A$1:$G$49,MATCH(orders!$D42,Product!$A$1:$A$49,0),MATCH(orders!K$1,Product!$A$1:$G$1,0))</f>
        <v>1</v>
      </c>
      <c r="L42" s="7">
        <f>INDEX(Product!$A$1:$G$49,MATCH(orders!$D42,Product!$A$1:$A$49,0),MATCH(orders!L$1,Product!$A$1:$G$1,0))</f>
        <v>14.55</v>
      </c>
      <c r="M42" s="7">
        <f t="shared" si="0"/>
        <v>43.650000000000006</v>
      </c>
      <c r="N42" t="str">
        <f t="shared" si="1"/>
        <v>Liberica</v>
      </c>
      <c r="O42" t="str">
        <f t="shared" si="2"/>
        <v>Medium</v>
      </c>
      <c r="P42" t="str">
        <f>_xlfn.XLOOKUP(Orders[[#This Row],[Customer ID]],customers!$A$1:$A$1001,customers!$I$1:$I$1001,,0)</f>
        <v>No</v>
      </c>
    </row>
    <row r="43" spans="1:16" x14ac:dyDescent="0.3">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_xlfn.XLOOKUP(D43,Product!$A$1:$A$49,Product!$B$1:$B$49,,0)</f>
        <v>Exc</v>
      </c>
      <c r="J43" t="str">
        <f>_xlfn.XLOOKUP(D43,Product!$A$1:$A$49,Product!$C$1:$C$49,,0)</f>
        <v>D</v>
      </c>
      <c r="K43" s="6">
        <f>INDEX(Product!$A$1:$G$49,MATCH(orders!$D43,Product!$A$1:$A$49,0),MATCH(orders!K$1,Product!$A$1:$G$1,0))</f>
        <v>0.2</v>
      </c>
      <c r="L43" s="7">
        <f>INDEX(Product!$A$1:$G$49,MATCH(orders!$D43,Product!$A$1:$A$49,0),MATCH(orders!L$1,Product!$A$1:$G$1,0))</f>
        <v>3.645</v>
      </c>
      <c r="M43" s="7">
        <f t="shared" si="0"/>
        <v>7.29</v>
      </c>
      <c r="N43" t="str">
        <f t="shared" si="1"/>
        <v>Excelsa</v>
      </c>
      <c r="O43" t="str">
        <f t="shared" si="2"/>
        <v>Dark</v>
      </c>
      <c r="P43" t="str">
        <f>_xlfn.XLOOKUP(Orders[[#This Row],[Customer ID]],customers!$A$1:$A$1001,customers!$I$1:$I$1001,,0)</f>
        <v>Yes</v>
      </c>
    </row>
    <row r="44" spans="1:16" x14ac:dyDescent="0.3">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_xlfn.XLOOKUP(D44,Product!$A$1:$A$49,Product!$B$1:$B$49,,0)</f>
        <v>Rob</v>
      </c>
      <c r="J44" t="str">
        <f>_xlfn.XLOOKUP(D44,Product!$A$1:$A$49,Product!$C$1:$C$49,,0)</f>
        <v>D</v>
      </c>
      <c r="K44" s="6">
        <f>INDEX(Product!$A$1:$G$49,MATCH(orders!$D44,Product!$A$1:$A$49,0),MATCH(orders!K$1,Product!$A$1:$G$1,0))</f>
        <v>0.2</v>
      </c>
      <c r="L44" s="7">
        <f>INDEX(Product!$A$1:$G$49,MATCH(orders!$D44,Product!$A$1:$A$49,0),MATCH(orders!L$1,Product!$A$1:$G$1,0))</f>
        <v>2.6849999999999996</v>
      </c>
      <c r="M44" s="7">
        <f t="shared" si="0"/>
        <v>8.0549999999999997</v>
      </c>
      <c r="N44" t="str">
        <f t="shared" si="1"/>
        <v>Robusta</v>
      </c>
      <c r="O44" t="str">
        <f t="shared" si="2"/>
        <v>Dark</v>
      </c>
      <c r="P44" t="str">
        <f>_xlfn.XLOOKUP(Orders[[#This Row],[Customer ID]],customers!$A$1:$A$1001,customers!$I$1:$I$1001,,0)</f>
        <v>Yes</v>
      </c>
    </row>
    <row r="45" spans="1:16" x14ac:dyDescent="0.3">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_xlfn.XLOOKUP(D45,Product!$A$1:$A$49,Product!$B$1:$B$49,,0)</f>
        <v>Lib</v>
      </c>
      <c r="J45" t="str">
        <f>_xlfn.XLOOKUP(D45,Product!$A$1:$A$49,Product!$C$1:$C$49,,0)</f>
        <v>L</v>
      </c>
      <c r="K45" s="6">
        <f>INDEX(Product!$A$1:$G$49,MATCH(orders!$D45,Product!$A$1:$A$49,0),MATCH(orders!K$1,Product!$A$1:$G$1,0))</f>
        <v>2.5</v>
      </c>
      <c r="L45" s="7">
        <f>INDEX(Product!$A$1:$G$49,MATCH(orders!$D45,Product!$A$1:$A$49,0),MATCH(orders!L$1,Product!$A$1:$G$1,0))</f>
        <v>36.454999999999998</v>
      </c>
      <c r="M45" s="7">
        <f t="shared" si="0"/>
        <v>72.91</v>
      </c>
      <c r="N45" t="str">
        <f t="shared" si="1"/>
        <v>Liberica</v>
      </c>
      <c r="O45" t="str">
        <f t="shared" si="2"/>
        <v>Light</v>
      </c>
      <c r="P45" t="str">
        <f>_xlfn.XLOOKUP(Orders[[#This Row],[Customer ID]],customers!$A$1:$A$1001,customers!$I$1:$I$1001,,0)</f>
        <v>No</v>
      </c>
    </row>
    <row r="46" spans="1:16" x14ac:dyDescent="0.3">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_xlfn.XLOOKUP(D46,Product!$A$1:$A$49,Product!$B$1:$B$49,,0)</f>
        <v>Exc</v>
      </c>
      <c r="J46" t="str">
        <f>_xlfn.XLOOKUP(D46,Product!$A$1:$A$49,Product!$C$1:$C$49,,0)</f>
        <v>M</v>
      </c>
      <c r="K46" s="6">
        <f>INDEX(Product!$A$1:$G$49,MATCH(orders!$D46,Product!$A$1:$A$49,0),MATCH(orders!K$1,Product!$A$1:$G$1,0))</f>
        <v>0.5</v>
      </c>
      <c r="L46" s="7">
        <f>INDEX(Product!$A$1:$G$49,MATCH(orders!$D46,Product!$A$1:$A$49,0),MATCH(orders!L$1,Product!$A$1:$G$1,0))</f>
        <v>8.25</v>
      </c>
      <c r="M46" s="7">
        <f t="shared" si="0"/>
        <v>16.5</v>
      </c>
      <c r="N46" t="str">
        <f t="shared" si="1"/>
        <v>Excelsa</v>
      </c>
      <c r="O46" t="str">
        <f t="shared" si="2"/>
        <v>Medium</v>
      </c>
      <c r="P46" t="str">
        <f>_xlfn.XLOOKUP(Orders[[#This Row],[Customer ID]],customers!$A$1:$A$1001,customers!$I$1:$I$1001,,0)</f>
        <v>Yes</v>
      </c>
    </row>
    <row r="47" spans="1:16" x14ac:dyDescent="0.3">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_xlfn.XLOOKUP(D47,Product!$A$1:$A$49,Product!$B$1:$B$49,,0)</f>
        <v>Lib</v>
      </c>
      <c r="J47" t="str">
        <f>_xlfn.XLOOKUP(D47,Product!$A$1:$A$49,Product!$C$1:$C$49,,0)</f>
        <v>D</v>
      </c>
      <c r="K47" s="6">
        <f>INDEX(Product!$A$1:$G$49,MATCH(orders!$D47,Product!$A$1:$A$49,0),MATCH(orders!K$1,Product!$A$1:$G$1,0))</f>
        <v>2.5</v>
      </c>
      <c r="L47" s="7">
        <f>INDEX(Product!$A$1:$G$49,MATCH(orders!$D47,Product!$A$1:$A$49,0),MATCH(orders!L$1,Product!$A$1:$G$1,0))</f>
        <v>29.784999999999997</v>
      </c>
      <c r="M47" s="7">
        <f t="shared" si="0"/>
        <v>178.70999999999998</v>
      </c>
      <c r="N47" t="str">
        <f t="shared" si="1"/>
        <v>Liberica</v>
      </c>
      <c r="O47" t="str">
        <f t="shared" si="2"/>
        <v>Dark</v>
      </c>
      <c r="P47" t="str">
        <f>_xlfn.XLOOKUP(Orders[[#This Row],[Customer ID]],customers!$A$1:$A$1001,customers!$I$1:$I$1001,,0)</f>
        <v>No</v>
      </c>
    </row>
    <row r="48" spans="1:16" x14ac:dyDescent="0.3">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_xlfn.XLOOKUP(D48,Product!$A$1:$A$49,Product!$B$1:$B$49,,0)</f>
        <v>Exc</v>
      </c>
      <c r="J48" t="str">
        <f>_xlfn.XLOOKUP(D48,Product!$A$1:$A$49,Product!$C$1:$C$49,,0)</f>
        <v>M</v>
      </c>
      <c r="K48" s="6">
        <f>INDEX(Product!$A$1:$G$49,MATCH(orders!$D48,Product!$A$1:$A$49,0),MATCH(orders!K$1,Product!$A$1:$G$1,0))</f>
        <v>2.5</v>
      </c>
      <c r="L48" s="7">
        <f>INDEX(Product!$A$1:$G$49,MATCH(orders!$D48,Product!$A$1:$A$49,0),MATCH(orders!L$1,Product!$A$1:$G$1,0))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_xlfn.XLOOKUP(D49,Product!$A$1:$A$49,Product!$B$1:$B$49,,0)</f>
        <v>Ara</v>
      </c>
      <c r="J49" t="str">
        <f>_xlfn.XLOOKUP(D49,Product!$A$1:$A$49,Product!$C$1:$C$49,,0)</f>
        <v>L</v>
      </c>
      <c r="K49" s="6">
        <f>INDEX(Product!$A$1:$G$49,MATCH(orders!$D49,Product!$A$1:$A$49,0),MATCH(orders!K$1,Product!$A$1:$G$1,0))</f>
        <v>0.2</v>
      </c>
      <c r="L49" s="7">
        <f>INDEX(Product!$A$1:$G$49,MATCH(orders!$D49,Product!$A$1:$A$49,0),MATCH(orders!L$1,Product!$A$1:$G$1,0))</f>
        <v>3.8849999999999998</v>
      </c>
      <c r="M49" s="7">
        <f t="shared" si="0"/>
        <v>7.77</v>
      </c>
      <c r="N49" t="str">
        <f t="shared" si="1"/>
        <v>Arabica</v>
      </c>
      <c r="O49" t="str">
        <f t="shared" si="2"/>
        <v>Light</v>
      </c>
      <c r="P49" t="str">
        <f>_xlfn.XLOOKUP(Orders[[#This Row],[Customer ID]],customers!$A$1:$A$1001,customers!$I$1:$I$1001,,0)</f>
        <v>Yes</v>
      </c>
    </row>
    <row r="50" spans="1:16" x14ac:dyDescent="0.3">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_xlfn.XLOOKUP(D50,Product!$A$1:$A$49,Product!$B$1:$B$49,,0)</f>
        <v>Ara</v>
      </c>
      <c r="J50" t="str">
        <f>_xlfn.XLOOKUP(D50,Product!$A$1:$A$49,Product!$C$1:$C$49,,0)</f>
        <v>D</v>
      </c>
      <c r="K50" s="6">
        <f>INDEX(Product!$A$1:$G$49,MATCH(orders!$D50,Product!$A$1:$A$49,0),MATCH(orders!K$1,Product!$A$1:$G$1,0))</f>
        <v>2.5</v>
      </c>
      <c r="L50" s="7">
        <f>INDEX(Product!$A$1:$G$49,MATCH(orders!$D50,Product!$A$1:$A$49,0),MATCH(orders!L$1,Product!$A$1:$G$1,0))</f>
        <v>22.884999999999998</v>
      </c>
      <c r="M50" s="7">
        <f t="shared" si="0"/>
        <v>91.539999999999992</v>
      </c>
      <c r="N50" t="str">
        <f t="shared" si="1"/>
        <v>Arabica</v>
      </c>
      <c r="O50" t="str">
        <f t="shared" si="2"/>
        <v>Dark</v>
      </c>
      <c r="P50" t="str">
        <f>_xlfn.XLOOKUP(Orders[[#This Row],[Customer ID]],customers!$A$1:$A$1001,customers!$I$1:$I$1001,,0)</f>
        <v>No</v>
      </c>
    </row>
    <row r="51" spans="1:16" x14ac:dyDescent="0.3">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_xlfn.XLOOKUP(D51,Product!$A$1:$A$49,Product!$B$1:$B$49,,0)</f>
        <v>Ara</v>
      </c>
      <c r="J51" t="str">
        <f>_xlfn.XLOOKUP(D51,Product!$A$1:$A$49,Product!$C$1:$C$49,,0)</f>
        <v>L</v>
      </c>
      <c r="K51" s="6">
        <f>INDEX(Product!$A$1:$G$49,MATCH(orders!$D51,Product!$A$1:$A$49,0),MATCH(orders!K$1,Product!$A$1:$G$1,0))</f>
        <v>1</v>
      </c>
      <c r="L51" s="7">
        <f>INDEX(Product!$A$1:$G$49,MATCH(orders!$D51,Product!$A$1:$A$49,0),MATCH(orders!L$1,Product!$A$1:$G$1,0))</f>
        <v>12.95</v>
      </c>
      <c r="M51" s="7">
        <f t="shared" si="0"/>
        <v>38.849999999999994</v>
      </c>
      <c r="N51" t="str">
        <f t="shared" si="1"/>
        <v>Arabica</v>
      </c>
      <c r="O51" t="str">
        <f t="shared" si="2"/>
        <v>Light</v>
      </c>
      <c r="P51" t="str">
        <f>_xlfn.XLOOKUP(Orders[[#This Row],[Customer ID]],customers!$A$1:$A$1001,customers!$I$1:$I$1001,,0)</f>
        <v>No</v>
      </c>
    </row>
    <row r="52" spans="1:16" x14ac:dyDescent="0.3">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_xlfn.XLOOKUP(D52,Product!$A$1:$A$49,Product!$B$1:$B$49,,0)</f>
        <v>Lib</v>
      </c>
      <c r="J52" t="str">
        <f>_xlfn.XLOOKUP(D52,Product!$A$1:$A$49,Product!$C$1:$C$49,,0)</f>
        <v>D</v>
      </c>
      <c r="K52" s="6">
        <f>INDEX(Product!$A$1:$G$49,MATCH(orders!$D52,Product!$A$1:$A$49,0),MATCH(orders!K$1,Product!$A$1:$G$1,0))</f>
        <v>0.5</v>
      </c>
      <c r="L52" s="7">
        <f>INDEX(Product!$A$1:$G$49,MATCH(orders!$D52,Product!$A$1:$A$49,0),MATCH(orders!L$1,Product!$A$1:$G$1,0))</f>
        <v>7.77</v>
      </c>
      <c r="M52" s="7">
        <f t="shared" si="0"/>
        <v>15.54</v>
      </c>
      <c r="N52" t="str">
        <f t="shared" si="1"/>
        <v>Liberica</v>
      </c>
      <c r="O52" t="str">
        <f t="shared" si="2"/>
        <v>Dark</v>
      </c>
      <c r="P52" t="str">
        <f>_xlfn.XLOOKUP(Orders[[#This Row],[Customer ID]],customers!$A$1:$A$1001,customers!$I$1:$I$1001,,0)</f>
        <v>No</v>
      </c>
    </row>
    <row r="53" spans="1:16" x14ac:dyDescent="0.3">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_xlfn.XLOOKUP(D53,Product!$A$1:$A$49,Product!$B$1:$B$49,,0)</f>
        <v>Lib</v>
      </c>
      <c r="J53" t="str">
        <f>_xlfn.XLOOKUP(D53,Product!$A$1:$A$49,Product!$C$1:$C$49,,0)</f>
        <v>L</v>
      </c>
      <c r="K53" s="6">
        <f>INDEX(Product!$A$1:$G$49,MATCH(orders!$D53,Product!$A$1:$A$49,0),MATCH(orders!K$1,Product!$A$1:$G$1,0))</f>
        <v>2.5</v>
      </c>
      <c r="L53" s="7">
        <f>INDEX(Product!$A$1:$G$49,MATCH(orders!$D53,Product!$A$1:$A$49,0),MATCH(orders!L$1,Product!$A$1:$G$1,0))</f>
        <v>36.454999999999998</v>
      </c>
      <c r="M53" s="7">
        <f t="shared" si="0"/>
        <v>145.82</v>
      </c>
      <c r="N53" t="str">
        <f t="shared" si="1"/>
        <v>Liberica</v>
      </c>
      <c r="O53" t="str">
        <f t="shared" si="2"/>
        <v>Light</v>
      </c>
      <c r="P53" t="str">
        <f>_xlfn.XLOOKUP(Orders[[#This Row],[Customer ID]],customers!$A$1:$A$1001,customers!$I$1:$I$1001,,0)</f>
        <v>Yes</v>
      </c>
    </row>
    <row r="54" spans="1:16" x14ac:dyDescent="0.3">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_xlfn.XLOOKUP(D54,Product!$A$1:$A$49,Product!$B$1:$B$49,,0)</f>
        <v>Rob</v>
      </c>
      <c r="J54" t="str">
        <f>_xlfn.XLOOKUP(D54,Product!$A$1:$A$49,Product!$C$1:$C$49,,0)</f>
        <v>M</v>
      </c>
      <c r="K54" s="6">
        <f>INDEX(Product!$A$1:$G$49,MATCH(orders!$D54,Product!$A$1:$A$49,0),MATCH(orders!K$1,Product!$A$1:$G$1,0))</f>
        <v>0.5</v>
      </c>
      <c r="L54" s="7">
        <f>INDEX(Product!$A$1:$G$49,MATCH(orders!$D54,Product!$A$1:$A$49,0),MATCH(orders!L$1,Product!$A$1:$G$1,0))</f>
        <v>5.97</v>
      </c>
      <c r="M54" s="7">
        <f t="shared" si="0"/>
        <v>29.849999999999998</v>
      </c>
      <c r="N54" t="str">
        <f t="shared" si="1"/>
        <v>Robusta</v>
      </c>
      <c r="O54" t="str">
        <f t="shared" si="2"/>
        <v>Medium</v>
      </c>
      <c r="P54" t="str">
        <f>_xlfn.XLOOKUP(Orders[[#This Row],[Customer ID]],customers!$A$1:$A$1001,customers!$I$1:$I$1001,,0)</f>
        <v>No</v>
      </c>
    </row>
    <row r="55" spans="1:16" x14ac:dyDescent="0.3">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_xlfn.XLOOKUP(D55,Product!$A$1:$A$49,Product!$B$1:$B$49,,0)</f>
        <v>Lib</v>
      </c>
      <c r="J55" t="str">
        <f>_xlfn.XLOOKUP(D55,Product!$A$1:$A$49,Product!$C$1:$C$49,,0)</f>
        <v>L</v>
      </c>
      <c r="K55" s="6">
        <f>INDEX(Product!$A$1:$G$49,MATCH(orders!$D55,Product!$A$1:$A$49,0),MATCH(orders!K$1,Product!$A$1:$G$1,0))</f>
        <v>2.5</v>
      </c>
      <c r="L55" s="7">
        <f>INDEX(Product!$A$1:$G$49,MATCH(orders!$D55,Product!$A$1:$A$49,0),MATCH(orders!L$1,Product!$A$1:$G$1,0))</f>
        <v>36.454999999999998</v>
      </c>
      <c r="M55" s="7">
        <f t="shared" si="0"/>
        <v>72.91</v>
      </c>
      <c r="N55" t="str">
        <f t="shared" si="1"/>
        <v>Liberica</v>
      </c>
      <c r="O55" t="str">
        <f t="shared" si="2"/>
        <v>Light</v>
      </c>
      <c r="P55" t="str">
        <f>_xlfn.XLOOKUP(Orders[[#This Row],[Customer ID]],customers!$A$1:$A$1001,customers!$I$1:$I$1001,,0)</f>
        <v>No</v>
      </c>
    </row>
    <row r="56" spans="1:16" x14ac:dyDescent="0.3">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_xlfn.XLOOKUP(D56,Product!$A$1:$A$49,Product!$B$1:$B$49,,0)</f>
        <v>Lib</v>
      </c>
      <c r="J56" t="str">
        <f>_xlfn.XLOOKUP(D56,Product!$A$1:$A$49,Product!$C$1:$C$49,,0)</f>
        <v>M</v>
      </c>
      <c r="K56" s="6">
        <f>INDEX(Product!$A$1:$G$49,MATCH(orders!$D56,Product!$A$1:$A$49,0),MATCH(orders!K$1,Product!$A$1:$G$1,0))</f>
        <v>1</v>
      </c>
      <c r="L56" s="7">
        <f>INDEX(Product!$A$1:$G$49,MATCH(orders!$D56,Product!$A$1:$A$49,0),MATCH(orders!L$1,Product!$A$1:$G$1,0))</f>
        <v>14.55</v>
      </c>
      <c r="M56" s="7">
        <f t="shared" si="0"/>
        <v>72.75</v>
      </c>
      <c r="N56" t="str">
        <f t="shared" si="1"/>
        <v>Liberica</v>
      </c>
      <c r="O56" t="str">
        <f t="shared" si="2"/>
        <v>Medium</v>
      </c>
      <c r="P56" t="str">
        <f>_xlfn.XLOOKUP(Orders[[#This Row],[Customer ID]],customers!$A$1:$A$1001,customers!$I$1:$I$1001,,0)</f>
        <v>No</v>
      </c>
    </row>
    <row r="57" spans="1:16" x14ac:dyDescent="0.3">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_xlfn.XLOOKUP(D57,Product!$A$1:$A$49,Product!$B$1:$B$49,,0)</f>
        <v>Lib</v>
      </c>
      <c r="J57" t="str">
        <f>_xlfn.XLOOKUP(D57,Product!$A$1:$A$49,Product!$C$1:$C$49,,0)</f>
        <v>L</v>
      </c>
      <c r="K57" s="6">
        <f>INDEX(Product!$A$1:$G$49,MATCH(orders!$D57,Product!$A$1:$A$49,0),MATCH(orders!K$1,Product!$A$1:$G$1,0))</f>
        <v>1</v>
      </c>
      <c r="L57" s="7">
        <f>INDEX(Product!$A$1:$G$49,MATCH(orders!$D57,Product!$A$1:$A$49,0),MATCH(orders!L$1,Product!$A$1:$G$1,0))</f>
        <v>15.85</v>
      </c>
      <c r="M57" s="7">
        <f t="shared" si="0"/>
        <v>47.55</v>
      </c>
      <c r="N57" t="str">
        <f t="shared" si="1"/>
        <v>Liberica</v>
      </c>
      <c r="O57" t="str">
        <f t="shared" si="2"/>
        <v>Light</v>
      </c>
      <c r="P57" t="str">
        <f>_xlfn.XLOOKUP(Orders[[#This Row],[Customer ID]],customers!$A$1:$A$1001,customers!$I$1:$I$1001,,0)</f>
        <v>No</v>
      </c>
    </row>
    <row r="58" spans="1:16" x14ac:dyDescent="0.3">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_xlfn.XLOOKUP(D58,Product!$A$1:$A$49,Product!$B$1:$B$49,,0)</f>
        <v>Exc</v>
      </c>
      <c r="J58" t="str">
        <f>_xlfn.XLOOKUP(D58,Product!$A$1:$A$49,Product!$C$1:$C$49,,0)</f>
        <v>D</v>
      </c>
      <c r="K58" s="6">
        <f>INDEX(Product!$A$1:$G$49,MATCH(orders!$D58,Product!$A$1:$A$49,0),MATCH(orders!K$1,Product!$A$1:$G$1,0))</f>
        <v>0.2</v>
      </c>
      <c r="L58" s="7">
        <f>INDEX(Product!$A$1:$G$49,MATCH(orders!$D58,Product!$A$1:$A$49,0),MATCH(orders!L$1,Product!$A$1:$G$1,0))</f>
        <v>3.645</v>
      </c>
      <c r="M58" s="7">
        <f t="shared" si="0"/>
        <v>10.935</v>
      </c>
      <c r="N58" t="str">
        <f t="shared" si="1"/>
        <v>Excelsa</v>
      </c>
      <c r="O58" t="str">
        <f t="shared" si="2"/>
        <v>Dark</v>
      </c>
      <c r="P58" t="str">
        <f>_xlfn.XLOOKUP(Orders[[#This Row],[Customer ID]],customers!$A$1:$A$1001,customers!$I$1:$I$1001,,0)</f>
        <v>Yes</v>
      </c>
    </row>
    <row r="59" spans="1:16" x14ac:dyDescent="0.3">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_xlfn.XLOOKUP(D59,Product!$A$1:$A$49,Product!$B$1:$B$49,,0)</f>
        <v>Exc</v>
      </c>
      <c r="J59" t="str">
        <f>_xlfn.XLOOKUP(D59,Product!$A$1:$A$49,Product!$C$1:$C$49,,0)</f>
        <v>L</v>
      </c>
      <c r="K59" s="6">
        <f>INDEX(Product!$A$1:$G$49,MATCH(orders!$D59,Product!$A$1:$A$49,0),MATCH(orders!K$1,Product!$A$1:$G$1,0))</f>
        <v>1</v>
      </c>
      <c r="L59" s="7">
        <f>INDEX(Product!$A$1:$G$49,MATCH(orders!$D59,Product!$A$1:$A$49,0),MATCH(orders!L$1,Product!$A$1:$G$1,0))</f>
        <v>14.85</v>
      </c>
      <c r="M59" s="7">
        <f t="shared" si="0"/>
        <v>59.4</v>
      </c>
      <c r="N59" t="str">
        <f t="shared" si="1"/>
        <v>Excelsa</v>
      </c>
      <c r="O59" t="str">
        <f t="shared" si="2"/>
        <v>Light</v>
      </c>
      <c r="P59" t="str">
        <f>_xlfn.XLOOKUP(Orders[[#This Row],[Customer ID]],customers!$A$1:$A$1001,customers!$I$1:$I$1001,,0)</f>
        <v>No</v>
      </c>
    </row>
    <row r="60" spans="1:16" x14ac:dyDescent="0.3">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_xlfn.XLOOKUP(D60,Product!$A$1:$A$49,Product!$B$1:$B$49,,0)</f>
        <v>Lib</v>
      </c>
      <c r="J60" t="str">
        <f>_xlfn.XLOOKUP(D60,Product!$A$1:$A$49,Product!$C$1:$C$49,,0)</f>
        <v>D</v>
      </c>
      <c r="K60" s="6">
        <f>INDEX(Product!$A$1:$G$49,MATCH(orders!$D60,Product!$A$1:$A$49,0),MATCH(orders!K$1,Product!$A$1:$G$1,0))</f>
        <v>2.5</v>
      </c>
      <c r="L60" s="7">
        <f>INDEX(Product!$A$1:$G$49,MATCH(orders!$D60,Product!$A$1:$A$49,0),MATCH(orders!L$1,Product!$A$1:$G$1,0))</f>
        <v>29.784999999999997</v>
      </c>
      <c r="M60" s="7">
        <f t="shared" si="0"/>
        <v>89.35499999999999</v>
      </c>
      <c r="N60" t="str">
        <f t="shared" si="1"/>
        <v>Liberica</v>
      </c>
      <c r="O60" t="str">
        <f t="shared" si="2"/>
        <v>Dark</v>
      </c>
      <c r="P60" t="str">
        <f>_xlfn.XLOOKUP(Orders[[#This Row],[Customer ID]],customers!$A$1:$A$1001,customers!$I$1:$I$1001,,0)</f>
        <v>Yes</v>
      </c>
    </row>
    <row r="61" spans="1:16" x14ac:dyDescent="0.3">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_xlfn.XLOOKUP(D61,Product!$A$1:$A$49,Product!$B$1:$B$49,,0)</f>
        <v>Lib</v>
      </c>
      <c r="J61" t="str">
        <f>_xlfn.XLOOKUP(D61,Product!$A$1:$A$49,Product!$C$1:$C$49,,0)</f>
        <v>M</v>
      </c>
      <c r="K61" s="6">
        <f>INDEX(Product!$A$1:$G$49,MATCH(orders!$D61,Product!$A$1:$A$49,0),MATCH(orders!K$1,Product!$A$1:$G$1,0))</f>
        <v>0.5</v>
      </c>
      <c r="L61" s="7">
        <f>INDEX(Product!$A$1:$G$49,MATCH(orders!$D61,Product!$A$1:$A$49,0),MATCH(orders!L$1,Product!$A$1:$G$1,0))</f>
        <v>8.73</v>
      </c>
      <c r="M61" s="7">
        <f t="shared" si="0"/>
        <v>26.19</v>
      </c>
      <c r="N61" t="str">
        <f t="shared" si="1"/>
        <v>Liberica</v>
      </c>
      <c r="O61" t="str">
        <f t="shared" si="2"/>
        <v>Medium</v>
      </c>
      <c r="P61" t="str">
        <f>_xlfn.XLOOKUP(Orders[[#This Row],[Customer ID]],customers!$A$1:$A$1001,customers!$I$1:$I$1001,,0)</f>
        <v>Yes</v>
      </c>
    </row>
    <row r="62" spans="1:16" x14ac:dyDescent="0.3">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_xlfn.XLOOKUP(D62,Product!$A$1:$A$49,Product!$B$1:$B$49,,0)</f>
        <v>Ara</v>
      </c>
      <c r="J62" t="str">
        <f>_xlfn.XLOOKUP(D62,Product!$A$1:$A$49,Product!$C$1:$C$49,,0)</f>
        <v>D</v>
      </c>
      <c r="K62" s="6">
        <f>INDEX(Product!$A$1:$G$49,MATCH(orders!$D62,Product!$A$1:$A$49,0),MATCH(orders!K$1,Product!$A$1:$G$1,0))</f>
        <v>2.5</v>
      </c>
      <c r="L62" s="7">
        <f>INDEX(Product!$A$1:$G$49,MATCH(orders!$D62,Product!$A$1:$A$49,0),MATCH(orders!L$1,Product!$A$1:$G$1,0))</f>
        <v>22.884999999999998</v>
      </c>
      <c r="M62" s="7">
        <f t="shared" si="0"/>
        <v>114.42499999999998</v>
      </c>
      <c r="N62" t="str">
        <f t="shared" si="1"/>
        <v>Arabica</v>
      </c>
      <c r="O62" t="str">
        <f t="shared" si="2"/>
        <v>Dark</v>
      </c>
      <c r="P62" t="str">
        <f>_xlfn.XLOOKUP(Orders[[#This Row],[Customer ID]],customers!$A$1:$A$1001,customers!$I$1:$I$1001,,0)</f>
        <v>No</v>
      </c>
    </row>
    <row r="63" spans="1:16" x14ac:dyDescent="0.3">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_xlfn.XLOOKUP(D63,Product!$A$1:$A$49,Product!$B$1:$B$49,,0)</f>
        <v>Rob</v>
      </c>
      <c r="J63" t="str">
        <f>_xlfn.XLOOKUP(D63,Product!$A$1:$A$49,Product!$C$1:$C$49,,0)</f>
        <v>D</v>
      </c>
      <c r="K63" s="6">
        <f>INDEX(Product!$A$1:$G$49,MATCH(orders!$D63,Product!$A$1:$A$49,0),MATCH(orders!K$1,Product!$A$1:$G$1,0))</f>
        <v>0.5</v>
      </c>
      <c r="L63" s="7">
        <f>INDEX(Product!$A$1:$G$49,MATCH(orders!$D63,Product!$A$1:$A$49,0),MATCH(orders!L$1,Product!$A$1:$G$1,0))</f>
        <v>5.3699999999999992</v>
      </c>
      <c r="M63" s="7">
        <f t="shared" si="0"/>
        <v>26.849999999999994</v>
      </c>
      <c r="N63" t="str">
        <f t="shared" si="1"/>
        <v>Robusta</v>
      </c>
      <c r="O63" t="str">
        <f t="shared" si="2"/>
        <v>Dark</v>
      </c>
      <c r="P63" t="str">
        <f>_xlfn.XLOOKUP(Orders[[#This Row],[Customer ID]],customers!$A$1:$A$1001,customers!$I$1:$I$1001,,0)</f>
        <v>Yes</v>
      </c>
    </row>
    <row r="64" spans="1:16" x14ac:dyDescent="0.3">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_xlfn.XLOOKUP(D64,Product!$A$1:$A$49,Product!$B$1:$B$49,,0)</f>
        <v>Lib</v>
      </c>
      <c r="J64" t="str">
        <f>_xlfn.XLOOKUP(D64,Product!$A$1:$A$49,Product!$C$1:$C$49,,0)</f>
        <v>L</v>
      </c>
      <c r="K64" s="6">
        <f>INDEX(Product!$A$1:$G$49,MATCH(orders!$D64,Product!$A$1:$A$49,0),MATCH(orders!K$1,Product!$A$1:$G$1,0))</f>
        <v>0.2</v>
      </c>
      <c r="L64" s="7">
        <f>INDEX(Product!$A$1:$G$49,MATCH(orders!$D64,Product!$A$1:$A$49,0),MATCH(orders!L$1,Product!$A$1:$G$1,0))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_xlfn.XLOOKUP(D65,Product!$A$1:$A$49,Product!$B$1:$B$49,,0)</f>
        <v>Ara</v>
      </c>
      <c r="J65" t="str">
        <f>_xlfn.XLOOKUP(D65,Product!$A$1:$A$49,Product!$C$1:$C$49,,0)</f>
        <v>M</v>
      </c>
      <c r="K65" s="6">
        <f>INDEX(Product!$A$1:$G$49,MATCH(orders!$D65,Product!$A$1:$A$49,0),MATCH(orders!K$1,Product!$A$1:$G$1,0))</f>
        <v>0.5</v>
      </c>
      <c r="L65" s="7">
        <f>INDEX(Product!$A$1:$G$49,MATCH(orders!$D65,Product!$A$1:$A$49,0),MATCH(orders!L$1,Product!$A$1:$G$1,0))</f>
        <v>6.75</v>
      </c>
      <c r="M65" s="7">
        <f t="shared" si="0"/>
        <v>6.75</v>
      </c>
      <c r="N65" t="str">
        <f t="shared" si="1"/>
        <v>Arabica</v>
      </c>
      <c r="O65" t="str">
        <f t="shared" si="2"/>
        <v>Medium</v>
      </c>
      <c r="P65" t="str">
        <f>_xlfn.XLOOKUP(Orders[[#This Row],[Customer ID]],customers!$A$1:$A$1001,customers!$I$1:$I$1001,,0)</f>
        <v>No</v>
      </c>
    </row>
    <row r="66" spans="1:16" x14ac:dyDescent="0.3">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_xlfn.XLOOKUP(D66,Product!$A$1:$A$49,Product!$B$1:$B$49,,0)</f>
        <v>Rob</v>
      </c>
      <c r="J66" t="str">
        <f>_xlfn.XLOOKUP(D66,Product!$A$1:$A$49,Product!$C$1:$C$49,,0)</f>
        <v>M</v>
      </c>
      <c r="K66" s="6">
        <f>INDEX(Product!$A$1:$G$49,MATCH(orders!$D66,Product!$A$1:$A$49,0),MATCH(orders!K$1,Product!$A$1:$G$1,0))</f>
        <v>0.5</v>
      </c>
      <c r="L66" s="7">
        <f>INDEX(Product!$A$1:$G$49,MATCH(orders!$D66,Product!$A$1:$A$49,0),MATCH(orders!L$1,Product!$A$1:$G$1,0))</f>
        <v>5.97</v>
      </c>
      <c r="M66" s="7">
        <f t="shared" si="0"/>
        <v>35.82</v>
      </c>
      <c r="N66" t="str">
        <f t="shared" si="1"/>
        <v>Robusta</v>
      </c>
      <c r="O66" t="str">
        <f t="shared" si="2"/>
        <v>Medium</v>
      </c>
      <c r="P66" t="str">
        <f>_xlfn.XLOOKUP(Orders[[#This Row],[Customer ID]],customers!$A$1:$A$1001,customers!$I$1:$I$1001,,0)</f>
        <v>Yes</v>
      </c>
    </row>
    <row r="67" spans="1:16" x14ac:dyDescent="0.3">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_xlfn.XLOOKUP(D67,Product!$A$1:$A$49,Product!$B$1:$B$49,,0)</f>
        <v>Rob</v>
      </c>
      <c r="J67" t="str">
        <f>_xlfn.XLOOKUP(D67,Product!$A$1:$A$49,Product!$C$1:$C$49,,0)</f>
        <v>D</v>
      </c>
      <c r="K67" s="6">
        <f>INDEX(Product!$A$1:$G$49,MATCH(orders!$D67,Product!$A$1:$A$49,0),MATCH(orders!K$1,Product!$A$1:$G$1,0))</f>
        <v>2.5</v>
      </c>
      <c r="L67" s="7">
        <f>INDEX(Product!$A$1:$G$49,MATCH(orders!$D67,Product!$A$1:$A$49,0),MATCH(orders!L$1,Product!$A$1:$G$1,0))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_xlfn.XLOOKUP(D68,Product!$A$1:$A$49,Product!$B$1:$B$49,,0)</f>
        <v>Rob</v>
      </c>
      <c r="J68" t="str">
        <f>_xlfn.XLOOKUP(D68,Product!$A$1:$A$49,Product!$C$1:$C$49,,0)</f>
        <v>L</v>
      </c>
      <c r="K68" s="6">
        <f>INDEX(Product!$A$1:$G$49,MATCH(orders!$D68,Product!$A$1:$A$49,0),MATCH(orders!K$1,Product!$A$1:$G$1,0))</f>
        <v>0.5</v>
      </c>
      <c r="L68" s="7">
        <f>INDEX(Product!$A$1:$G$49,MATCH(orders!$D68,Product!$A$1:$A$49,0),MATCH(orders!L$1,Product!$A$1:$G$1,0))</f>
        <v>7.169999999999999</v>
      </c>
      <c r="M68" s="7">
        <f t="shared" si="3"/>
        <v>7.169999999999999</v>
      </c>
      <c r="N68" t="str">
        <f t="shared" si="4"/>
        <v>Robusta</v>
      </c>
      <c r="O68" t="str">
        <f t="shared" si="5"/>
        <v>Light</v>
      </c>
      <c r="P68" t="str">
        <f>_xlfn.XLOOKUP(Orders[[#This Row],[Customer ID]],customers!$A$1:$A$1001,customers!$I$1:$I$1001,,0)</f>
        <v>Yes</v>
      </c>
    </row>
    <row r="69" spans="1:16" x14ac:dyDescent="0.3">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_xlfn.XLOOKUP(D69,Product!$A$1:$A$49,Product!$B$1:$B$49,,0)</f>
        <v>Lib</v>
      </c>
      <c r="J69" t="str">
        <f>_xlfn.XLOOKUP(D69,Product!$A$1:$A$49,Product!$C$1:$C$49,,0)</f>
        <v>L</v>
      </c>
      <c r="K69" s="6">
        <f>INDEX(Product!$A$1:$G$49,MATCH(orders!$D69,Product!$A$1:$A$49,0),MATCH(orders!K$1,Product!$A$1:$G$1,0))</f>
        <v>0.2</v>
      </c>
      <c r="L69" s="7">
        <f>INDEX(Product!$A$1:$G$49,MATCH(orders!$D69,Product!$A$1:$A$49,0),MATCH(orders!L$1,Product!$A$1:$G$1,0))</f>
        <v>4.7549999999999999</v>
      </c>
      <c r="M69" s="7">
        <f t="shared" si="3"/>
        <v>9.51</v>
      </c>
      <c r="N69" t="str">
        <f t="shared" si="4"/>
        <v>Liberica</v>
      </c>
      <c r="O69" t="str">
        <f t="shared" si="5"/>
        <v>Light</v>
      </c>
      <c r="P69" t="str">
        <f>_xlfn.XLOOKUP(Orders[[#This Row],[Customer ID]],customers!$A$1:$A$1001,customers!$I$1:$I$1001,,0)</f>
        <v>No</v>
      </c>
    </row>
    <row r="70" spans="1:16" x14ac:dyDescent="0.3">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_xlfn.XLOOKUP(D70,Product!$A$1:$A$49,Product!$B$1:$B$49,,0)</f>
        <v>Rob</v>
      </c>
      <c r="J70" t="str">
        <f>_xlfn.XLOOKUP(D70,Product!$A$1:$A$49,Product!$C$1:$C$49,,0)</f>
        <v>M</v>
      </c>
      <c r="K70" s="6">
        <f>INDEX(Product!$A$1:$G$49,MATCH(orders!$D70,Product!$A$1:$A$49,0),MATCH(orders!K$1,Product!$A$1:$G$1,0))</f>
        <v>0.2</v>
      </c>
      <c r="L70" s="7">
        <f>INDEX(Product!$A$1:$G$49,MATCH(orders!$D70,Product!$A$1:$A$49,0),MATCH(orders!L$1,Product!$A$1:$G$1,0))</f>
        <v>2.9849999999999999</v>
      </c>
      <c r="M70" s="7">
        <f t="shared" si="3"/>
        <v>2.9849999999999999</v>
      </c>
      <c r="N70" t="str">
        <f t="shared" si="4"/>
        <v>Robusta</v>
      </c>
      <c r="O70" t="str">
        <f t="shared" si="5"/>
        <v>Medium</v>
      </c>
      <c r="P70" t="str">
        <f>_xlfn.XLOOKUP(Orders[[#This Row],[Customer ID]],customers!$A$1:$A$1001,customers!$I$1:$I$1001,,0)</f>
        <v>No</v>
      </c>
    </row>
    <row r="71" spans="1:16" x14ac:dyDescent="0.3">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_xlfn.XLOOKUP(D71,Product!$A$1:$A$49,Product!$B$1:$B$49,,0)</f>
        <v>Rob</v>
      </c>
      <c r="J71" t="str">
        <f>_xlfn.XLOOKUP(D71,Product!$A$1:$A$49,Product!$C$1:$C$49,,0)</f>
        <v>M</v>
      </c>
      <c r="K71" s="6">
        <f>INDEX(Product!$A$1:$G$49,MATCH(orders!$D71,Product!$A$1:$A$49,0),MATCH(orders!K$1,Product!$A$1:$G$1,0))</f>
        <v>1</v>
      </c>
      <c r="L71" s="7">
        <f>INDEX(Product!$A$1:$G$49,MATCH(orders!$D71,Product!$A$1:$A$49,0),MATCH(orders!L$1,Product!$A$1:$G$1,0))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_xlfn.XLOOKUP(D72,Product!$A$1:$A$49,Product!$B$1:$B$49,,0)</f>
        <v>Exc</v>
      </c>
      <c r="J72" t="str">
        <f>_xlfn.XLOOKUP(D72,Product!$A$1:$A$49,Product!$C$1:$C$49,,0)</f>
        <v>L</v>
      </c>
      <c r="K72" s="6">
        <f>INDEX(Product!$A$1:$G$49,MATCH(orders!$D72,Product!$A$1:$A$49,0),MATCH(orders!K$1,Product!$A$1:$G$1,0))</f>
        <v>2.5</v>
      </c>
      <c r="L72" s="7">
        <f>INDEX(Product!$A$1:$G$49,MATCH(orders!$D72,Product!$A$1:$A$49,0),MATCH(orders!L$1,Product!$A$1:$G$1,0))</f>
        <v>34.154999999999994</v>
      </c>
      <c r="M72" s="7">
        <f t="shared" si="3"/>
        <v>136.61999999999998</v>
      </c>
      <c r="N72" t="str">
        <f t="shared" si="4"/>
        <v>Excelsa</v>
      </c>
      <c r="O72" t="str">
        <f t="shared" si="5"/>
        <v>Light</v>
      </c>
      <c r="P72" t="str">
        <f>_xlfn.XLOOKUP(Orders[[#This Row],[Customer ID]],customers!$A$1:$A$1001,customers!$I$1:$I$1001,,0)</f>
        <v>No</v>
      </c>
    </row>
    <row r="73" spans="1:16" x14ac:dyDescent="0.3">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_xlfn.XLOOKUP(D73,Product!$A$1:$A$49,Product!$B$1:$B$49,,0)</f>
        <v>Lib</v>
      </c>
      <c r="J73" t="str">
        <f>_xlfn.XLOOKUP(D73,Product!$A$1:$A$49,Product!$C$1:$C$49,,0)</f>
        <v>L</v>
      </c>
      <c r="K73" s="6">
        <f>INDEX(Product!$A$1:$G$49,MATCH(orders!$D73,Product!$A$1:$A$49,0),MATCH(orders!K$1,Product!$A$1:$G$1,0))</f>
        <v>0.2</v>
      </c>
      <c r="L73" s="7">
        <f>INDEX(Product!$A$1:$G$49,MATCH(orders!$D73,Product!$A$1:$A$49,0),MATCH(orders!L$1,Product!$A$1:$G$1,0))</f>
        <v>4.7549999999999999</v>
      </c>
      <c r="M73" s="7">
        <f t="shared" si="3"/>
        <v>9.51</v>
      </c>
      <c r="N73" t="str">
        <f t="shared" si="4"/>
        <v>Liberica</v>
      </c>
      <c r="O73" t="str">
        <f t="shared" si="5"/>
        <v>Light</v>
      </c>
      <c r="P73" t="str">
        <f>_xlfn.XLOOKUP(Orders[[#This Row],[Customer ID]],customers!$A$1:$A$1001,customers!$I$1:$I$1001,,0)</f>
        <v>No</v>
      </c>
    </row>
    <row r="74" spans="1:16" x14ac:dyDescent="0.3">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_xlfn.XLOOKUP(D74,Product!$A$1:$A$49,Product!$B$1:$B$49,,0)</f>
        <v>Ara</v>
      </c>
      <c r="J74" t="str">
        <f>_xlfn.XLOOKUP(D74,Product!$A$1:$A$49,Product!$C$1:$C$49,,0)</f>
        <v>M</v>
      </c>
      <c r="K74" s="6">
        <f>INDEX(Product!$A$1:$G$49,MATCH(orders!$D74,Product!$A$1:$A$49,0),MATCH(orders!K$1,Product!$A$1:$G$1,0))</f>
        <v>2.5</v>
      </c>
      <c r="L74" s="7">
        <f>INDEX(Product!$A$1:$G$49,MATCH(orders!$D74,Product!$A$1:$A$49,0),MATCH(orders!L$1,Product!$A$1:$G$1,0))</f>
        <v>25.874999999999996</v>
      </c>
      <c r="M74" s="7">
        <f t="shared" si="3"/>
        <v>77.624999999999986</v>
      </c>
      <c r="N74" t="str">
        <f t="shared" si="4"/>
        <v>Arabica</v>
      </c>
      <c r="O74" t="str">
        <f t="shared" si="5"/>
        <v>Medium</v>
      </c>
      <c r="P74" t="str">
        <f>_xlfn.XLOOKUP(Orders[[#This Row],[Customer ID]],customers!$A$1:$A$1001,customers!$I$1:$I$1001,,0)</f>
        <v>No</v>
      </c>
    </row>
    <row r="75" spans="1:16" x14ac:dyDescent="0.3">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_xlfn.XLOOKUP(D75,Product!$A$1:$A$49,Product!$B$1:$B$49,,0)</f>
        <v>Lib</v>
      </c>
      <c r="J75" t="str">
        <f>_xlfn.XLOOKUP(D75,Product!$A$1:$A$49,Product!$C$1:$C$49,,0)</f>
        <v>M</v>
      </c>
      <c r="K75" s="6">
        <f>INDEX(Product!$A$1:$G$49,MATCH(orders!$D75,Product!$A$1:$A$49,0),MATCH(orders!K$1,Product!$A$1:$G$1,0))</f>
        <v>0.2</v>
      </c>
      <c r="L75" s="7">
        <f>INDEX(Product!$A$1:$G$49,MATCH(orders!$D75,Product!$A$1:$A$49,0),MATCH(orders!L$1,Product!$A$1:$G$1,0))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_xlfn.XLOOKUP(D76,Product!$A$1:$A$49,Product!$B$1:$B$49,,0)</f>
        <v>Exc</v>
      </c>
      <c r="J76" t="str">
        <f>_xlfn.XLOOKUP(D76,Product!$A$1:$A$49,Product!$C$1:$C$49,,0)</f>
        <v>L</v>
      </c>
      <c r="K76" s="6">
        <f>INDEX(Product!$A$1:$G$49,MATCH(orders!$D76,Product!$A$1:$A$49,0),MATCH(orders!K$1,Product!$A$1:$G$1,0))</f>
        <v>0.5</v>
      </c>
      <c r="L76" s="7">
        <f>INDEX(Product!$A$1:$G$49,MATCH(orders!$D76,Product!$A$1:$A$49,0),MATCH(orders!L$1,Product!$A$1:$G$1,0))</f>
        <v>8.91</v>
      </c>
      <c r="M76" s="7">
        <f t="shared" si="3"/>
        <v>17.82</v>
      </c>
      <c r="N76" t="str">
        <f t="shared" si="4"/>
        <v>Excelsa</v>
      </c>
      <c r="O76" t="str">
        <f t="shared" si="5"/>
        <v>Light</v>
      </c>
      <c r="P76" t="str">
        <f>_xlfn.XLOOKUP(Orders[[#This Row],[Customer ID]],customers!$A$1:$A$1001,customers!$I$1:$I$1001,,0)</f>
        <v>Yes</v>
      </c>
    </row>
    <row r="77" spans="1:16" x14ac:dyDescent="0.3">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_xlfn.XLOOKUP(D77,Product!$A$1:$A$49,Product!$B$1:$B$49,,0)</f>
        <v>Rob</v>
      </c>
      <c r="J77" t="str">
        <f>_xlfn.XLOOKUP(D77,Product!$A$1:$A$49,Product!$C$1:$C$49,,0)</f>
        <v>D</v>
      </c>
      <c r="K77" s="6">
        <f>INDEX(Product!$A$1:$G$49,MATCH(orders!$D77,Product!$A$1:$A$49,0),MATCH(orders!K$1,Product!$A$1:$G$1,0))</f>
        <v>1</v>
      </c>
      <c r="L77" s="7">
        <f>INDEX(Product!$A$1:$G$49,MATCH(orders!$D77,Product!$A$1:$A$49,0),MATCH(orders!L$1,Product!$A$1:$G$1,0))</f>
        <v>8.9499999999999993</v>
      </c>
      <c r="M77" s="7">
        <f t="shared" si="3"/>
        <v>53.699999999999996</v>
      </c>
      <c r="N77" t="str">
        <f t="shared" si="4"/>
        <v>Robusta</v>
      </c>
      <c r="O77" t="str">
        <f t="shared" si="5"/>
        <v>Dark</v>
      </c>
      <c r="P77" t="str">
        <f>_xlfn.XLOOKUP(Orders[[#This Row],[Customer ID]],customers!$A$1:$A$1001,customers!$I$1:$I$1001,,0)</f>
        <v>Yes</v>
      </c>
    </row>
    <row r="78" spans="1:16" x14ac:dyDescent="0.3">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_xlfn.XLOOKUP(D78,Product!$A$1:$A$49,Product!$B$1:$B$49,,0)</f>
        <v>Rob</v>
      </c>
      <c r="J78" t="str">
        <f>_xlfn.XLOOKUP(D78,Product!$A$1:$A$49,Product!$C$1:$C$49,,0)</f>
        <v>L</v>
      </c>
      <c r="K78" s="6">
        <f>INDEX(Product!$A$1:$G$49,MATCH(orders!$D78,Product!$A$1:$A$49,0),MATCH(orders!K$1,Product!$A$1:$G$1,0))</f>
        <v>0.2</v>
      </c>
      <c r="L78" s="7">
        <f>INDEX(Product!$A$1:$G$49,MATCH(orders!$D78,Product!$A$1:$A$49,0),MATCH(orders!L$1,Product!$A$1:$G$1,0))</f>
        <v>3.5849999999999995</v>
      </c>
      <c r="M78" s="7">
        <f t="shared" si="3"/>
        <v>3.5849999999999995</v>
      </c>
      <c r="N78" t="str">
        <f t="shared" si="4"/>
        <v>Robusta</v>
      </c>
      <c r="O78" t="str">
        <f t="shared" si="5"/>
        <v>Light</v>
      </c>
      <c r="P78" t="str">
        <f>_xlfn.XLOOKUP(Orders[[#This Row],[Customer ID]],customers!$A$1:$A$1001,customers!$I$1:$I$1001,,0)</f>
        <v>Yes</v>
      </c>
    </row>
    <row r="79" spans="1:16" x14ac:dyDescent="0.3">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_xlfn.XLOOKUP(D79,Product!$A$1:$A$49,Product!$B$1:$B$49,,0)</f>
        <v>Exc</v>
      </c>
      <c r="J79" t="str">
        <f>_xlfn.XLOOKUP(D79,Product!$A$1:$A$49,Product!$C$1:$C$49,,0)</f>
        <v>D</v>
      </c>
      <c r="K79" s="6">
        <f>INDEX(Product!$A$1:$G$49,MATCH(orders!$D79,Product!$A$1:$A$49,0),MATCH(orders!K$1,Product!$A$1:$G$1,0))</f>
        <v>0.2</v>
      </c>
      <c r="L79" s="7">
        <f>INDEX(Product!$A$1:$G$49,MATCH(orders!$D79,Product!$A$1:$A$49,0),MATCH(orders!L$1,Product!$A$1:$G$1,0))</f>
        <v>3.645</v>
      </c>
      <c r="M79" s="7">
        <f t="shared" si="3"/>
        <v>7.29</v>
      </c>
      <c r="N79" t="str">
        <f t="shared" si="4"/>
        <v>Excelsa</v>
      </c>
      <c r="O79" t="str">
        <f t="shared" si="5"/>
        <v>Dark</v>
      </c>
      <c r="P79" t="str">
        <f>_xlfn.XLOOKUP(Orders[[#This Row],[Customer ID]],customers!$A$1:$A$1001,customers!$I$1:$I$1001,,0)</f>
        <v>No</v>
      </c>
    </row>
    <row r="80" spans="1:16" x14ac:dyDescent="0.3">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_xlfn.XLOOKUP(D80,Product!$A$1:$A$49,Product!$B$1:$B$49,,0)</f>
        <v>Ara</v>
      </c>
      <c r="J80" t="str">
        <f>_xlfn.XLOOKUP(D80,Product!$A$1:$A$49,Product!$C$1:$C$49,,0)</f>
        <v>M</v>
      </c>
      <c r="K80" s="6">
        <f>INDEX(Product!$A$1:$G$49,MATCH(orders!$D80,Product!$A$1:$A$49,0),MATCH(orders!K$1,Product!$A$1:$G$1,0))</f>
        <v>0.5</v>
      </c>
      <c r="L80" s="7">
        <f>INDEX(Product!$A$1:$G$49,MATCH(orders!$D80,Product!$A$1:$A$49,0),MATCH(orders!L$1,Product!$A$1:$G$1,0))</f>
        <v>6.75</v>
      </c>
      <c r="M80" s="7">
        <f t="shared" si="3"/>
        <v>40.5</v>
      </c>
      <c r="N80" t="str">
        <f t="shared" si="4"/>
        <v>Arabica</v>
      </c>
      <c r="O80" t="str">
        <f t="shared" si="5"/>
        <v>Medium</v>
      </c>
      <c r="P80" t="str">
        <f>_xlfn.XLOOKUP(Orders[[#This Row],[Customer ID]],customers!$A$1:$A$1001,customers!$I$1:$I$1001,,0)</f>
        <v>Yes</v>
      </c>
    </row>
    <row r="81" spans="1:16" x14ac:dyDescent="0.3">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_xlfn.XLOOKUP(D81,Product!$A$1:$A$49,Product!$B$1:$B$49,,0)</f>
        <v>Rob</v>
      </c>
      <c r="J81" t="str">
        <f>_xlfn.XLOOKUP(D81,Product!$A$1:$A$49,Product!$C$1:$C$49,,0)</f>
        <v>L</v>
      </c>
      <c r="K81" s="6">
        <f>INDEX(Product!$A$1:$G$49,MATCH(orders!$D81,Product!$A$1:$A$49,0),MATCH(orders!K$1,Product!$A$1:$G$1,0))</f>
        <v>1</v>
      </c>
      <c r="L81" s="7">
        <f>INDEX(Product!$A$1:$G$49,MATCH(orders!$D81,Product!$A$1:$A$49,0),MATCH(orders!L$1,Product!$A$1:$G$1,0))</f>
        <v>11.95</v>
      </c>
      <c r="M81" s="7">
        <f t="shared" si="3"/>
        <v>47.8</v>
      </c>
      <c r="N81" t="str">
        <f t="shared" si="4"/>
        <v>Robusta</v>
      </c>
      <c r="O81" t="str">
        <f t="shared" si="5"/>
        <v>Light</v>
      </c>
      <c r="P81" t="str">
        <f>_xlfn.XLOOKUP(Orders[[#This Row],[Customer ID]],customers!$A$1:$A$1001,customers!$I$1:$I$1001,,0)</f>
        <v>No</v>
      </c>
    </row>
    <row r="82" spans="1:16" x14ac:dyDescent="0.3">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_xlfn.XLOOKUP(D82,Product!$A$1:$A$49,Product!$B$1:$B$49,,0)</f>
        <v>Ara</v>
      </c>
      <c r="J82" t="str">
        <f>_xlfn.XLOOKUP(D82,Product!$A$1:$A$49,Product!$C$1:$C$49,,0)</f>
        <v>L</v>
      </c>
      <c r="K82" s="6">
        <f>INDEX(Product!$A$1:$G$49,MATCH(orders!$D82,Product!$A$1:$A$49,0),MATCH(orders!K$1,Product!$A$1:$G$1,0))</f>
        <v>0.5</v>
      </c>
      <c r="L82" s="7">
        <f>INDEX(Product!$A$1:$G$49,MATCH(orders!$D82,Product!$A$1:$A$49,0),MATCH(orders!L$1,Product!$A$1:$G$1,0))</f>
        <v>7.77</v>
      </c>
      <c r="M82" s="7">
        <f t="shared" si="3"/>
        <v>38.849999999999994</v>
      </c>
      <c r="N82" t="str">
        <f t="shared" si="4"/>
        <v>Arabica</v>
      </c>
      <c r="O82" t="str">
        <f t="shared" si="5"/>
        <v>Light</v>
      </c>
      <c r="P82" t="str">
        <f>_xlfn.XLOOKUP(Orders[[#This Row],[Customer ID]],customers!$A$1:$A$1001,customers!$I$1:$I$1001,,0)</f>
        <v>Yes</v>
      </c>
    </row>
    <row r="83" spans="1:16" x14ac:dyDescent="0.3">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_xlfn.XLOOKUP(D83,Product!$A$1:$A$49,Product!$B$1:$B$49,,0)</f>
        <v>Lib</v>
      </c>
      <c r="J83" t="str">
        <f>_xlfn.XLOOKUP(D83,Product!$A$1:$A$49,Product!$C$1:$C$49,,0)</f>
        <v>L</v>
      </c>
      <c r="K83" s="6">
        <f>INDEX(Product!$A$1:$G$49,MATCH(orders!$D83,Product!$A$1:$A$49,0),MATCH(orders!K$1,Product!$A$1:$G$1,0))</f>
        <v>2.5</v>
      </c>
      <c r="L83" s="7">
        <f>INDEX(Product!$A$1:$G$49,MATCH(orders!$D83,Product!$A$1:$A$49,0),MATCH(orders!L$1,Product!$A$1:$G$1,0))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_xlfn.XLOOKUP(D84,Product!$A$1:$A$49,Product!$B$1:$B$49,,0)</f>
        <v>Lib</v>
      </c>
      <c r="J84" t="str">
        <f>_xlfn.XLOOKUP(D84,Product!$A$1:$A$49,Product!$C$1:$C$49,,0)</f>
        <v>M</v>
      </c>
      <c r="K84" s="6">
        <f>INDEX(Product!$A$1:$G$49,MATCH(orders!$D84,Product!$A$1:$A$49,0),MATCH(orders!K$1,Product!$A$1:$G$1,0))</f>
        <v>2.5</v>
      </c>
      <c r="L84" s="7">
        <f>INDEX(Product!$A$1:$G$49,MATCH(orders!$D84,Product!$A$1:$A$49,0),MATCH(orders!L$1,Product!$A$1:$G$1,0))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_xlfn.XLOOKUP(D85,Product!$A$1:$A$49,Product!$B$1:$B$49,,0)</f>
        <v>Rob</v>
      </c>
      <c r="J85" t="str">
        <f>_xlfn.XLOOKUP(D85,Product!$A$1:$A$49,Product!$C$1:$C$49,,0)</f>
        <v>D</v>
      </c>
      <c r="K85" s="6">
        <f>INDEX(Product!$A$1:$G$49,MATCH(orders!$D85,Product!$A$1:$A$49,0),MATCH(orders!K$1,Product!$A$1:$G$1,0))</f>
        <v>2.5</v>
      </c>
      <c r="L85" s="7">
        <f>INDEX(Product!$A$1:$G$49,MATCH(orders!$D85,Product!$A$1:$A$49,0),MATCH(orders!L$1,Product!$A$1:$G$1,0))</f>
        <v>20.584999999999997</v>
      </c>
      <c r="M85" s="7">
        <f t="shared" si="3"/>
        <v>82.339999999999989</v>
      </c>
      <c r="N85" t="str">
        <f t="shared" si="4"/>
        <v>Robusta</v>
      </c>
      <c r="O85" t="str">
        <f t="shared" si="5"/>
        <v>Dark</v>
      </c>
      <c r="P85" t="str">
        <f>_xlfn.XLOOKUP(Orders[[#This Row],[Customer ID]],customers!$A$1:$A$1001,customers!$I$1:$I$1001,,0)</f>
        <v>Yes</v>
      </c>
    </row>
    <row r="86" spans="1:16" x14ac:dyDescent="0.3">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_xlfn.XLOOKUP(D86,Product!$A$1:$A$49,Product!$B$1:$B$49,,0)</f>
        <v>Lib</v>
      </c>
      <c r="J86" t="str">
        <f>_xlfn.XLOOKUP(D86,Product!$A$1:$A$49,Product!$C$1:$C$49,,0)</f>
        <v>L</v>
      </c>
      <c r="K86" s="6">
        <f>INDEX(Product!$A$1:$G$49,MATCH(orders!$D86,Product!$A$1:$A$49,0),MATCH(orders!K$1,Product!$A$1:$G$1,0))</f>
        <v>0.5</v>
      </c>
      <c r="L86" s="7">
        <f>INDEX(Product!$A$1:$G$49,MATCH(orders!$D86,Product!$A$1:$A$49,0),MATCH(orders!L$1,Product!$A$1:$G$1,0))</f>
        <v>9.51</v>
      </c>
      <c r="M86" s="7">
        <f t="shared" si="3"/>
        <v>9.51</v>
      </c>
      <c r="N86" t="str">
        <f t="shared" si="4"/>
        <v>Liberica</v>
      </c>
      <c r="O86" t="str">
        <f t="shared" si="5"/>
        <v>Light</v>
      </c>
      <c r="P86" t="str">
        <f>_xlfn.XLOOKUP(Orders[[#This Row],[Customer ID]],customers!$A$1:$A$1001,customers!$I$1:$I$1001,,0)</f>
        <v>No</v>
      </c>
    </row>
    <row r="87" spans="1:16" x14ac:dyDescent="0.3">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_xlfn.XLOOKUP(D87,Product!$A$1:$A$49,Product!$B$1:$B$49,,0)</f>
        <v>Ara</v>
      </c>
      <c r="J87" t="str">
        <f>_xlfn.XLOOKUP(D87,Product!$A$1:$A$49,Product!$C$1:$C$49,,0)</f>
        <v>L</v>
      </c>
      <c r="K87" s="6">
        <f>INDEX(Product!$A$1:$G$49,MATCH(orders!$D87,Product!$A$1:$A$49,0),MATCH(orders!K$1,Product!$A$1:$G$1,0))</f>
        <v>2.5</v>
      </c>
      <c r="L87" s="7">
        <f>INDEX(Product!$A$1:$G$49,MATCH(orders!$D87,Product!$A$1:$A$49,0),MATCH(orders!L$1,Product!$A$1:$G$1,0))</f>
        <v>29.784999999999997</v>
      </c>
      <c r="M87" s="7">
        <f t="shared" si="3"/>
        <v>89.35499999999999</v>
      </c>
      <c r="N87" t="str">
        <f t="shared" si="4"/>
        <v>Arabica</v>
      </c>
      <c r="O87" t="str">
        <f t="shared" si="5"/>
        <v>Light</v>
      </c>
      <c r="P87" t="str">
        <f>_xlfn.XLOOKUP(Orders[[#This Row],[Customer ID]],customers!$A$1:$A$1001,customers!$I$1:$I$1001,,0)</f>
        <v>No</v>
      </c>
    </row>
    <row r="88" spans="1:16" x14ac:dyDescent="0.3">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_xlfn.XLOOKUP(D88,Product!$A$1:$A$49,Product!$B$1:$B$49,,0)</f>
        <v>Ara</v>
      </c>
      <c r="J88" t="str">
        <f>_xlfn.XLOOKUP(D88,Product!$A$1:$A$49,Product!$C$1:$C$49,,0)</f>
        <v>D</v>
      </c>
      <c r="K88" s="6">
        <f>INDEX(Product!$A$1:$G$49,MATCH(orders!$D88,Product!$A$1:$A$49,0),MATCH(orders!K$1,Product!$A$1:$G$1,0))</f>
        <v>0.2</v>
      </c>
      <c r="L88" s="7">
        <f>INDEX(Product!$A$1:$G$49,MATCH(orders!$D88,Product!$A$1:$A$49,0),MATCH(orders!L$1,Product!$A$1:$G$1,0))</f>
        <v>2.9849999999999999</v>
      </c>
      <c r="M88" s="7">
        <f t="shared" si="3"/>
        <v>11.94</v>
      </c>
      <c r="N88" t="str">
        <f t="shared" si="4"/>
        <v>Arabica</v>
      </c>
      <c r="O88" t="str">
        <f t="shared" si="5"/>
        <v>Dark</v>
      </c>
      <c r="P88" t="str">
        <f>_xlfn.XLOOKUP(Orders[[#This Row],[Customer ID]],customers!$A$1:$A$1001,customers!$I$1:$I$1001,,0)</f>
        <v>No</v>
      </c>
    </row>
    <row r="89" spans="1:16" x14ac:dyDescent="0.3">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_xlfn.XLOOKUP(D89,Product!$A$1:$A$49,Product!$B$1:$B$49,,0)</f>
        <v>Ara</v>
      </c>
      <c r="J89" t="str">
        <f>_xlfn.XLOOKUP(D89,Product!$A$1:$A$49,Product!$C$1:$C$49,,0)</f>
        <v>M</v>
      </c>
      <c r="K89" s="6">
        <f>INDEX(Product!$A$1:$G$49,MATCH(orders!$D89,Product!$A$1:$A$49,0),MATCH(orders!K$1,Product!$A$1:$G$1,0))</f>
        <v>1</v>
      </c>
      <c r="L89" s="7">
        <f>INDEX(Product!$A$1:$G$49,MATCH(orders!$D89,Product!$A$1:$A$49,0),MATCH(orders!L$1,Product!$A$1:$G$1,0))</f>
        <v>11.25</v>
      </c>
      <c r="M89" s="7">
        <f t="shared" si="3"/>
        <v>33.75</v>
      </c>
      <c r="N89" t="str">
        <f t="shared" si="4"/>
        <v>Arabica</v>
      </c>
      <c r="O89" t="str">
        <f t="shared" si="5"/>
        <v>Medium</v>
      </c>
      <c r="P89" t="str">
        <f>_xlfn.XLOOKUP(Orders[[#This Row],[Customer ID]],customers!$A$1:$A$1001,customers!$I$1:$I$1001,,0)</f>
        <v>No</v>
      </c>
    </row>
    <row r="90" spans="1:16" x14ac:dyDescent="0.3">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_xlfn.XLOOKUP(D90,Product!$A$1:$A$49,Product!$B$1:$B$49,,0)</f>
        <v>Rob</v>
      </c>
      <c r="J90" t="str">
        <f>_xlfn.XLOOKUP(D90,Product!$A$1:$A$49,Product!$C$1:$C$49,,0)</f>
        <v>L</v>
      </c>
      <c r="K90" s="6">
        <f>INDEX(Product!$A$1:$G$49,MATCH(orders!$D90,Product!$A$1:$A$49,0),MATCH(orders!K$1,Product!$A$1:$G$1,0))</f>
        <v>1</v>
      </c>
      <c r="L90" s="7">
        <f>INDEX(Product!$A$1:$G$49,MATCH(orders!$D90,Product!$A$1:$A$49,0),MATCH(orders!L$1,Product!$A$1:$G$1,0))</f>
        <v>11.95</v>
      </c>
      <c r="M90" s="7">
        <f t="shared" si="3"/>
        <v>35.849999999999994</v>
      </c>
      <c r="N90" t="str">
        <f t="shared" si="4"/>
        <v>Robusta</v>
      </c>
      <c r="O90" t="str">
        <f t="shared" si="5"/>
        <v>Light</v>
      </c>
      <c r="P90" t="str">
        <f>_xlfn.XLOOKUP(Orders[[#This Row],[Customer ID]],customers!$A$1:$A$1001,customers!$I$1:$I$1001,,0)</f>
        <v>No</v>
      </c>
    </row>
    <row r="91" spans="1:16" x14ac:dyDescent="0.3">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_xlfn.XLOOKUP(D91,Product!$A$1:$A$49,Product!$B$1:$B$49,,0)</f>
        <v>Ara</v>
      </c>
      <c r="J91" t="str">
        <f>_xlfn.XLOOKUP(D91,Product!$A$1:$A$49,Product!$C$1:$C$49,,0)</f>
        <v>L</v>
      </c>
      <c r="K91" s="6">
        <f>INDEX(Product!$A$1:$G$49,MATCH(orders!$D91,Product!$A$1:$A$49,0),MATCH(orders!K$1,Product!$A$1:$G$1,0))</f>
        <v>1</v>
      </c>
      <c r="L91" s="7">
        <f>INDEX(Product!$A$1:$G$49,MATCH(orders!$D91,Product!$A$1:$A$49,0),MATCH(orders!L$1,Product!$A$1:$G$1,0))</f>
        <v>12.95</v>
      </c>
      <c r="M91" s="7">
        <f t="shared" si="3"/>
        <v>77.699999999999989</v>
      </c>
      <c r="N91" t="str">
        <f t="shared" si="4"/>
        <v>Arabica</v>
      </c>
      <c r="O91" t="str">
        <f t="shared" si="5"/>
        <v>Light</v>
      </c>
      <c r="P91" t="str">
        <f>_xlfn.XLOOKUP(Orders[[#This Row],[Customer ID]],customers!$A$1:$A$1001,customers!$I$1:$I$1001,,0)</f>
        <v>No</v>
      </c>
    </row>
    <row r="92" spans="1:16" x14ac:dyDescent="0.3">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_xlfn.XLOOKUP(D92,Product!$A$1:$A$49,Product!$B$1:$B$49,,0)</f>
        <v>Ara</v>
      </c>
      <c r="J92" t="str">
        <f>_xlfn.XLOOKUP(D92,Product!$A$1:$A$49,Product!$C$1:$C$49,,0)</f>
        <v>L</v>
      </c>
      <c r="K92" s="6">
        <f>INDEX(Product!$A$1:$G$49,MATCH(orders!$D92,Product!$A$1:$A$49,0),MATCH(orders!K$1,Product!$A$1:$G$1,0))</f>
        <v>1</v>
      </c>
      <c r="L92" s="7">
        <f>INDEX(Product!$A$1:$G$49,MATCH(orders!$D92,Product!$A$1:$A$49,0),MATCH(orders!L$1,Product!$A$1:$G$1,0))</f>
        <v>12.95</v>
      </c>
      <c r="M92" s="7">
        <f t="shared" si="3"/>
        <v>51.8</v>
      </c>
      <c r="N92" t="str">
        <f t="shared" si="4"/>
        <v>Arabica</v>
      </c>
      <c r="O92" t="str">
        <f t="shared" si="5"/>
        <v>Light</v>
      </c>
      <c r="P92" t="str">
        <f>_xlfn.XLOOKUP(Orders[[#This Row],[Customer ID]],customers!$A$1:$A$1001,customers!$I$1:$I$1001,,0)</f>
        <v>Yes</v>
      </c>
    </row>
    <row r="93" spans="1:16" x14ac:dyDescent="0.3">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_xlfn.XLOOKUP(D93,Product!$A$1:$A$49,Product!$B$1:$B$49,,0)</f>
        <v>Ara</v>
      </c>
      <c r="J93" t="str">
        <f>_xlfn.XLOOKUP(D93,Product!$A$1:$A$49,Product!$C$1:$C$49,,0)</f>
        <v>M</v>
      </c>
      <c r="K93" s="6">
        <f>INDEX(Product!$A$1:$G$49,MATCH(orders!$D93,Product!$A$1:$A$49,0),MATCH(orders!K$1,Product!$A$1:$G$1,0))</f>
        <v>2.5</v>
      </c>
      <c r="L93" s="7">
        <f>INDEX(Product!$A$1:$G$49,MATCH(orders!$D93,Product!$A$1:$A$49,0),MATCH(orders!L$1,Product!$A$1:$G$1,0))</f>
        <v>25.874999999999996</v>
      </c>
      <c r="M93" s="7">
        <f t="shared" si="3"/>
        <v>103.49999999999999</v>
      </c>
      <c r="N93" t="str">
        <f t="shared" si="4"/>
        <v>Arabica</v>
      </c>
      <c r="O93" t="str">
        <f t="shared" si="5"/>
        <v>Medium</v>
      </c>
      <c r="P93" t="str">
        <f>_xlfn.XLOOKUP(Orders[[#This Row],[Customer ID]],customers!$A$1:$A$1001,customers!$I$1:$I$1001,,0)</f>
        <v>No</v>
      </c>
    </row>
    <row r="94" spans="1:16" x14ac:dyDescent="0.3">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_xlfn.XLOOKUP(D94,Product!$A$1:$A$49,Product!$B$1:$B$49,,0)</f>
        <v>Exc</v>
      </c>
      <c r="J94" t="str">
        <f>_xlfn.XLOOKUP(D94,Product!$A$1:$A$49,Product!$C$1:$C$49,,0)</f>
        <v>L</v>
      </c>
      <c r="K94" s="6">
        <f>INDEX(Product!$A$1:$G$49,MATCH(orders!$D94,Product!$A$1:$A$49,0),MATCH(orders!K$1,Product!$A$1:$G$1,0))</f>
        <v>1</v>
      </c>
      <c r="L94" s="7">
        <f>INDEX(Product!$A$1:$G$49,MATCH(orders!$D94,Product!$A$1:$A$49,0),MATCH(orders!L$1,Product!$A$1:$G$1,0))</f>
        <v>14.85</v>
      </c>
      <c r="M94" s="7">
        <f t="shared" si="3"/>
        <v>44.55</v>
      </c>
      <c r="N94" t="str">
        <f t="shared" si="4"/>
        <v>Excelsa</v>
      </c>
      <c r="O94" t="str">
        <f t="shared" si="5"/>
        <v>Light</v>
      </c>
      <c r="P94" t="str">
        <f>_xlfn.XLOOKUP(Orders[[#This Row],[Customer ID]],customers!$A$1:$A$1001,customers!$I$1:$I$1001,,0)</f>
        <v>Yes</v>
      </c>
    </row>
    <row r="95" spans="1:16" x14ac:dyDescent="0.3">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_xlfn.XLOOKUP(D95,Product!$A$1:$A$49,Product!$B$1:$B$49,,0)</f>
        <v>Exc</v>
      </c>
      <c r="J95" t="str">
        <f>_xlfn.XLOOKUP(D95,Product!$A$1:$A$49,Product!$C$1:$C$49,,0)</f>
        <v>L</v>
      </c>
      <c r="K95" s="6">
        <f>INDEX(Product!$A$1:$G$49,MATCH(orders!$D95,Product!$A$1:$A$49,0),MATCH(orders!K$1,Product!$A$1:$G$1,0))</f>
        <v>0.5</v>
      </c>
      <c r="L95" s="7">
        <f>INDEX(Product!$A$1:$G$49,MATCH(orders!$D95,Product!$A$1:$A$49,0),MATCH(orders!L$1,Product!$A$1:$G$1,0))</f>
        <v>8.91</v>
      </c>
      <c r="M95" s="7">
        <f t="shared" si="3"/>
        <v>35.64</v>
      </c>
      <c r="N95" t="str">
        <f t="shared" si="4"/>
        <v>Excelsa</v>
      </c>
      <c r="O95" t="str">
        <f t="shared" si="5"/>
        <v>Light</v>
      </c>
      <c r="P95" t="str">
        <f>_xlfn.XLOOKUP(Orders[[#This Row],[Customer ID]],customers!$A$1:$A$1001,customers!$I$1:$I$1001,,0)</f>
        <v>Yes</v>
      </c>
    </row>
    <row r="96" spans="1:16" x14ac:dyDescent="0.3">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_xlfn.XLOOKUP(D96,Product!$A$1:$A$49,Product!$B$1:$B$49,,0)</f>
        <v>Ara</v>
      </c>
      <c r="J96" t="str">
        <f>_xlfn.XLOOKUP(D96,Product!$A$1:$A$49,Product!$C$1:$C$49,,0)</f>
        <v>D</v>
      </c>
      <c r="K96" s="6">
        <f>INDEX(Product!$A$1:$G$49,MATCH(orders!$D96,Product!$A$1:$A$49,0),MATCH(orders!K$1,Product!$A$1:$G$1,0))</f>
        <v>0.2</v>
      </c>
      <c r="L96" s="7">
        <f>INDEX(Product!$A$1:$G$49,MATCH(orders!$D96,Product!$A$1:$A$49,0),MATCH(orders!L$1,Product!$A$1:$G$1,0))</f>
        <v>2.9849999999999999</v>
      </c>
      <c r="M96" s="7">
        <f t="shared" si="3"/>
        <v>17.91</v>
      </c>
      <c r="N96" t="str">
        <f t="shared" si="4"/>
        <v>Arabica</v>
      </c>
      <c r="O96" t="str">
        <f t="shared" si="5"/>
        <v>Dark</v>
      </c>
      <c r="P96" t="str">
        <f>_xlfn.XLOOKUP(Orders[[#This Row],[Customer ID]],customers!$A$1:$A$1001,customers!$I$1:$I$1001,,0)</f>
        <v>Yes</v>
      </c>
    </row>
    <row r="97" spans="1:16" x14ac:dyDescent="0.3">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_xlfn.XLOOKUP(D97,Product!$A$1:$A$49,Product!$B$1:$B$49,,0)</f>
        <v>Ara</v>
      </c>
      <c r="J97" t="str">
        <f>_xlfn.XLOOKUP(D97,Product!$A$1:$A$49,Product!$C$1:$C$49,,0)</f>
        <v>M</v>
      </c>
      <c r="K97" s="6">
        <f>INDEX(Product!$A$1:$G$49,MATCH(orders!$D97,Product!$A$1:$A$49,0),MATCH(orders!K$1,Product!$A$1:$G$1,0))</f>
        <v>2.5</v>
      </c>
      <c r="L97" s="7">
        <f>INDEX(Product!$A$1:$G$49,MATCH(orders!$D97,Product!$A$1:$A$49,0),MATCH(orders!L$1,Product!$A$1:$G$1,0))</f>
        <v>25.874999999999996</v>
      </c>
      <c r="M97" s="7">
        <f t="shared" si="3"/>
        <v>155.24999999999997</v>
      </c>
      <c r="N97" t="str">
        <f t="shared" si="4"/>
        <v>Arabica</v>
      </c>
      <c r="O97" t="str">
        <f t="shared" si="5"/>
        <v>Medium</v>
      </c>
      <c r="P97" t="str">
        <f>_xlfn.XLOOKUP(Orders[[#This Row],[Customer ID]],customers!$A$1:$A$1001,customers!$I$1:$I$1001,,0)</f>
        <v>No</v>
      </c>
    </row>
    <row r="98" spans="1:16" x14ac:dyDescent="0.3">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_xlfn.XLOOKUP(D98,Product!$A$1:$A$49,Product!$B$1:$B$49,,0)</f>
        <v>Ara</v>
      </c>
      <c r="J98" t="str">
        <f>_xlfn.XLOOKUP(D98,Product!$A$1:$A$49,Product!$C$1:$C$49,,0)</f>
        <v>D</v>
      </c>
      <c r="K98" s="6">
        <f>INDEX(Product!$A$1:$G$49,MATCH(orders!$D98,Product!$A$1:$A$49,0),MATCH(orders!K$1,Product!$A$1:$G$1,0))</f>
        <v>0.2</v>
      </c>
      <c r="L98" s="7">
        <f>INDEX(Product!$A$1:$G$49,MATCH(orders!$D98,Product!$A$1:$A$49,0),MATCH(orders!L$1,Product!$A$1:$G$1,0))</f>
        <v>2.9849999999999999</v>
      </c>
      <c r="M98" s="7">
        <f t="shared" si="3"/>
        <v>5.97</v>
      </c>
      <c r="N98" t="str">
        <f t="shared" si="4"/>
        <v>Arabica</v>
      </c>
      <c r="O98" t="str">
        <f t="shared" si="5"/>
        <v>Dark</v>
      </c>
      <c r="P98" t="str">
        <f>_xlfn.XLOOKUP(Orders[[#This Row],[Customer ID]],customers!$A$1:$A$1001,customers!$I$1:$I$1001,,0)</f>
        <v>No</v>
      </c>
    </row>
    <row r="99" spans="1:16" x14ac:dyDescent="0.3">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_xlfn.XLOOKUP(D99,Product!$A$1:$A$49,Product!$B$1:$B$49,,0)</f>
        <v>Ara</v>
      </c>
      <c r="J99" t="str">
        <f>_xlfn.XLOOKUP(D99,Product!$A$1:$A$49,Product!$C$1:$C$49,,0)</f>
        <v>M</v>
      </c>
      <c r="K99" s="6">
        <f>INDEX(Product!$A$1:$G$49,MATCH(orders!$D99,Product!$A$1:$A$49,0),MATCH(orders!K$1,Product!$A$1:$G$1,0))</f>
        <v>0.5</v>
      </c>
      <c r="L99" s="7">
        <f>INDEX(Product!$A$1:$G$49,MATCH(orders!$D99,Product!$A$1:$A$49,0),MATCH(orders!L$1,Product!$A$1:$G$1,0))</f>
        <v>6.75</v>
      </c>
      <c r="M99" s="7">
        <f t="shared" si="3"/>
        <v>13.5</v>
      </c>
      <c r="N99" t="str">
        <f t="shared" si="4"/>
        <v>Arabica</v>
      </c>
      <c r="O99" t="str">
        <f t="shared" si="5"/>
        <v>Medium</v>
      </c>
      <c r="P99" t="str">
        <f>_xlfn.XLOOKUP(Orders[[#This Row],[Customer ID]],customers!$A$1:$A$1001,customers!$I$1:$I$1001,,0)</f>
        <v>No</v>
      </c>
    </row>
    <row r="100" spans="1:16" x14ac:dyDescent="0.3">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_xlfn.XLOOKUP(D100,Product!$A$1:$A$49,Product!$B$1:$B$49,,0)</f>
        <v>Ara</v>
      </c>
      <c r="J100" t="str">
        <f>_xlfn.XLOOKUP(D100,Product!$A$1:$A$49,Product!$C$1:$C$49,,0)</f>
        <v>D</v>
      </c>
      <c r="K100" s="6">
        <f>INDEX(Product!$A$1:$G$49,MATCH(orders!$D100,Product!$A$1:$A$49,0),MATCH(orders!K$1,Product!$A$1:$G$1,0))</f>
        <v>0.2</v>
      </c>
      <c r="L100" s="7">
        <f>INDEX(Product!$A$1:$G$49,MATCH(orders!$D100,Product!$A$1:$A$49,0),MATCH(orders!L$1,Product!$A$1:$G$1,0))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_xlfn.XLOOKUP(D101,Product!$A$1:$A$49,Product!$B$1:$B$49,,0)</f>
        <v>Lib</v>
      </c>
      <c r="J101" t="str">
        <f>_xlfn.XLOOKUP(D101,Product!$A$1:$A$49,Product!$C$1:$C$49,,0)</f>
        <v>M</v>
      </c>
      <c r="K101" s="6">
        <f>INDEX(Product!$A$1:$G$49,MATCH(orders!$D101,Product!$A$1:$A$49,0),MATCH(orders!K$1,Product!$A$1:$G$1,0))</f>
        <v>0.2</v>
      </c>
      <c r="L101" s="7">
        <f>INDEX(Product!$A$1:$G$49,MATCH(orders!$D101,Product!$A$1:$A$49,0),MATCH(orders!L$1,Product!$A$1:$G$1,0))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_xlfn.XLOOKUP(D102,Product!$A$1:$A$49,Product!$B$1:$B$49,,0)</f>
        <v>Ara</v>
      </c>
      <c r="J102" t="str">
        <f>_xlfn.XLOOKUP(D102,Product!$A$1:$A$49,Product!$C$1:$C$49,,0)</f>
        <v>L</v>
      </c>
      <c r="K102" s="6">
        <f>INDEX(Product!$A$1:$G$49,MATCH(orders!$D102,Product!$A$1:$A$49,0),MATCH(orders!K$1,Product!$A$1:$G$1,0))</f>
        <v>0.2</v>
      </c>
      <c r="L102" s="7">
        <f>INDEX(Product!$A$1:$G$49,MATCH(orders!$D102,Product!$A$1:$A$49,0),MATCH(orders!L$1,Product!$A$1:$G$1,0))</f>
        <v>3.8849999999999998</v>
      </c>
      <c r="M102" s="7">
        <f t="shared" si="3"/>
        <v>7.77</v>
      </c>
      <c r="N102" t="str">
        <f t="shared" si="4"/>
        <v>Arabica</v>
      </c>
      <c r="O102" t="str">
        <f t="shared" si="5"/>
        <v>Light</v>
      </c>
      <c r="P102" t="str">
        <f>_xlfn.XLOOKUP(Orders[[#This Row],[Customer ID]],customers!$A$1:$A$1001,customers!$I$1:$I$1001,,0)</f>
        <v>Yes</v>
      </c>
    </row>
    <row r="103" spans="1:16" x14ac:dyDescent="0.3">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_xlfn.XLOOKUP(D103,Product!$A$1:$A$49,Product!$B$1:$B$49,,0)</f>
        <v>Lib</v>
      </c>
      <c r="J103" t="str">
        <f>_xlfn.XLOOKUP(D103,Product!$A$1:$A$49,Product!$C$1:$C$49,,0)</f>
        <v>D</v>
      </c>
      <c r="K103" s="6">
        <f>INDEX(Product!$A$1:$G$49,MATCH(orders!$D103,Product!$A$1:$A$49,0),MATCH(orders!K$1,Product!$A$1:$G$1,0))</f>
        <v>2.5</v>
      </c>
      <c r="L103" s="7">
        <f>INDEX(Product!$A$1:$G$49,MATCH(orders!$D103,Product!$A$1:$A$49,0),MATCH(orders!L$1,Product!$A$1:$G$1,0))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_xlfn.XLOOKUP(D104,Product!$A$1:$A$49,Product!$B$1:$B$49,,0)</f>
        <v>Lib</v>
      </c>
      <c r="J104" t="str">
        <f>_xlfn.XLOOKUP(D104,Product!$A$1:$A$49,Product!$C$1:$C$49,,0)</f>
        <v>D</v>
      </c>
      <c r="K104" s="6">
        <f>INDEX(Product!$A$1:$G$49,MATCH(orders!$D104,Product!$A$1:$A$49,0),MATCH(orders!K$1,Product!$A$1:$G$1,0))</f>
        <v>1</v>
      </c>
      <c r="L104" s="7">
        <f>INDEX(Product!$A$1:$G$49,MATCH(orders!$D104,Product!$A$1:$A$49,0),MATCH(orders!L$1,Product!$A$1:$G$1,0))</f>
        <v>12.95</v>
      </c>
      <c r="M104" s="7">
        <f t="shared" si="3"/>
        <v>38.849999999999994</v>
      </c>
      <c r="N104" t="str">
        <f t="shared" si="4"/>
        <v>Liberica</v>
      </c>
      <c r="O104" t="str">
        <f t="shared" si="5"/>
        <v>Dark</v>
      </c>
      <c r="P104" t="str">
        <f>_xlfn.XLOOKUP(Orders[[#This Row],[Customer ID]],customers!$A$1:$A$1001,customers!$I$1:$I$1001,,0)</f>
        <v>Yes</v>
      </c>
    </row>
    <row r="105" spans="1:16" x14ac:dyDescent="0.3">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_xlfn.XLOOKUP(D105,Product!$A$1:$A$49,Product!$B$1:$B$49,,0)</f>
        <v>Rob</v>
      </c>
      <c r="J105" t="str">
        <f>_xlfn.XLOOKUP(D105,Product!$A$1:$A$49,Product!$C$1:$C$49,,0)</f>
        <v>M</v>
      </c>
      <c r="K105" s="6">
        <f>INDEX(Product!$A$1:$G$49,MATCH(orders!$D105,Product!$A$1:$A$49,0),MATCH(orders!K$1,Product!$A$1:$G$1,0))</f>
        <v>0.2</v>
      </c>
      <c r="L105" s="7">
        <f>INDEX(Product!$A$1:$G$49,MATCH(orders!$D105,Product!$A$1:$A$49,0),MATCH(orders!L$1,Product!$A$1:$G$1,0))</f>
        <v>2.9849999999999999</v>
      </c>
      <c r="M105" s="7">
        <f t="shared" si="3"/>
        <v>11.94</v>
      </c>
      <c r="N105" t="str">
        <f t="shared" si="4"/>
        <v>Robusta</v>
      </c>
      <c r="O105" t="str">
        <f t="shared" si="5"/>
        <v>Medium</v>
      </c>
      <c r="P105" t="str">
        <f>_xlfn.XLOOKUP(Orders[[#This Row],[Customer ID]],customers!$A$1:$A$1001,customers!$I$1:$I$1001,,0)</f>
        <v>No</v>
      </c>
    </row>
    <row r="106" spans="1:16" x14ac:dyDescent="0.3">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_xlfn.XLOOKUP(D106,Product!$A$1:$A$49,Product!$B$1:$B$49,,0)</f>
        <v>Lib</v>
      </c>
      <c r="J106" t="str">
        <f>_xlfn.XLOOKUP(D106,Product!$A$1:$A$49,Product!$C$1:$C$49,,0)</f>
        <v>M</v>
      </c>
      <c r="K106" s="6">
        <f>INDEX(Product!$A$1:$G$49,MATCH(orders!$D106,Product!$A$1:$A$49,0),MATCH(orders!K$1,Product!$A$1:$G$1,0))</f>
        <v>1</v>
      </c>
      <c r="L106" s="7">
        <f>INDEX(Product!$A$1:$G$49,MATCH(orders!$D106,Product!$A$1:$A$49,0),MATCH(orders!L$1,Product!$A$1:$G$1,0))</f>
        <v>14.55</v>
      </c>
      <c r="M106" s="7">
        <f t="shared" si="3"/>
        <v>87.300000000000011</v>
      </c>
      <c r="N106" t="str">
        <f t="shared" si="4"/>
        <v>Liberica</v>
      </c>
      <c r="O106" t="str">
        <f t="shared" si="5"/>
        <v>Medium</v>
      </c>
      <c r="P106" t="str">
        <f>_xlfn.XLOOKUP(Orders[[#This Row],[Customer ID]],customers!$A$1:$A$1001,customers!$I$1:$I$1001,,0)</f>
        <v>No</v>
      </c>
    </row>
    <row r="107" spans="1:16" x14ac:dyDescent="0.3">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_xlfn.XLOOKUP(D107,Product!$A$1:$A$49,Product!$B$1:$B$49,,0)</f>
        <v>Ara</v>
      </c>
      <c r="J107" t="str">
        <f>_xlfn.XLOOKUP(D107,Product!$A$1:$A$49,Product!$C$1:$C$49,,0)</f>
        <v>M</v>
      </c>
      <c r="K107" s="6">
        <f>INDEX(Product!$A$1:$G$49,MATCH(orders!$D107,Product!$A$1:$A$49,0),MATCH(orders!K$1,Product!$A$1:$G$1,0))</f>
        <v>0.5</v>
      </c>
      <c r="L107" s="7">
        <f>INDEX(Product!$A$1:$G$49,MATCH(orders!$D107,Product!$A$1:$A$49,0),MATCH(orders!L$1,Product!$A$1:$G$1,0))</f>
        <v>6.75</v>
      </c>
      <c r="M107" s="7">
        <f t="shared" si="3"/>
        <v>40.5</v>
      </c>
      <c r="N107" t="str">
        <f t="shared" si="4"/>
        <v>Arabica</v>
      </c>
      <c r="O107" t="str">
        <f t="shared" si="5"/>
        <v>Medium</v>
      </c>
      <c r="P107" t="str">
        <f>_xlfn.XLOOKUP(Orders[[#This Row],[Customer ID]],customers!$A$1:$A$1001,customers!$I$1:$I$1001,,0)</f>
        <v>Yes</v>
      </c>
    </row>
    <row r="108" spans="1:16" x14ac:dyDescent="0.3">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_xlfn.XLOOKUP(D108,Product!$A$1:$A$49,Product!$B$1:$B$49,,0)</f>
        <v>Exc</v>
      </c>
      <c r="J108" t="str">
        <f>_xlfn.XLOOKUP(D108,Product!$A$1:$A$49,Product!$C$1:$C$49,,0)</f>
        <v>D</v>
      </c>
      <c r="K108" s="6">
        <f>INDEX(Product!$A$1:$G$49,MATCH(orders!$D108,Product!$A$1:$A$49,0),MATCH(orders!K$1,Product!$A$1:$G$1,0))</f>
        <v>1</v>
      </c>
      <c r="L108" s="7">
        <f>INDEX(Product!$A$1:$G$49,MATCH(orders!$D108,Product!$A$1:$A$49,0),MATCH(orders!L$1,Product!$A$1:$G$1,0))</f>
        <v>12.15</v>
      </c>
      <c r="M108" s="7">
        <f t="shared" si="3"/>
        <v>24.3</v>
      </c>
      <c r="N108" t="str">
        <f t="shared" si="4"/>
        <v>Excelsa</v>
      </c>
      <c r="O108" t="str">
        <f t="shared" si="5"/>
        <v>Dark</v>
      </c>
      <c r="P108" t="str">
        <f>_xlfn.XLOOKUP(Orders[[#This Row],[Customer ID]],customers!$A$1:$A$1001,customers!$I$1:$I$1001,,0)</f>
        <v>No</v>
      </c>
    </row>
    <row r="109" spans="1:16" x14ac:dyDescent="0.3">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_xlfn.XLOOKUP(D109,Product!$A$1:$A$49,Product!$B$1:$B$49,,0)</f>
        <v>Rob</v>
      </c>
      <c r="J109" t="str">
        <f>_xlfn.XLOOKUP(D109,Product!$A$1:$A$49,Product!$C$1:$C$49,,0)</f>
        <v>M</v>
      </c>
      <c r="K109" s="6">
        <f>INDEX(Product!$A$1:$G$49,MATCH(orders!$D109,Product!$A$1:$A$49,0),MATCH(orders!K$1,Product!$A$1:$G$1,0))</f>
        <v>0.5</v>
      </c>
      <c r="L109" s="7">
        <f>INDEX(Product!$A$1:$G$49,MATCH(orders!$D109,Product!$A$1:$A$49,0),MATCH(orders!L$1,Product!$A$1:$G$1,0))</f>
        <v>5.97</v>
      </c>
      <c r="M109" s="7">
        <f t="shared" si="3"/>
        <v>17.91</v>
      </c>
      <c r="N109" t="str">
        <f t="shared" si="4"/>
        <v>Robusta</v>
      </c>
      <c r="O109" t="str">
        <f t="shared" si="5"/>
        <v>Medium</v>
      </c>
      <c r="P109" t="str">
        <f>_xlfn.XLOOKUP(Orders[[#This Row],[Customer ID]],customers!$A$1:$A$1001,customers!$I$1:$I$1001,,0)</f>
        <v>Yes</v>
      </c>
    </row>
    <row r="110" spans="1:16" x14ac:dyDescent="0.3">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_xlfn.XLOOKUP(D110,Product!$A$1:$A$49,Product!$B$1:$B$49,,0)</f>
        <v>Ara</v>
      </c>
      <c r="J110" t="str">
        <f>_xlfn.XLOOKUP(D110,Product!$A$1:$A$49,Product!$C$1:$C$49,,0)</f>
        <v>M</v>
      </c>
      <c r="K110" s="6">
        <f>INDEX(Product!$A$1:$G$49,MATCH(orders!$D110,Product!$A$1:$A$49,0),MATCH(orders!K$1,Product!$A$1:$G$1,0))</f>
        <v>0.5</v>
      </c>
      <c r="L110" s="7">
        <f>INDEX(Product!$A$1:$G$49,MATCH(orders!$D110,Product!$A$1:$A$49,0),MATCH(orders!L$1,Product!$A$1:$G$1,0))</f>
        <v>6.75</v>
      </c>
      <c r="M110" s="7">
        <f t="shared" si="3"/>
        <v>27</v>
      </c>
      <c r="N110" t="str">
        <f t="shared" si="4"/>
        <v>Arabica</v>
      </c>
      <c r="O110" t="str">
        <f t="shared" si="5"/>
        <v>Medium</v>
      </c>
      <c r="P110" t="str">
        <f>_xlfn.XLOOKUP(Orders[[#This Row],[Customer ID]],customers!$A$1:$A$1001,customers!$I$1:$I$1001,,0)</f>
        <v>No</v>
      </c>
    </row>
    <row r="111" spans="1:16" x14ac:dyDescent="0.3">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_xlfn.XLOOKUP(D111,Product!$A$1:$A$49,Product!$B$1:$B$49,,0)</f>
        <v>Lib</v>
      </c>
      <c r="J111" t="str">
        <f>_xlfn.XLOOKUP(D111,Product!$A$1:$A$49,Product!$C$1:$C$49,,0)</f>
        <v>D</v>
      </c>
      <c r="K111" s="6">
        <f>INDEX(Product!$A$1:$G$49,MATCH(orders!$D111,Product!$A$1:$A$49,0),MATCH(orders!K$1,Product!$A$1:$G$1,0))</f>
        <v>0.5</v>
      </c>
      <c r="L111" s="7">
        <f>INDEX(Product!$A$1:$G$49,MATCH(orders!$D111,Product!$A$1:$A$49,0),MATCH(orders!L$1,Product!$A$1:$G$1,0))</f>
        <v>7.77</v>
      </c>
      <c r="M111" s="7">
        <f t="shared" si="3"/>
        <v>7.77</v>
      </c>
      <c r="N111" t="str">
        <f t="shared" si="4"/>
        <v>Liberica</v>
      </c>
      <c r="O111" t="str">
        <f t="shared" si="5"/>
        <v>Dark</v>
      </c>
      <c r="P111" t="str">
        <f>_xlfn.XLOOKUP(Orders[[#This Row],[Customer ID]],customers!$A$1:$A$1001,customers!$I$1:$I$1001,,0)</f>
        <v>Yes</v>
      </c>
    </row>
    <row r="112" spans="1:16" x14ac:dyDescent="0.3">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_xlfn.XLOOKUP(D112,Product!$A$1:$A$49,Product!$B$1:$B$49,,0)</f>
        <v>Exc</v>
      </c>
      <c r="J112" t="str">
        <f>_xlfn.XLOOKUP(D112,Product!$A$1:$A$49,Product!$C$1:$C$49,,0)</f>
        <v>L</v>
      </c>
      <c r="K112" s="6">
        <f>INDEX(Product!$A$1:$G$49,MATCH(orders!$D112,Product!$A$1:$A$49,0),MATCH(orders!K$1,Product!$A$1:$G$1,0))</f>
        <v>0.2</v>
      </c>
      <c r="L112" s="7">
        <f>INDEX(Product!$A$1:$G$49,MATCH(orders!$D112,Product!$A$1:$A$49,0),MATCH(orders!L$1,Product!$A$1:$G$1,0))</f>
        <v>4.4550000000000001</v>
      </c>
      <c r="M112" s="7">
        <f t="shared" si="3"/>
        <v>13.365</v>
      </c>
      <c r="N112" t="str">
        <f t="shared" si="4"/>
        <v>Excelsa</v>
      </c>
      <c r="O112" t="str">
        <f t="shared" si="5"/>
        <v>Light</v>
      </c>
      <c r="P112" t="str">
        <f>_xlfn.XLOOKUP(Orders[[#This Row],[Customer ID]],customers!$A$1:$A$1001,customers!$I$1:$I$1001,,0)</f>
        <v>Yes</v>
      </c>
    </row>
    <row r="113" spans="1:16" x14ac:dyDescent="0.3">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_xlfn.XLOOKUP(D113,Product!$A$1:$A$49,Product!$B$1:$B$49,,0)</f>
        <v>Rob</v>
      </c>
      <c r="J113" t="str">
        <f>_xlfn.XLOOKUP(D113,Product!$A$1:$A$49,Product!$C$1:$C$49,,0)</f>
        <v>D</v>
      </c>
      <c r="K113" s="6">
        <f>INDEX(Product!$A$1:$G$49,MATCH(orders!$D113,Product!$A$1:$A$49,0),MATCH(orders!K$1,Product!$A$1:$G$1,0))</f>
        <v>0.5</v>
      </c>
      <c r="L113" s="7">
        <f>INDEX(Product!$A$1:$G$49,MATCH(orders!$D113,Product!$A$1:$A$49,0),MATCH(orders!L$1,Product!$A$1:$G$1,0))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_xlfn.XLOOKUP(D114,Product!$A$1:$A$49,Product!$B$1:$B$49,,0)</f>
        <v>Ara</v>
      </c>
      <c r="J114" t="str">
        <f>_xlfn.XLOOKUP(D114,Product!$A$1:$A$49,Product!$C$1:$C$49,,0)</f>
        <v>M</v>
      </c>
      <c r="K114" s="6">
        <f>INDEX(Product!$A$1:$G$49,MATCH(orders!$D114,Product!$A$1:$A$49,0),MATCH(orders!K$1,Product!$A$1:$G$1,0))</f>
        <v>1</v>
      </c>
      <c r="L114" s="7">
        <f>INDEX(Product!$A$1:$G$49,MATCH(orders!$D114,Product!$A$1:$A$49,0),MATCH(orders!L$1,Product!$A$1:$G$1,0))</f>
        <v>11.25</v>
      </c>
      <c r="M114" s="7">
        <f t="shared" si="3"/>
        <v>11.25</v>
      </c>
      <c r="N114" t="str">
        <f t="shared" si="4"/>
        <v>Arabica</v>
      </c>
      <c r="O114" t="str">
        <f t="shared" si="5"/>
        <v>Medium</v>
      </c>
      <c r="P114" t="str">
        <f>_xlfn.XLOOKUP(Orders[[#This Row],[Customer ID]],customers!$A$1:$A$1001,customers!$I$1:$I$1001,,0)</f>
        <v>No</v>
      </c>
    </row>
    <row r="115" spans="1:16" x14ac:dyDescent="0.3">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_xlfn.XLOOKUP(D115,Product!$A$1:$A$49,Product!$B$1:$B$49,,0)</f>
        <v>Lib</v>
      </c>
      <c r="J115" t="str">
        <f>_xlfn.XLOOKUP(D115,Product!$A$1:$A$49,Product!$C$1:$C$49,,0)</f>
        <v>M</v>
      </c>
      <c r="K115" s="6">
        <f>INDEX(Product!$A$1:$G$49,MATCH(orders!$D115,Product!$A$1:$A$49,0),MATCH(orders!K$1,Product!$A$1:$G$1,0))</f>
        <v>1</v>
      </c>
      <c r="L115" s="7">
        <f>INDEX(Product!$A$1:$G$49,MATCH(orders!$D115,Product!$A$1:$A$49,0),MATCH(orders!L$1,Product!$A$1:$G$1,0))</f>
        <v>14.55</v>
      </c>
      <c r="M115" s="7">
        <f t="shared" si="3"/>
        <v>14.55</v>
      </c>
      <c r="N115" t="str">
        <f t="shared" si="4"/>
        <v>Liberica</v>
      </c>
      <c r="O115" t="str">
        <f t="shared" si="5"/>
        <v>Medium</v>
      </c>
      <c r="P115" t="str">
        <f>_xlfn.XLOOKUP(Orders[[#This Row],[Customer ID]],customers!$A$1:$A$1001,customers!$I$1:$I$1001,,0)</f>
        <v>No</v>
      </c>
    </row>
    <row r="116" spans="1:16" x14ac:dyDescent="0.3">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_xlfn.XLOOKUP(D116,Product!$A$1:$A$49,Product!$B$1:$B$49,,0)</f>
        <v>Rob</v>
      </c>
      <c r="J116" t="str">
        <f>_xlfn.XLOOKUP(D116,Product!$A$1:$A$49,Product!$C$1:$C$49,,0)</f>
        <v>L</v>
      </c>
      <c r="K116" s="6">
        <f>INDEX(Product!$A$1:$G$49,MATCH(orders!$D116,Product!$A$1:$A$49,0),MATCH(orders!K$1,Product!$A$1:$G$1,0))</f>
        <v>0.2</v>
      </c>
      <c r="L116" s="7">
        <f>INDEX(Product!$A$1:$G$49,MATCH(orders!$D116,Product!$A$1:$A$49,0),MATCH(orders!L$1,Product!$A$1:$G$1,0))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_xlfn.XLOOKUP(D117,Product!$A$1:$A$49,Product!$B$1:$B$49,,0)</f>
        <v>Lib</v>
      </c>
      <c r="J117" t="str">
        <f>_xlfn.XLOOKUP(D117,Product!$A$1:$A$49,Product!$C$1:$C$49,,0)</f>
        <v>L</v>
      </c>
      <c r="K117" s="6">
        <f>INDEX(Product!$A$1:$G$49,MATCH(orders!$D117,Product!$A$1:$A$49,0),MATCH(orders!K$1,Product!$A$1:$G$1,0))</f>
        <v>1</v>
      </c>
      <c r="L117" s="7">
        <f>INDEX(Product!$A$1:$G$49,MATCH(orders!$D117,Product!$A$1:$A$49,0),MATCH(orders!L$1,Product!$A$1:$G$1,0))</f>
        <v>15.85</v>
      </c>
      <c r="M117" s="7">
        <f t="shared" si="3"/>
        <v>15.85</v>
      </c>
      <c r="N117" t="str">
        <f t="shared" si="4"/>
        <v>Liberica</v>
      </c>
      <c r="O117" t="str">
        <f t="shared" si="5"/>
        <v>Light</v>
      </c>
      <c r="P117" t="str">
        <f>_xlfn.XLOOKUP(Orders[[#This Row],[Customer ID]],customers!$A$1:$A$1001,customers!$I$1:$I$1001,,0)</f>
        <v>No</v>
      </c>
    </row>
    <row r="118" spans="1:16" x14ac:dyDescent="0.3">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_xlfn.XLOOKUP(D118,Product!$A$1:$A$49,Product!$B$1:$B$49,,0)</f>
        <v>Lib</v>
      </c>
      <c r="J118" t="str">
        <f>_xlfn.XLOOKUP(D118,Product!$A$1:$A$49,Product!$C$1:$C$49,,0)</f>
        <v>L</v>
      </c>
      <c r="K118" s="6">
        <f>INDEX(Product!$A$1:$G$49,MATCH(orders!$D118,Product!$A$1:$A$49,0),MATCH(orders!K$1,Product!$A$1:$G$1,0))</f>
        <v>0.2</v>
      </c>
      <c r="L118" s="7">
        <f>INDEX(Product!$A$1:$G$49,MATCH(orders!$D118,Product!$A$1:$A$49,0),MATCH(orders!L$1,Product!$A$1:$G$1,0))</f>
        <v>4.7549999999999999</v>
      </c>
      <c r="M118" s="7">
        <f t="shared" si="3"/>
        <v>19.02</v>
      </c>
      <c r="N118" t="str">
        <f t="shared" si="4"/>
        <v>Liberica</v>
      </c>
      <c r="O118" t="str">
        <f t="shared" si="5"/>
        <v>Light</v>
      </c>
      <c r="P118" t="str">
        <f>_xlfn.XLOOKUP(Orders[[#This Row],[Customer ID]],customers!$A$1:$A$1001,customers!$I$1:$I$1001,,0)</f>
        <v>Yes</v>
      </c>
    </row>
    <row r="119" spans="1:16" x14ac:dyDescent="0.3">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_xlfn.XLOOKUP(D119,Product!$A$1:$A$49,Product!$B$1:$B$49,,0)</f>
        <v>Lib</v>
      </c>
      <c r="J119" t="str">
        <f>_xlfn.XLOOKUP(D119,Product!$A$1:$A$49,Product!$C$1:$C$49,,0)</f>
        <v>L</v>
      </c>
      <c r="K119" s="6">
        <f>INDEX(Product!$A$1:$G$49,MATCH(orders!$D119,Product!$A$1:$A$49,0),MATCH(orders!K$1,Product!$A$1:$G$1,0))</f>
        <v>0.5</v>
      </c>
      <c r="L119" s="7">
        <f>INDEX(Product!$A$1:$G$49,MATCH(orders!$D119,Product!$A$1:$A$49,0),MATCH(orders!L$1,Product!$A$1:$G$1,0))</f>
        <v>9.51</v>
      </c>
      <c r="M119" s="7">
        <f t="shared" si="3"/>
        <v>38.04</v>
      </c>
      <c r="N119" t="str">
        <f t="shared" si="4"/>
        <v>Liberica</v>
      </c>
      <c r="O119" t="str">
        <f t="shared" si="5"/>
        <v>Light</v>
      </c>
      <c r="P119" t="str">
        <f>_xlfn.XLOOKUP(Orders[[#This Row],[Customer ID]],customers!$A$1:$A$1001,customers!$I$1:$I$1001,,0)</f>
        <v>No</v>
      </c>
    </row>
    <row r="120" spans="1:16" x14ac:dyDescent="0.3">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_xlfn.XLOOKUP(D120,Product!$A$1:$A$49,Product!$B$1:$B$49,,0)</f>
        <v>Exc</v>
      </c>
      <c r="J120" t="str">
        <f>_xlfn.XLOOKUP(D120,Product!$A$1:$A$49,Product!$C$1:$C$49,,0)</f>
        <v>D</v>
      </c>
      <c r="K120" s="6">
        <f>INDEX(Product!$A$1:$G$49,MATCH(orders!$D120,Product!$A$1:$A$49,0),MATCH(orders!K$1,Product!$A$1:$G$1,0))</f>
        <v>0.5</v>
      </c>
      <c r="L120" s="7">
        <f>INDEX(Product!$A$1:$G$49,MATCH(orders!$D120,Product!$A$1:$A$49,0),MATCH(orders!L$1,Product!$A$1:$G$1,0))</f>
        <v>7.29</v>
      </c>
      <c r="M120" s="7">
        <f t="shared" si="3"/>
        <v>21.87</v>
      </c>
      <c r="N120" t="str">
        <f t="shared" si="4"/>
        <v>Excelsa</v>
      </c>
      <c r="O120" t="str">
        <f t="shared" si="5"/>
        <v>Dark</v>
      </c>
      <c r="P120" t="str">
        <f>_xlfn.XLOOKUP(Orders[[#This Row],[Customer ID]],customers!$A$1:$A$1001,customers!$I$1:$I$1001,,0)</f>
        <v>Yes</v>
      </c>
    </row>
    <row r="121" spans="1:16" x14ac:dyDescent="0.3">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_xlfn.XLOOKUP(D121,Product!$A$1:$A$49,Product!$B$1:$B$49,,0)</f>
        <v>Exc</v>
      </c>
      <c r="J121" t="str">
        <f>_xlfn.XLOOKUP(D121,Product!$A$1:$A$49,Product!$C$1:$C$49,,0)</f>
        <v>M</v>
      </c>
      <c r="K121" s="6">
        <f>INDEX(Product!$A$1:$G$49,MATCH(orders!$D121,Product!$A$1:$A$49,0),MATCH(orders!K$1,Product!$A$1:$G$1,0))</f>
        <v>0.2</v>
      </c>
      <c r="L121" s="7">
        <f>INDEX(Product!$A$1:$G$49,MATCH(orders!$D121,Product!$A$1:$A$49,0),MATCH(orders!L$1,Product!$A$1:$G$1,0))</f>
        <v>4.125</v>
      </c>
      <c r="M121" s="7">
        <f t="shared" si="3"/>
        <v>4.125</v>
      </c>
      <c r="N121" t="str">
        <f t="shared" si="4"/>
        <v>Excelsa</v>
      </c>
      <c r="O121" t="str">
        <f t="shared" si="5"/>
        <v>Medium</v>
      </c>
      <c r="P121" t="str">
        <f>_xlfn.XLOOKUP(Orders[[#This Row],[Customer ID]],customers!$A$1:$A$1001,customers!$I$1:$I$1001,,0)</f>
        <v>No</v>
      </c>
    </row>
    <row r="122" spans="1:16" x14ac:dyDescent="0.3">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_xlfn.XLOOKUP(D122,Product!$A$1:$A$49,Product!$B$1:$B$49,,0)</f>
        <v>Ara</v>
      </c>
      <c r="J122" t="str">
        <f>_xlfn.XLOOKUP(D122,Product!$A$1:$A$49,Product!$C$1:$C$49,,0)</f>
        <v>L</v>
      </c>
      <c r="K122" s="6">
        <f>INDEX(Product!$A$1:$G$49,MATCH(orders!$D122,Product!$A$1:$A$49,0),MATCH(orders!K$1,Product!$A$1:$G$1,0))</f>
        <v>0.2</v>
      </c>
      <c r="L122" s="7">
        <f>INDEX(Product!$A$1:$G$49,MATCH(orders!$D122,Product!$A$1:$A$49,0),MATCH(orders!L$1,Product!$A$1:$G$1,0))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_xlfn.XLOOKUP(D123,Product!$A$1:$A$49,Product!$B$1:$B$49,,0)</f>
        <v>Exc</v>
      </c>
      <c r="J123" t="str">
        <f>_xlfn.XLOOKUP(D123,Product!$A$1:$A$49,Product!$C$1:$C$49,,0)</f>
        <v>M</v>
      </c>
      <c r="K123" s="6">
        <f>INDEX(Product!$A$1:$G$49,MATCH(orders!$D123,Product!$A$1:$A$49,0),MATCH(orders!K$1,Product!$A$1:$G$1,0))</f>
        <v>1</v>
      </c>
      <c r="L123" s="7">
        <f>INDEX(Product!$A$1:$G$49,MATCH(orders!$D123,Product!$A$1:$A$49,0),MATCH(orders!L$1,Product!$A$1:$G$1,0))</f>
        <v>13.75</v>
      </c>
      <c r="M123" s="7">
        <f t="shared" si="3"/>
        <v>68.75</v>
      </c>
      <c r="N123" t="str">
        <f t="shared" si="4"/>
        <v>Excelsa</v>
      </c>
      <c r="O123" t="str">
        <f t="shared" si="5"/>
        <v>Medium</v>
      </c>
      <c r="P123" t="str">
        <f>_xlfn.XLOOKUP(Orders[[#This Row],[Customer ID]],customers!$A$1:$A$1001,customers!$I$1:$I$1001,,0)</f>
        <v>No</v>
      </c>
    </row>
    <row r="124" spans="1:16" x14ac:dyDescent="0.3">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_xlfn.XLOOKUP(D124,Product!$A$1:$A$49,Product!$B$1:$B$49,,0)</f>
        <v>Ara</v>
      </c>
      <c r="J124" t="str">
        <f>_xlfn.XLOOKUP(D124,Product!$A$1:$A$49,Product!$C$1:$C$49,,0)</f>
        <v>D</v>
      </c>
      <c r="K124" s="6">
        <f>INDEX(Product!$A$1:$G$49,MATCH(orders!$D124,Product!$A$1:$A$49,0),MATCH(orders!K$1,Product!$A$1:$G$1,0))</f>
        <v>0.5</v>
      </c>
      <c r="L124" s="7">
        <f>INDEX(Product!$A$1:$G$49,MATCH(orders!$D124,Product!$A$1:$A$49,0),MATCH(orders!L$1,Product!$A$1:$G$1,0))</f>
        <v>5.97</v>
      </c>
      <c r="M124" s="7">
        <f t="shared" si="3"/>
        <v>23.88</v>
      </c>
      <c r="N124" t="str">
        <f t="shared" si="4"/>
        <v>Arabica</v>
      </c>
      <c r="O124" t="str">
        <f t="shared" si="5"/>
        <v>Dark</v>
      </c>
      <c r="P124" t="str">
        <f>_xlfn.XLOOKUP(Orders[[#This Row],[Customer ID]],customers!$A$1:$A$1001,customers!$I$1:$I$1001,,0)</f>
        <v>Yes</v>
      </c>
    </row>
    <row r="125" spans="1:16" x14ac:dyDescent="0.3">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_xlfn.XLOOKUP(D125,Product!$A$1:$A$49,Product!$B$1:$B$49,,0)</f>
        <v>Lib</v>
      </c>
      <c r="J125" t="str">
        <f>_xlfn.XLOOKUP(D125,Product!$A$1:$A$49,Product!$C$1:$C$49,,0)</f>
        <v>L</v>
      </c>
      <c r="K125" s="6">
        <f>INDEX(Product!$A$1:$G$49,MATCH(orders!$D125,Product!$A$1:$A$49,0),MATCH(orders!K$1,Product!$A$1:$G$1,0))</f>
        <v>2.5</v>
      </c>
      <c r="L125" s="7">
        <f>INDEX(Product!$A$1:$G$49,MATCH(orders!$D125,Product!$A$1:$A$49,0),MATCH(orders!L$1,Product!$A$1:$G$1,0))</f>
        <v>36.454999999999998</v>
      </c>
      <c r="M125" s="7">
        <f t="shared" si="3"/>
        <v>145.82</v>
      </c>
      <c r="N125" t="str">
        <f t="shared" si="4"/>
        <v>Liberica</v>
      </c>
      <c r="O125" t="str">
        <f t="shared" si="5"/>
        <v>Light</v>
      </c>
      <c r="P125" t="str">
        <f>_xlfn.XLOOKUP(Orders[[#This Row],[Customer ID]],customers!$A$1:$A$1001,customers!$I$1:$I$1001,,0)</f>
        <v>No</v>
      </c>
    </row>
    <row r="126" spans="1:16" x14ac:dyDescent="0.3">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_xlfn.XLOOKUP(D126,Product!$A$1:$A$49,Product!$B$1:$B$49,,0)</f>
        <v>Lib</v>
      </c>
      <c r="J126" t="str">
        <f>_xlfn.XLOOKUP(D126,Product!$A$1:$A$49,Product!$C$1:$C$49,,0)</f>
        <v>M</v>
      </c>
      <c r="K126" s="6">
        <f>INDEX(Product!$A$1:$G$49,MATCH(orders!$D126,Product!$A$1:$A$49,0),MATCH(orders!K$1,Product!$A$1:$G$1,0))</f>
        <v>0.2</v>
      </c>
      <c r="L126" s="7">
        <f>INDEX(Product!$A$1:$G$49,MATCH(orders!$D126,Product!$A$1:$A$49,0),MATCH(orders!L$1,Product!$A$1:$G$1,0))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_xlfn.XLOOKUP(D127,Product!$A$1:$A$49,Product!$B$1:$B$49,,0)</f>
        <v>Lib</v>
      </c>
      <c r="J127" t="str">
        <f>_xlfn.XLOOKUP(D127,Product!$A$1:$A$49,Product!$C$1:$C$49,,0)</f>
        <v>M</v>
      </c>
      <c r="K127" s="6">
        <f>INDEX(Product!$A$1:$G$49,MATCH(orders!$D127,Product!$A$1:$A$49,0),MATCH(orders!K$1,Product!$A$1:$G$1,0))</f>
        <v>0.5</v>
      </c>
      <c r="L127" s="7">
        <f>INDEX(Product!$A$1:$G$49,MATCH(orders!$D127,Product!$A$1:$A$49,0),MATCH(orders!L$1,Product!$A$1:$G$1,0))</f>
        <v>8.73</v>
      </c>
      <c r="M127" s="7">
        <f t="shared" si="3"/>
        <v>26.19</v>
      </c>
      <c r="N127" t="str">
        <f t="shared" si="4"/>
        <v>Liberica</v>
      </c>
      <c r="O127" t="str">
        <f t="shared" si="5"/>
        <v>Medium</v>
      </c>
      <c r="P127" t="str">
        <f>_xlfn.XLOOKUP(Orders[[#This Row],[Customer ID]],customers!$A$1:$A$1001,customers!$I$1:$I$1001,,0)</f>
        <v>Yes</v>
      </c>
    </row>
    <row r="128" spans="1:16" x14ac:dyDescent="0.3">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_xlfn.XLOOKUP(D128,Product!$A$1:$A$49,Product!$B$1:$B$49,,0)</f>
        <v>Ara</v>
      </c>
      <c r="J128" t="str">
        <f>_xlfn.XLOOKUP(D128,Product!$A$1:$A$49,Product!$C$1:$C$49,,0)</f>
        <v>M</v>
      </c>
      <c r="K128" s="6">
        <f>INDEX(Product!$A$1:$G$49,MATCH(orders!$D128,Product!$A$1:$A$49,0),MATCH(orders!K$1,Product!$A$1:$G$1,0))</f>
        <v>1</v>
      </c>
      <c r="L128" s="7">
        <f>INDEX(Product!$A$1:$G$49,MATCH(orders!$D128,Product!$A$1:$A$49,0),MATCH(orders!L$1,Product!$A$1:$G$1,0))</f>
        <v>11.25</v>
      </c>
      <c r="M128" s="7">
        <f t="shared" si="3"/>
        <v>11.25</v>
      </c>
      <c r="N128" t="str">
        <f t="shared" si="4"/>
        <v>Arabica</v>
      </c>
      <c r="O128" t="str">
        <f t="shared" si="5"/>
        <v>Medium</v>
      </c>
      <c r="P128" t="str">
        <f>_xlfn.XLOOKUP(Orders[[#This Row],[Customer ID]],customers!$A$1:$A$1001,customers!$I$1:$I$1001,,0)</f>
        <v>No</v>
      </c>
    </row>
    <row r="129" spans="1:16" x14ac:dyDescent="0.3">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_xlfn.XLOOKUP(D129,Product!$A$1:$A$49,Product!$B$1:$B$49,,0)</f>
        <v>Lib</v>
      </c>
      <c r="J129" t="str">
        <f>_xlfn.XLOOKUP(D129,Product!$A$1:$A$49,Product!$C$1:$C$49,,0)</f>
        <v>D</v>
      </c>
      <c r="K129" s="6">
        <f>INDEX(Product!$A$1:$G$49,MATCH(orders!$D129,Product!$A$1:$A$49,0),MATCH(orders!K$1,Product!$A$1:$G$1,0))</f>
        <v>1</v>
      </c>
      <c r="L129" s="7">
        <f>INDEX(Product!$A$1:$G$49,MATCH(orders!$D129,Product!$A$1:$A$49,0),MATCH(orders!L$1,Product!$A$1:$G$1,0))</f>
        <v>12.95</v>
      </c>
      <c r="M129" s="7">
        <f t="shared" si="3"/>
        <v>77.699999999999989</v>
      </c>
      <c r="N129" t="str">
        <f t="shared" si="4"/>
        <v>Liberica</v>
      </c>
      <c r="O129" t="str">
        <f t="shared" si="5"/>
        <v>Dark</v>
      </c>
      <c r="P129" t="str">
        <f>_xlfn.XLOOKUP(Orders[[#This Row],[Customer ID]],customers!$A$1:$A$1001,customers!$I$1:$I$1001,,0)</f>
        <v>No</v>
      </c>
    </row>
    <row r="130" spans="1:16" x14ac:dyDescent="0.3">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_xlfn.XLOOKUP(D130,Product!$A$1:$A$49,Product!$B$1:$B$49,,0)</f>
        <v>Ara</v>
      </c>
      <c r="J130" t="str">
        <f>_xlfn.XLOOKUP(D130,Product!$A$1:$A$49,Product!$C$1:$C$49,,0)</f>
        <v>M</v>
      </c>
      <c r="K130" s="6">
        <f>INDEX(Product!$A$1:$G$49,MATCH(orders!$D130,Product!$A$1:$A$49,0),MATCH(orders!K$1,Product!$A$1:$G$1,0))</f>
        <v>0.5</v>
      </c>
      <c r="L130" s="7">
        <f>INDEX(Product!$A$1:$G$49,MATCH(orders!$D130,Product!$A$1:$A$49,0),MATCH(orders!L$1,Product!$A$1:$G$1,0))</f>
        <v>6.75</v>
      </c>
      <c r="M130" s="7">
        <f t="shared" si="3"/>
        <v>6.75</v>
      </c>
      <c r="N130" t="str">
        <f t="shared" si="4"/>
        <v>Arabica</v>
      </c>
      <c r="O130" t="str">
        <f t="shared" si="5"/>
        <v>Medium</v>
      </c>
      <c r="P130" t="str">
        <f>_xlfn.XLOOKUP(Orders[[#This Row],[Customer ID]],customers!$A$1:$A$1001,customers!$I$1:$I$1001,,0)</f>
        <v>No</v>
      </c>
    </row>
    <row r="131" spans="1:16" x14ac:dyDescent="0.3">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_xlfn.XLOOKUP(D131,Product!$A$1:$A$49,Product!$B$1:$B$49,,0)</f>
        <v>Exc</v>
      </c>
      <c r="J131" t="str">
        <f>_xlfn.XLOOKUP(D131,Product!$A$1:$A$49,Product!$C$1:$C$49,,0)</f>
        <v>D</v>
      </c>
      <c r="K131" s="6">
        <f>INDEX(Product!$A$1:$G$49,MATCH(orders!$D131,Product!$A$1:$A$49,0),MATCH(orders!K$1,Product!$A$1:$G$1,0))</f>
        <v>1</v>
      </c>
      <c r="L131" s="7">
        <f>INDEX(Product!$A$1:$G$49,MATCH(orders!$D131,Product!$A$1:$A$49,0),MATCH(orders!L$1,Product!$A$1:$G$1,0))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_xlfn.XLOOKUP(D132,Product!$A$1:$A$49,Product!$B$1:$B$49,,0)</f>
        <v>Ara</v>
      </c>
      <c r="J132" t="str">
        <f>_xlfn.XLOOKUP(D132,Product!$A$1:$A$49,Product!$C$1:$C$49,,0)</f>
        <v>L</v>
      </c>
      <c r="K132" s="6">
        <f>INDEX(Product!$A$1:$G$49,MATCH(orders!$D132,Product!$A$1:$A$49,0),MATCH(orders!K$1,Product!$A$1:$G$1,0))</f>
        <v>2.5</v>
      </c>
      <c r="L132" s="7">
        <f>INDEX(Product!$A$1:$G$49,MATCH(orders!$D132,Product!$A$1:$A$49,0),MATCH(orders!L$1,Product!$A$1:$G$1,0))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_xlfn.XLOOKUP(D133,Product!$A$1:$A$49,Product!$B$1:$B$49,,0)</f>
        <v>Exc</v>
      </c>
      <c r="J133" t="str">
        <f>_xlfn.XLOOKUP(D133,Product!$A$1:$A$49,Product!$C$1:$C$49,,0)</f>
        <v>D</v>
      </c>
      <c r="K133" s="6">
        <f>INDEX(Product!$A$1:$G$49,MATCH(orders!$D133,Product!$A$1:$A$49,0),MATCH(orders!K$1,Product!$A$1:$G$1,0))</f>
        <v>0.5</v>
      </c>
      <c r="L133" s="7">
        <f>INDEX(Product!$A$1:$G$49,MATCH(orders!$D133,Product!$A$1:$A$49,0),MATCH(orders!L$1,Product!$A$1:$G$1,0))</f>
        <v>7.29</v>
      </c>
      <c r="M133" s="7">
        <f t="shared" si="6"/>
        <v>14.58</v>
      </c>
      <c r="N133" t="str">
        <f t="shared" si="7"/>
        <v>Excelsa</v>
      </c>
      <c r="O133" t="str">
        <f t="shared" si="8"/>
        <v>Dark</v>
      </c>
      <c r="P133" t="str">
        <f>_xlfn.XLOOKUP(Orders[[#This Row],[Customer ID]],customers!$A$1:$A$1001,customers!$I$1:$I$1001,,0)</f>
        <v>Yes</v>
      </c>
    </row>
    <row r="134" spans="1:16" x14ac:dyDescent="0.3">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_xlfn.XLOOKUP(D134,Product!$A$1:$A$49,Product!$B$1:$B$49,,0)</f>
        <v>Ara</v>
      </c>
      <c r="J134" t="str">
        <f>_xlfn.XLOOKUP(D134,Product!$A$1:$A$49,Product!$C$1:$C$49,,0)</f>
        <v>L</v>
      </c>
      <c r="K134" s="6">
        <f>INDEX(Product!$A$1:$G$49,MATCH(orders!$D134,Product!$A$1:$A$49,0),MATCH(orders!K$1,Product!$A$1:$G$1,0))</f>
        <v>2.5</v>
      </c>
      <c r="L134" s="7">
        <f>INDEX(Product!$A$1:$G$49,MATCH(orders!$D134,Product!$A$1:$A$49,0),MATCH(orders!L$1,Product!$A$1:$G$1,0))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_xlfn.XLOOKUP(D135,Product!$A$1:$A$49,Product!$B$1:$B$49,,0)</f>
        <v>Lib</v>
      </c>
      <c r="J135" t="str">
        <f>_xlfn.XLOOKUP(D135,Product!$A$1:$A$49,Product!$C$1:$C$49,,0)</f>
        <v>D</v>
      </c>
      <c r="K135" s="6">
        <f>INDEX(Product!$A$1:$G$49,MATCH(orders!$D135,Product!$A$1:$A$49,0),MATCH(orders!K$1,Product!$A$1:$G$1,0))</f>
        <v>1</v>
      </c>
      <c r="L135" s="7">
        <f>INDEX(Product!$A$1:$G$49,MATCH(orders!$D135,Product!$A$1:$A$49,0),MATCH(orders!L$1,Product!$A$1:$G$1,0))</f>
        <v>12.95</v>
      </c>
      <c r="M135" s="7">
        <f t="shared" si="6"/>
        <v>12.95</v>
      </c>
      <c r="N135" t="str">
        <f t="shared" si="7"/>
        <v>Liberica</v>
      </c>
      <c r="O135" t="str">
        <f t="shared" si="8"/>
        <v>Dark</v>
      </c>
      <c r="P135" t="str">
        <f>_xlfn.XLOOKUP(Orders[[#This Row],[Customer ID]],customers!$A$1:$A$1001,customers!$I$1:$I$1001,,0)</f>
        <v>No</v>
      </c>
    </row>
    <row r="136" spans="1:16" x14ac:dyDescent="0.3">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_xlfn.XLOOKUP(D136,Product!$A$1:$A$49,Product!$B$1:$B$49,,0)</f>
        <v>Exc</v>
      </c>
      <c r="J136" t="str">
        <f>_xlfn.XLOOKUP(D136,Product!$A$1:$A$49,Product!$C$1:$C$49,,0)</f>
        <v>M</v>
      </c>
      <c r="K136" s="6">
        <f>INDEX(Product!$A$1:$G$49,MATCH(orders!$D136,Product!$A$1:$A$49,0),MATCH(orders!K$1,Product!$A$1:$G$1,0))</f>
        <v>2.5</v>
      </c>
      <c r="L136" s="7">
        <f>INDEX(Product!$A$1:$G$49,MATCH(orders!$D136,Product!$A$1:$A$49,0),MATCH(orders!L$1,Product!$A$1:$G$1,0))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_xlfn.XLOOKUP(D137,Product!$A$1:$A$49,Product!$B$1:$B$49,,0)</f>
        <v>Ara</v>
      </c>
      <c r="J137" t="str">
        <f>_xlfn.XLOOKUP(D137,Product!$A$1:$A$49,Product!$C$1:$C$49,,0)</f>
        <v>L</v>
      </c>
      <c r="K137" s="6">
        <f>INDEX(Product!$A$1:$G$49,MATCH(orders!$D137,Product!$A$1:$A$49,0),MATCH(orders!K$1,Product!$A$1:$G$1,0))</f>
        <v>0.5</v>
      </c>
      <c r="L137" s="7">
        <f>INDEX(Product!$A$1:$G$49,MATCH(orders!$D137,Product!$A$1:$A$49,0),MATCH(orders!L$1,Product!$A$1:$G$1,0))</f>
        <v>7.77</v>
      </c>
      <c r="M137" s="7">
        <f t="shared" si="6"/>
        <v>38.849999999999994</v>
      </c>
      <c r="N137" t="str">
        <f t="shared" si="7"/>
        <v>Arabica</v>
      </c>
      <c r="O137" t="str">
        <f t="shared" si="8"/>
        <v>Light</v>
      </c>
      <c r="P137" t="str">
        <f>_xlfn.XLOOKUP(Orders[[#This Row],[Customer ID]],customers!$A$1:$A$1001,customers!$I$1:$I$1001,,0)</f>
        <v>Yes</v>
      </c>
    </row>
    <row r="138" spans="1:16" x14ac:dyDescent="0.3">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_xlfn.XLOOKUP(D138,Product!$A$1:$A$49,Product!$B$1:$B$49,,0)</f>
        <v>Ara</v>
      </c>
      <c r="J138" t="str">
        <f>_xlfn.XLOOKUP(D138,Product!$A$1:$A$49,Product!$C$1:$C$49,,0)</f>
        <v>D</v>
      </c>
      <c r="K138" s="6">
        <f>INDEX(Product!$A$1:$G$49,MATCH(orders!$D138,Product!$A$1:$A$49,0),MATCH(orders!K$1,Product!$A$1:$G$1,0))</f>
        <v>0.2</v>
      </c>
      <c r="L138" s="7">
        <f>INDEX(Product!$A$1:$G$49,MATCH(orders!$D138,Product!$A$1:$A$49,0),MATCH(orders!L$1,Product!$A$1:$G$1,0))</f>
        <v>2.9849999999999999</v>
      </c>
      <c r="M138" s="7">
        <f t="shared" si="6"/>
        <v>11.94</v>
      </c>
      <c r="N138" t="str">
        <f t="shared" si="7"/>
        <v>Arabica</v>
      </c>
      <c r="O138" t="str">
        <f t="shared" si="8"/>
        <v>Dark</v>
      </c>
      <c r="P138" t="str">
        <f>_xlfn.XLOOKUP(Orders[[#This Row],[Customer ID]],customers!$A$1:$A$1001,customers!$I$1:$I$1001,,0)</f>
        <v>No</v>
      </c>
    </row>
    <row r="139" spans="1:16" x14ac:dyDescent="0.3">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_xlfn.XLOOKUP(D139,Product!$A$1:$A$49,Product!$B$1:$B$49,,0)</f>
        <v>Exc</v>
      </c>
      <c r="J139" t="str">
        <f>_xlfn.XLOOKUP(D139,Product!$A$1:$A$49,Product!$C$1:$C$49,,0)</f>
        <v>L</v>
      </c>
      <c r="K139" s="6">
        <f>INDEX(Product!$A$1:$G$49,MATCH(orders!$D139,Product!$A$1:$A$49,0),MATCH(orders!K$1,Product!$A$1:$G$1,0))</f>
        <v>2.5</v>
      </c>
      <c r="L139" s="7">
        <f>INDEX(Product!$A$1:$G$49,MATCH(orders!$D139,Product!$A$1:$A$49,0),MATCH(orders!L$1,Product!$A$1:$G$1,0))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3">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_xlfn.XLOOKUP(D140,Product!$A$1:$A$49,Product!$B$1:$B$49,,0)</f>
        <v>Exc</v>
      </c>
      <c r="J140" t="str">
        <f>_xlfn.XLOOKUP(D140,Product!$A$1:$A$49,Product!$C$1:$C$49,,0)</f>
        <v>D</v>
      </c>
      <c r="K140" s="6">
        <f>INDEX(Product!$A$1:$G$49,MATCH(orders!$D140,Product!$A$1:$A$49,0),MATCH(orders!K$1,Product!$A$1:$G$1,0))</f>
        <v>1</v>
      </c>
      <c r="L140" s="7">
        <f>INDEX(Product!$A$1:$G$49,MATCH(orders!$D140,Product!$A$1:$A$49,0),MATCH(orders!L$1,Product!$A$1:$G$1,0))</f>
        <v>12.15</v>
      </c>
      <c r="M140" s="7">
        <f t="shared" si="6"/>
        <v>48.6</v>
      </c>
      <c r="N140" t="str">
        <f t="shared" si="7"/>
        <v>Excelsa</v>
      </c>
      <c r="O140" t="str">
        <f t="shared" si="8"/>
        <v>Dark</v>
      </c>
      <c r="P140" t="str">
        <f>_xlfn.XLOOKUP(Orders[[#This Row],[Customer ID]],customers!$A$1:$A$1001,customers!$I$1:$I$1001,,0)</f>
        <v>No</v>
      </c>
    </row>
    <row r="141" spans="1:16" x14ac:dyDescent="0.3">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_xlfn.XLOOKUP(D141,Product!$A$1:$A$49,Product!$B$1:$B$49,,0)</f>
        <v>Lib</v>
      </c>
      <c r="J141" t="str">
        <f>_xlfn.XLOOKUP(D141,Product!$A$1:$A$49,Product!$C$1:$C$49,,0)</f>
        <v>D</v>
      </c>
      <c r="K141" s="6">
        <f>INDEX(Product!$A$1:$G$49,MATCH(orders!$D141,Product!$A$1:$A$49,0),MATCH(orders!K$1,Product!$A$1:$G$1,0))</f>
        <v>1</v>
      </c>
      <c r="L141" s="7">
        <f>INDEX(Product!$A$1:$G$49,MATCH(orders!$D141,Product!$A$1:$A$49,0),MATCH(orders!L$1,Product!$A$1:$G$1,0))</f>
        <v>12.95</v>
      </c>
      <c r="M141" s="7">
        <f t="shared" si="6"/>
        <v>77.699999999999989</v>
      </c>
      <c r="N141" t="str">
        <f t="shared" si="7"/>
        <v>Liberica</v>
      </c>
      <c r="O141" t="str">
        <f t="shared" si="8"/>
        <v>Dark</v>
      </c>
      <c r="P141" t="str">
        <f>_xlfn.XLOOKUP(Orders[[#This Row],[Customer ID]],customers!$A$1:$A$1001,customers!$I$1:$I$1001,,0)</f>
        <v>Yes</v>
      </c>
    </row>
    <row r="142" spans="1:16" x14ac:dyDescent="0.3">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_xlfn.XLOOKUP(D142,Product!$A$1:$A$49,Product!$B$1:$B$49,,0)</f>
        <v>Lib</v>
      </c>
      <c r="J142" t="str">
        <f>_xlfn.XLOOKUP(D142,Product!$A$1:$A$49,Product!$C$1:$C$49,,0)</f>
        <v>D</v>
      </c>
      <c r="K142" s="6">
        <f>INDEX(Product!$A$1:$G$49,MATCH(orders!$D142,Product!$A$1:$A$49,0),MATCH(orders!K$1,Product!$A$1:$G$1,0))</f>
        <v>2.5</v>
      </c>
      <c r="L142" s="7">
        <f>INDEX(Product!$A$1:$G$49,MATCH(orders!$D142,Product!$A$1:$A$49,0),MATCH(orders!L$1,Product!$A$1:$G$1,0))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_xlfn.XLOOKUP(D143,Product!$A$1:$A$49,Product!$B$1:$B$49,,0)</f>
        <v>Ara</v>
      </c>
      <c r="J143" t="str">
        <f>_xlfn.XLOOKUP(D143,Product!$A$1:$A$49,Product!$C$1:$C$49,,0)</f>
        <v>L</v>
      </c>
      <c r="K143" s="6">
        <f>INDEX(Product!$A$1:$G$49,MATCH(orders!$D143,Product!$A$1:$A$49,0),MATCH(orders!K$1,Product!$A$1:$G$1,0))</f>
        <v>0.2</v>
      </c>
      <c r="L143" s="7">
        <f>INDEX(Product!$A$1:$G$49,MATCH(orders!$D143,Product!$A$1:$A$49,0),MATCH(orders!L$1,Product!$A$1:$G$1,0))</f>
        <v>3.8849999999999998</v>
      </c>
      <c r="M143" s="7">
        <f t="shared" si="6"/>
        <v>15.54</v>
      </c>
      <c r="N143" t="str">
        <f t="shared" si="7"/>
        <v>Arabica</v>
      </c>
      <c r="O143" t="str">
        <f t="shared" si="8"/>
        <v>Light</v>
      </c>
      <c r="P143" t="str">
        <f>_xlfn.XLOOKUP(Orders[[#This Row],[Customer ID]],customers!$A$1:$A$1001,customers!$I$1:$I$1001,,0)</f>
        <v>Yes</v>
      </c>
    </row>
    <row r="144" spans="1:16" x14ac:dyDescent="0.3">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_xlfn.XLOOKUP(D144,Product!$A$1:$A$49,Product!$B$1:$B$49,,0)</f>
        <v>Exc</v>
      </c>
      <c r="J144" t="str">
        <f>_xlfn.XLOOKUP(D144,Product!$A$1:$A$49,Product!$C$1:$C$49,,0)</f>
        <v>L</v>
      </c>
      <c r="K144" s="6">
        <f>INDEX(Product!$A$1:$G$49,MATCH(orders!$D144,Product!$A$1:$A$49,0),MATCH(orders!K$1,Product!$A$1:$G$1,0))</f>
        <v>2.5</v>
      </c>
      <c r="L144" s="7">
        <f>INDEX(Product!$A$1:$G$49,MATCH(orders!$D144,Product!$A$1:$A$49,0),MATCH(orders!L$1,Product!$A$1:$G$1,0))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_xlfn.XLOOKUP(D145,Product!$A$1:$A$49,Product!$B$1:$B$49,,0)</f>
        <v>Lib</v>
      </c>
      <c r="J145" t="str">
        <f>_xlfn.XLOOKUP(D145,Product!$A$1:$A$49,Product!$C$1:$C$49,,0)</f>
        <v>M</v>
      </c>
      <c r="K145" s="6">
        <f>INDEX(Product!$A$1:$G$49,MATCH(orders!$D145,Product!$A$1:$A$49,0),MATCH(orders!K$1,Product!$A$1:$G$1,0))</f>
        <v>0.5</v>
      </c>
      <c r="L145" s="7">
        <f>INDEX(Product!$A$1:$G$49,MATCH(orders!$D145,Product!$A$1:$A$49,0),MATCH(orders!L$1,Product!$A$1:$G$1,0))</f>
        <v>8.73</v>
      </c>
      <c r="M145" s="7">
        <f t="shared" si="6"/>
        <v>17.46</v>
      </c>
      <c r="N145" t="str">
        <f t="shared" si="7"/>
        <v>Liberica</v>
      </c>
      <c r="O145" t="str">
        <f t="shared" si="8"/>
        <v>Medium</v>
      </c>
      <c r="P145" t="str">
        <f>_xlfn.XLOOKUP(Orders[[#This Row],[Customer ID]],customers!$A$1:$A$1001,customers!$I$1:$I$1001,,0)</f>
        <v>No</v>
      </c>
    </row>
    <row r="146" spans="1:16" x14ac:dyDescent="0.3">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_xlfn.XLOOKUP(D146,Product!$A$1:$A$49,Product!$B$1:$B$49,,0)</f>
        <v>Exc</v>
      </c>
      <c r="J146" t="str">
        <f>_xlfn.XLOOKUP(D146,Product!$A$1:$A$49,Product!$C$1:$C$49,,0)</f>
        <v>L</v>
      </c>
      <c r="K146" s="6">
        <f>INDEX(Product!$A$1:$G$49,MATCH(orders!$D146,Product!$A$1:$A$49,0),MATCH(orders!K$1,Product!$A$1:$G$1,0))</f>
        <v>2.5</v>
      </c>
      <c r="L146" s="7">
        <f>INDEX(Product!$A$1:$G$49,MATCH(orders!$D146,Product!$A$1:$A$49,0),MATCH(orders!L$1,Product!$A$1:$G$1,0))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_xlfn.XLOOKUP(D147,Product!$A$1:$A$49,Product!$B$1:$B$49,,0)</f>
        <v>Lib</v>
      </c>
      <c r="J147" t="str">
        <f>_xlfn.XLOOKUP(D147,Product!$A$1:$A$49,Product!$C$1:$C$49,,0)</f>
        <v>M</v>
      </c>
      <c r="K147" s="6">
        <f>INDEX(Product!$A$1:$G$49,MATCH(orders!$D147,Product!$A$1:$A$49,0),MATCH(orders!K$1,Product!$A$1:$G$1,0))</f>
        <v>0.2</v>
      </c>
      <c r="L147" s="7">
        <f>INDEX(Product!$A$1:$G$49,MATCH(orders!$D147,Product!$A$1:$A$49,0),MATCH(orders!L$1,Product!$A$1:$G$1,0))</f>
        <v>4.3650000000000002</v>
      </c>
      <c r="M147" s="7">
        <f t="shared" si="6"/>
        <v>17.46</v>
      </c>
      <c r="N147" t="str">
        <f t="shared" si="7"/>
        <v>Liberica</v>
      </c>
      <c r="O147" t="str">
        <f t="shared" si="8"/>
        <v>Medium</v>
      </c>
      <c r="P147" t="str">
        <f>_xlfn.XLOOKUP(Orders[[#This Row],[Customer ID]],customers!$A$1:$A$1001,customers!$I$1:$I$1001,,0)</f>
        <v>No</v>
      </c>
    </row>
    <row r="148" spans="1:16" x14ac:dyDescent="0.3">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_xlfn.XLOOKUP(D148,Product!$A$1:$A$49,Product!$B$1:$B$49,,0)</f>
        <v>Lib</v>
      </c>
      <c r="J148" t="str">
        <f>_xlfn.XLOOKUP(D148,Product!$A$1:$A$49,Product!$C$1:$C$49,,0)</f>
        <v>M</v>
      </c>
      <c r="K148" s="6">
        <f>INDEX(Product!$A$1:$G$49,MATCH(orders!$D148,Product!$A$1:$A$49,0),MATCH(orders!K$1,Product!$A$1:$G$1,0))</f>
        <v>1</v>
      </c>
      <c r="L148" s="7">
        <f>INDEX(Product!$A$1:$G$49,MATCH(orders!$D148,Product!$A$1:$A$49,0),MATCH(orders!L$1,Product!$A$1:$G$1,0))</f>
        <v>14.55</v>
      </c>
      <c r="M148" s="7">
        <f t="shared" si="6"/>
        <v>43.650000000000006</v>
      </c>
      <c r="N148" t="str">
        <f t="shared" si="7"/>
        <v>Liberica</v>
      </c>
      <c r="O148" t="str">
        <f t="shared" si="8"/>
        <v>Medium</v>
      </c>
      <c r="P148" t="str">
        <f>_xlfn.XLOOKUP(Orders[[#This Row],[Customer ID]],customers!$A$1:$A$1001,customers!$I$1:$I$1001,,0)</f>
        <v>No</v>
      </c>
    </row>
    <row r="149" spans="1:16" x14ac:dyDescent="0.3">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_xlfn.XLOOKUP(D149,Product!$A$1:$A$49,Product!$B$1:$B$49,,0)</f>
        <v>Exc</v>
      </c>
      <c r="J149" t="str">
        <f>_xlfn.XLOOKUP(D149,Product!$A$1:$A$49,Product!$C$1:$C$49,,0)</f>
        <v>M</v>
      </c>
      <c r="K149" s="6">
        <f>INDEX(Product!$A$1:$G$49,MATCH(orders!$D149,Product!$A$1:$A$49,0),MATCH(orders!K$1,Product!$A$1:$G$1,0))</f>
        <v>1</v>
      </c>
      <c r="L149" s="7">
        <f>INDEX(Product!$A$1:$G$49,MATCH(orders!$D149,Product!$A$1:$A$49,0),MATCH(orders!L$1,Product!$A$1:$G$1,0))</f>
        <v>13.75</v>
      </c>
      <c r="M149" s="7">
        <f t="shared" si="6"/>
        <v>27.5</v>
      </c>
      <c r="N149" t="str">
        <f t="shared" si="7"/>
        <v>Excelsa</v>
      </c>
      <c r="O149" t="str">
        <f t="shared" si="8"/>
        <v>Medium</v>
      </c>
      <c r="P149" t="str">
        <f>_xlfn.XLOOKUP(Orders[[#This Row],[Customer ID]],customers!$A$1:$A$1001,customers!$I$1:$I$1001,,0)</f>
        <v>No</v>
      </c>
    </row>
    <row r="150" spans="1:16" x14ac:dyDescent="0.3">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_xlfn.XLOOKUP(D150,Product!$A$1:$A$49,Product!$B$1:$B$49,,0)</f>
        <v>Exc</v>
      </c>
      <c r="J150" t="str">
        <f>_xlfn.XLOOKUP(D150,Product!$A$1:$A$49,Product!$C$1:$C$49,,0)</f>
        <v>D</v>
      </c>
      <c r="K150" s="6">
        <f>INDEX(Product!$A$1:$G$49,MATCH(orders!$D150,Product!$A$1:$A$49,0),MATCH(orders!K$1,Product!$A$1:$G$1,0))</f>
        <v>0.2</v>
      </c>
      <c r="L150" s="7">
        <f>INDEX(Product!$A$1:$G$49,MATCH(orders!$D150,Product!$A$1:$A$49,0),MATCH(orders!L$1,Product!$A$1:$G$1,0))</f>
        <v>3.645</v>
      </c>
      <c r="M150" s="7">
        <f t="shared" si="6"/>
        <v>18.225000000000001</v>
      </c>
      <c r="N150" t="str">
        <f t="shared" si="7"/>
        <v>Excelsa</v>
      </c>
      <c r="O150" t="str">
        <f t="shared" si="8"/>
        <v>Dark</v>
      </c>
      <c r="P150" t="str">
        <f>_xlfn.XLOOKUP(Orders[[#This Row],[Customer ID]],customers!$A$1:$A$1001,customers!$I$1:$I$1001,,0)</f>
        <v>Yes</v>
      </c>
    </row>
    <row r="151" spans="1:16" x14ac:dyDescent="0.3">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_xlfn.XLOOKUP(D151,Product!$A$1:$A$49,Product!$B$1:$B$49,,0)</f>
        <v>Ara</v>
      </c>
      <c r="J151" t="str">
        <f>_xlfn.XLOOKUP(D151,Product!$A$1:$A$49,Product!$C$1:$C$49,,0)</f>
        <v>M</v>
      </c>
      <c r="K151" s="6">
        <f>INDEX(Product!$A$1:$G$49,MATCH(orders!$D151,Product!$A$1:$A$49,0),MATCH(orders!K$1,Product!$A$1:$G$1,0))</f>
        <v>2.5</v>
      </c>
      <c r="L151" s="7">
        <f>INDEX(Product!$A$1:$G$49,MATCH(orders!$D151,Product!$A$1:$A$49,0),MATCH(orders!L$1,Product!$A$1:$G$1,0))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_xlfn.XLOOKUP(D152,Product!$A$1:$A$49,Product!$B$1:$B$49,,0)</f>
        <v>Lib</v>
      </c>
      <c r="J152" t="str">
        <f>_xlfn.XLOOKUP(D152,Product!$A$1:$A$49,Product!$C$1:$C$49,,0)</f>
        <v>D</v>
      </c>
      <c r="K152" s="6">
        <f>INDEX(Product!$A$1:$G$49,MATCH(orders!$D152,Product!$A$1:$A$49,0),MATCH(orders!K$1,Product!$A$1:$G$1,0))</f>
        <v>1</v>
      </c>
      <c r="L152" s="7">
        <f>INDEX(Product!$A$1:$G$49,MATCH(orders!$D152,Product!$A$1:$A$49,0),MATCH(orders!L$1,Product!$A$1:$G$1,0))</f>
        <v>12.95</v>
      </c>
      <c r="M152" s="7">
        <f t="shared" si="6"/>
        <v>12.95</v>
      </c>
      <c r="N152" t="str">
        <f t="shared" si="7"/>
        <v>Liberica</v>
      </c>
      <c r="O152" t="str">
        <f t="shared" si="8"/>
        <v>Dark</v>
      </c>
      <c r="P152" t="str">
        <f>_xlfn.XLOOKUP(Orders[[#This Row],[Customer ID]],customers!$A$1:$A$1001,customers!$I$1:$I$1001,,0)</f>
        <v>Yes</v>
      </c>
    </row>
    <row r="153" spans="1:16" x14ac:dyDescent="0.3">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_xlfn.XLOOKUP(D153,Product!$A$1:$A$49,Product!$B$1:$B$49,,0)</f>
        <v>Ara</v>
      </c>
      <c r="J153" t="str">
        <f>_xlfn.XLOOKUP(D153,Product!$A$1:$A$49,Product!$C$1:$C$49,,0)</f>
        <v>M</v>
      </c>
      <c r="K153" s="6">
        <f>INDEX(Product!$A$1:$G$49,MATCH(orders!$D153,Product!$A$1:$A$49,0),MATCH(orders!K$1,Product!$A$1:$G$1,0))</f>
        <v>1</v>
      </c>
      <c r="L153" s="7">
        <f>INDEX(Product!$A$1:$G$49,MATCH(orders!$D153,Product!$A$1:$A$49,0),MATCH(orders!L$1,Product!$A$1:$G$1,0))</f>
        <v>11.25</v>
      </c>
      <c r="M153" s="7">
        <f t="shared" si="6"/>
        <v>33.75</v>
      </c>
      <c r="N153" t="str">
        <f t="shared" si="7"/>
        <v>Arabica</v>
      </c>
      <c r="O153" t="str">
        <f t="shared" si="8"/>
        <v>Medium</v>
      </c>
      <c r="P153" t="str">
        <f>_xlfn.XLOOKUP(Orders[[#This Row],[Customer ID]],customers!$A$1:$A$1001,customers!$I$1:$I$1001,,0)</f>
        <v>Yes</v>
      </c>
    </row>
    <row r="154" spans="1:16" x14ac:dyDescent="0.3">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_xlfn.XLOOKUP(D154,Product!$A$1:$A$49,Product!$B$1:$B$49,,0)</f>
        <v>Rob</v>
      </c>
      <c r="J154" t="str">
        <f>_xlfn.XLOOKUP(D154,Product!$A$1:$A$49,Product!$C$1:$C$49,,0)</f>
        <v>M</v>
      </c>
      <c r="K154" s="6">
        <f>INDEX(Product!$A$1:$G$49,MATCH(orders!$D154,Product!$A$1:$A$49,0),MATCH(orders!K$1,Product!$A$1:$G$1,0))</f>
        <v>2.5</v>
      </c>
      <c r="L154" s="7">
        <f>INDEX(Product!$A$1:$G$49,MATCH(orders!$D154,Product!$A$1:$A$49,0),MATCH(orders!L$1,Product!$A$1:$G$1,0))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_xlfn.XLOOKUP(D155,Product!$A$1:$A$49,Product!$B$1:$B$49,,0)</f>
        <v>Rob</v>
      </c>
      <c r="J155" t="str">
        <f>_xlfn.XLOOKUP(D155,Product!$A$1:$A$49,Product!$C$1:$C$49,,0)</f>
        <v>D</v>
      </c>
      <c r="K155" s="6">
        <f>INDEX(Product!$A$1:$G$49,MATCH(orders!$D155,Product!$A$1:$A$49,0),MATCH(orders!K$1,Product!$A$1:$G$1,0))</f>
        <v>0.2</v>
      </c>
      <c r="L155" s="7">
        <f>INDEX(Product!$A$1:$G$49,MATCH(orders!$D155,Product!$A$1:$A$49,0),MATCH(orders!L$1,Product!$A$1:$G$1,0))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_xlfn.XLOOKUP(D156,Product!$A$1:$A$49,Product!$B$1:$B$49,,0)</f>
        <v>Ara</v>
      </c>
      <c r="J156" t="str">
        <f>_xlfn.XLOOKUP(D156,Product!$A$1:$A$49,Product!$C$1:$C$49,,0)</f>
        <v>D</v>
      </c>
      <c r="K156" s="6">
        <f>INDEX(Product!$A$1:$G$49,MATCH(orders!$D156,Product!$A$1:$A$49,0),MATCH(orders!K$1,Product!$A$1:$G$1,0))</f>
        <v>2.5</v>
      </c>
      <c r="L156" s="7">
        <f>INDEX(Product!$A$1:$G$49,MATCH(orders!$D156,Product!$A$1:$A$49,0),MATCH(orders!L$1,Product!$A$1:$G$1,0))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_xlfn.XLOOKUP(D157,Product!$A$1:$A$49,Product!$B$1:$B$49,,0)</f>
        <v>Ara</v>
      </c>
      <c r="J157" t="str">
        <f>_xlfn.XLOOKUP(D157,Product!$A$1:$A$49,Product!$C$1:$C$49,,0)</f>
        <v>M</v>
      </c>
      <c r="K157" s="6">
        <f>INDEX(Product!$A$1:$G$49,MATCH(orders!$D157,Product!$A$1:$A$49,0),MATCH(orders!K$1,Product!$A$1:$G$1,0))</f>
        <v>2.5</v>
      </c>
      <c r="L157" s="7">
        <f>INDEX(Product!$A$1:$G$49,MATCH(orders!$D157,Product!$A$1:$A$49,0),MATCH(orders!L$1,Product!$A$1:$G$1,0))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_xlfn.XLOOKUP(D158,Product!$A$1:$A$49,Product!$B$1:$B$49,,0)</f>
        <v>Ara</v>
      </c>
      <c r="J158" t="str">
        <f>_xlfn.XLOOKUP(D158,Product!$A$1:$A$49,Product!$C$1:$C$49,,0)</f>
        <v>M</v>
      </c>
      <c r="K158" s="6">
        <f>INDEX(Product!$A$1:$G$49,MATCH(orders!$D158,Product!$A$1:$A$49,0),MATCH(orders!K$1,Product!$A$1:$G$1,0))</f>
        <v>2.5</v>
      </c>
      <c r="L158" s="7">
        <f>INDEX(Product!$A$1:$G$49,MATCH(orders!$D158,Product!$A$1:$A$49,0),MATCH(orders!L$1,Product!$A$1:$G$1,0))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_xlfn.XLOOKUP(D159,Product!$A$1:$A$49,Product!$B$1:$B$49,,0)</f>
        <v>Rob</v>
      </c>
      <c r="J159" t="str">
        <f>_xlfn.XLOOKUP(D159,Product!$A$1:$A$49,Product!$C$1:$C$49,,0)</f>
        <v>D</v>
      </c>
      <c r="K159" s="6">
        <f>INDEX(Product!$A$1:$G$49,MATCH(orders!$D159,Product!$A$1:$A$49,0),MATCH(orders!K$1,Product!$A$1:$G$1,0))</f>
        <v>2.5</v>
      </c>
      <c r="L159" s="7">
        <f>INDEX(Product!$A$1:$G$49,MATCH(orders!$D159,Product!$A$1:$A$49,0),MATCH(orders!L$1,Product!$A$1:$G$1,0))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_xlfn.XLOOKUP(D160,Product!$A$1:$A$49,Product!$B$1:$B$49,,0)</f>
        <v>Rob</v>
      </c>
      <c r="J160" t="str">
        <f>_xlfn.XLOOKUP(D160,Product!$A$1:$A$49,Product!$C$1:$C$49,,0)</f>
        <v>D</v>
      </c>
      <c r="K160" s="6">
        <f>INDEX(Product!$A$1:$G$49,MATCH(orders!$D160,Product!$A$1:$A$49,0),MATCH(orders!K$1,Product!$A$1:$G$1,0))</f>
        <v>2.5</v>
      </c>
      <c r="L160" s="7">
        <f>INDEX(Product!$A$1:$G$49,MATCH(orders!$D160,Product!$A$1:$A$49,0),MATCH(orders!L$1,Product!$A$1:$G$1,0))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_xlfn.XLOOKUP(D161,Product!$A$1:$A$49,Product!$B$1:$B$49,,0)</f>
        <v>Lib</v>
      </c>
      <c r="J161" t="str">
        <f>_xlfn.XLOOKUP(D161,Product!$A$1:$A$49,Product!$C$1:$C$49,,0)</f>
        <v>L</v>
      </c>
      <c r="K161" s="6">
        <f>INDEX(Product!$A$1:$G$49,MATCH(orders!$D161,Product!$A$1:$A$49,0),MATCH(orders!K$1,Product!$A$1:$G$1,0))</f>
        <v>2.5</v>
      </c>
      <c r="L161" s="7">
        <f>INDEX(Product!$A$1:$G$49,MATCH(orders!$D161,Product!$A$1:$A$49,0),MATCH(orders!L$1,Product!$A$1:$G$1,0))</f>
        <v>36.454999999999998</v>
      </c>
      <c r="M161" s="7">
        <f t="shared" si="6"/>
        <v>218.73</v>
      </c>
      <c r="N161" t="str">
        <f t="shared" si="7"/>
        <v>Liberica</v>
      </c>
      <c r="O161" t="str">
        <f t="shared" si="8"/>
        <v>Light</v>
      </c>
      <c r="P161" t="str">
        <f>_xlfn.XLOOKUP(Orders[[#This Row],[Customer ID]],customers!$A$1:$A$1001,customers!$I$1:$I$1001,,0)</f>
        <v>No</v>
      </c>
    </row>
    <row r="162" spans="1:16" x14ac:dyDescent="0.3">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_xlfn.XLOOKUP(D162,Product!$A$1:$A$49,Product!$B$1:$B$49,,0)</f>
        <v>Exc</v>
      </c>
      <c r="J162" t="str">
        <f>_xlfn.XLOOKUP(D162,Product!$A$1:$A$49,Product!$C$1:$C$49,,0)</f>
        <v>M</v>
      </c>
      <c r="K162" s="6">
        <f>INDEX(Product!$A$1:$G$49,MATCH(orders!$D162,Product!$A$1:$A$49,0),MATCH(orders!K$1,Product!$A$1:$G$1,0))</f>
        <v>0.5</v>
      </c>
      <c r="L162" s="7">
        <f>INDEX(Product!$A$1:$G$49,MATCH(orders!$D162,Product!$A$1:$A$49,0),MATCH(orders!L$1,Product!$A$1:$G$1,0))</f>
        <v>8.25</v>
      </c>
      <c r="M162" s="7">
        <f t="shared" si="6"/>
        <v>33</v>
      </c>
      <c r="N162" t="str">
        <f t="shared" si="7"/>
        <v>Excelsa</v>
      </c>
      <c r="O162" t="str">
        <f t="shared" si="8"/>
        <v>Medium</v>
      </c>
      <c r="P162" t="str">
        <f>_xlfn.XLOOKUP(Orders[[#This Row],[Customer ID]],customers!$A$1:$A$1001,customers!$I$1:$I$1001,,0)</f>
        <v>No</v>
      </c>
    </row>
    <row r="163" spans="1:16" x14ac:dyDescent="0.3">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_xlfn.XLOOKUP(D163,Product!$A$1:$A$49,Product!$B$1:$B$49,,0)</f>
        <v>Ara</v>
      </c>
      <c r="J163" t="str">
        <f>_xlfn.XLOOKUP(D163,Product!$A$1:$A$49,Product!$C$1:$C$49,,0)</f>
        <v>L</v>
      </c>
      <c r="K163" s="6">
        <f>INDEX(Product!$A$1:$G$49,MATCH(orders!$D163,Product!$A$1:$A$49,0),MATCH(orders!K$1,Product!$A$1:$G$1,0))</f>
        <v>0.5</v>
      </c>
      <c r="L163" s="7">
        <f>INDEX(Product!$A$1:$G$49,MATCH(orders!$D163,Product!$A$1:$A$49,0),MATCH(orders!L$1,Product!$A$1:$G$1,0))</f>
        <v>7.77</v>
      </c>
      <c r="M163" s="7">
        <f t="shared" si="6"/>
        <v>23.31</v>
      </c>
      <c r="N163" t="str">
        <f t="shared" si="7"/>
        <v>Arabica</v>
      </c>
      <c r="O163" t="str">
        <f t="shared" si="8"/>
        <v>Light</v>
      </c>
      <c r="P163" t="str">
        <f>_xlfn.XLOOKUP(Orders[[#This Row],[Customer ID]],customers!$A$1:$A$1001,customers!$I$1:$I$1001,,0)</f>
        <v>No</v>
      </c>
    </row>
    <row r="164" spans="1:16" x14ac:dyDescent="0.3">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_xlfn.XLOOKUP(D164,Product!$A$1:$A$49,Product!$B$1:$B$49,,0)</f>
        <v>Exc</v>
      </c>
      <c r="J164" t="str">
        <f>_xlfn.XLOOKUP(D164,Product!$A$1:$A$49,Product!$C$1:$C$49,,0)</f>
        <v>D</v>
      </c>
      <c r="K164" s="6">
        <f>INDEX(Product!$A$1:$G$49,MATCH(orders!$D164,Product!$A$1:$A$49,0),MATCH(orders!K$1,Product!$A$1:$G$1,0))</f>
        <v>0.5</v>
      </c>
      <c r="L164" s="7">
        <f>INDEX(Product!$A$1:$G$49,MATCH(orders!$D164,Product!$A$1:$A$49,0),MATCH(orders!L$1,Product!$A$1:$G$1,0))</f>
        <v>7.29</v>
      </c>
      <c r="M164" s="7">
        <f t="shared" si="6"/>
        <v>21.87</v>
      </c>
      <c r="N164" t="str">
        <f t="shared" si="7"/>
        <v>Excelsa</v>
      </c>
      <c r="O164" t="str">
        <f t="shared" si="8"/>
        <v>Dark</v>
      </c>
      <c r="P164" t="str">
        <f>_xlfn.XLOOKUP(Orders[[#This Row],[Customer ID]],customers!$A$1:$A$1001,customers!$I$1:$I$1001,,0)</f>
        <v>Yes</v>
      </c>
    </row>
    <row r="165" spans="1:16" x14ac:dyDescent="0.3">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_xlfn.XLOOKUP(D165,Product!$A$1:$A$49,Product!$B$1:$B$49,,0)</f>
        <v>Rob</v>
      </c>
      <c r="J165" t="str">
        <f>_xlfn.XLOOKUP(D165,Product!$A$1:$A$49,Product!$C$1:$C$49,,0)</f>
        <v>D</v>
      </c>
      <c r="K165" s="6">
        <f>INDEX(Product!$A$1:$G$49,MATCH(orders!$D165,Product!$A$1:$A$49,0),MATCH(orders!K$1,Product!$A$1:$G$1,0))</f>
        <v>0.2</v>
      </c>
      <c r="L165" s="7">
        <f>INDEX(Product!$A$1:$G$49,MATCH(orders!$D165,Product!$A$1:$A$49,0),MATCH(orders!L$1,Product!$A$1:$G$1,0))</f>
        <v>2.6849999999999996</v>
      </c>
      <c r="M165" s="7">
        <f t="shared" si="6"/>
        <v>16.11</v>
      </c>
      <c r="N165" t="str">
        <f t="shared" si="7"/>
        <v>Robusta</v>
      </c>
      <c r="O165" t="str">
        <f t="shared" si="8"/>
        <v>Dark</v>
      </c>
      <c r="P165" t="str">
        <f>_xlfn.XLOOKUP(Orders[[#This Row],[Customer ID]],customers!$A$1:$A$1001,customers!$I$1:$I$1001,,0)</f>
        <v>No</v>
      </c>
    </row>
    <row r="166" spans="1:16" x14ac:dyDescent="0.3">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_xlfn.XLOOKUP(D166,Product!$A$1:$A$49,Product!$B$1:$B$49,,0)</f>
        <v>Exc</v>
      </c>
      <c r="J166" t="str">
        <f>_xlfn.XLOOKUP(D166,Product!$A$1:$A$49,Product!$C$1:$C$49,,0)</f>
        <v>D</v>
      </c>
      <c r="K166" s="6">
        <f>INDEX(Product!$A$1:$G$49,MATCH(orders!$D166,Product!$A$1:$A$49,0),MATCH(orders!K$1,Product!$A$1:$G$1,0))</f>
        <v>0.5</v>
      </c>
      <c r="L166" s="7">
        <f>INDEX(Product!$A$1:$G$49,MATCH(orders!$D166,Product!$A$1:$A$49,0),MATCH(orders!L$1,Product!$A$1:$G$1,0))</f>
        <v>7.29</v>
      </c>
      <c r="M166" s="7">
        <f t="shared" si="6"/>
        <v>29.16</v>
      </c>
      <c r="N166" t="str">
        <f t="shared" si="7"/>
        <v>Excelsa</v>
      </c>
      <c r="O166" t="str">
        <f t="shared" si="8"/>
        <v>Dark</v>
      </c>
      <c r="P166" t="str">
        <f>_xlfn.XLOOKUP(Orders[[#This Row],[Customer ID]],customers!$A$1:$A$1001,customers!$I$1:$I$1001,,0)</f>
        <v>No</v>
      </c>
    </row>
    <row r="167" spans="1:16" x14ac:dyDescent="0.3">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_xlfn.XLOOKUP(D167,Product!$A$1:$A$49,Product!$B$1:$B$49,,0)</f>
        <v>Rob</v>
      </c>
      <c r="J167" t="str">
        <f>_xlfn.XLOOKUP(D167,Product!$A$1:$A$49,Product!$C$1:$C$49,,0)</f>
        <v>D</v>
      </c>
      <c r="K167" s="6">
        <f>INDEX(Product!$A$1:$G$49,MATCH(orders!$D167,Product!$A$1:$A$49,0),MATCH(orders!K$1,Product!$A$1:$G$1,0))</f>
        <v>1</v>
      </c>
      <c r="L167" s="7">
        <f>INDEX(Product!$A$1:$G$49,MATCH(orders!$D167,Product!$A$1:$A$49,0),MATCH(orders!L$1,Product!$A$1:$G$1,0))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_xlfn.XLOOKUP(D168,Product!$A$1:$A$49,Product!$B$1:$B$49,,0)</f>
        <v>Rob</v>
      </c>
      <c r="J168" t="str">
        <f>_xlfn.XLOOKUP(D168,Product!$A$1:$A$49,Product!$C$1:$C$49,,0)</f>
        <v>D</v>
      </c>
      <c r="K168" s="6">
        <f>INDEX(Product!$A$1:$G$49,MATCH(orders!$D168,Product!$A$1:$A$49,0),MATCH(orders!K$1,Product!$A$1:$G$1,0))</f>
        <v>0.5</v>
      </c>
      <c r="L168" s="7">
        <f>INDEX(Product!$A$1:$G$49,MATCH(orders!$D168,Product!$A$1:$A$49,0),MATCH(orders!L$1,Product!$A$1:$G$1,0))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_xlfn.XLOOKUP(D169,Product!$A$1:$A$49,Product!$B$1:$B$49,,0)</f>
        <v>Exc</v>
      </c>
      <c r="J169" t="str">
        <f>_xlfn.XLOOKUP(D169,Product!$A$1:$A$49,Product!$C$1:$C$49,,0)</f>
        <v>M</v>
      </c>
      <c r="K169" s="6">
        <f>INDEX(Product!$A$1:$G$49,MATCH(orders!$D169,Product!$A$1:$A$49,0),MATCH(orders!K$1,Product!$A$1:$G$1,0))</f>
        <v>0.5</v>
      </c>
      <c r="L169" s="7">
        <f>INDEX(Product!$A$1:$G$49,MATCH(orders!$D169,Product!$A$1:$A$49,0),MATCH(orders!L$1,Product!$A$1:$G$1,0))</f>
        <v>8.25</v>
      </c>
      <c r="M169" s="7">
        <f t="shared" si="6"/>
        <v>41.25</v>
      </c>
      <c r="N169" t="str">
        <f t="shared" si="7"/>
        <v>Excelsa</v>
      </c>
      <c r="O169" t="str">
        <f t="shared" si="8"/>
        <v>Medium</v>
      </c>
      <c r="P169" t="str">
        <f>_xlfn.XLOOKUP(Orders[[#This Row],[Customer ID]],customers!$A$1:$A$1001,customers!$I$1:$I$1001,,0)</f>
        <v>Yes</v>
      </c>
    </row>
    <row r="170" spans="1:16" x14ac:dyDescent="0.3">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_xlfn.XLOOKUP(D170,Product!$A$1:$A$49,Product!$B$1:$B$49,,0)</f>
        <v>Ara</v>
      </c>
      <c r="J170" t="str">
        <f>_xlfn.XLOOKUP(D170,Product!$A$1:$A$49,Product!$C$1:$C$49,,0)</f>
        <v>M</v>
      </c>
      <c r="K170" s="6">
        <f>INDEX(Product!$A$1:$G$49,MATCH(orders!$D170,Product!$A$1:$A$49,0),MATCH(orders!K$1,Product!$A$1:$G$1,0))</f>
        <v>0.5</v>
      </c>
      <c r="L170" s="7">
        <f>INDEX(Product!$A$1:$G$49,MATCH(orders!$D170,Product!$A$1:$A$49,0),MATCH(orders!L$1,Product!$A$1:$G$1,0))</f>
        <v>6.75</v>
      </c>
      <c r="M170" s="7">
        <f t="shared" si="6"/>
        <v>40.5</v>
      </c>
      <c r="N170" t="str">
        <f t="shared" si="7"/>
        <v>Arabica</v>
      </c>
      <c r="O170" t="str">
        <f t="shared" si="8"/>
        <v>Medium</v>
      </c>
      <c r="P170" t="str">
        <f>_xlfn.XLOOKUP(Orders[[#This Row],[Customer ID]],customers!$A$1:$A$1001,customers!$I$1:$I$1001,,0)</f>
        <v>No</v>
      </c>
    </row>
    <row r="171" spans="1:16" x14ac:dyDescent="0.3">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_xlfn.XLOOKUP(D171,Product!$A$1:$A$49,Product!$B$1:$B$49,,0)</f>
        <v>Rob</v>
      </c>
      <c r="J171" t="str">
        <f>_xlfn.XLOOKUP(D171,Product!$A$1:$A$49,Product!$C$1:$C$49,,0)</f>
        <v>D</v>
      </c>
      <c r="K171" s="6">
        <f>INDEX(Product!$A$1:$G$49,MATCH(orders!$D171,Product!$A$1:$A$49,0),MATCH(orders!K$1,Product!$A$1:$G$1,0))</f>
        <v>1</v>
      </c>
      <c r="L171" s="7">
        <f>INDEX(Product!$A$1:$G$49,MATCH(orders!$D171,Product!$A$1:$A$49,0),MATCH(orders!L$1,Product!$A$1:$G$1,0))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_xlfn.XLOOKUP(D172,Product!$A$1:$A$49,Product!$B$1:$B$49,,0)</f>
        <v>Exc</v>
      </c>
      <c r="J172" t="str">
        <f>_xlfn.XLOOKUP(D172,Product!$A$1:$A$49,Product!$C$1:$C$49,,0)</f>
        <v>L</v>
      </c>
      <c r="K172" s="6">
        <f>INDEX(Product!$A$1:$G$49,MATCH(orders!$D172,Product!$A$1:$A$49,0),MATCH(orders!K$1,Product!$A$1:$G$1,0))</f>
        <v>2.5</v>
      </c>
      <c r="L172" s="7">
        <f>INDEX(Product!$A$1:$G$49,MATCH(orders!$D172,Product!$A$1:$A$49,0),MATCH(orders!L$1,Product!$A$1:$G$1,0))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3">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_xlfn.XLOOKUP(D173,Product!$A$1:$A$49,Product!$B$1:$B$49,,0)</f>
        <v>Exc</v>
      </c>
      <c r="J173" t="str">
        <f>_xlfn.XLOOKUP(D173,Product!$A$1:$A$49,Product!$C$1:$C$49,,0)</f>
        <v>M</v>
      </c>
      <c r="K173" s="6">
        <f>INDEX(Product!$A$1:$G$49,MATCH(orders!$D173,Product!$A$1:$A$49,0),MATCH(orders!K$1,Product!$A$1:$G$1,0))</f>
        <v>2.5</v>
      </c>
      <c r="L173" s="7">
        <f>INDEX(Product!$A$1:$G$49,MATCH(orders!$D173,Product!$A$1:$A$49,0),MATCH(orders!L$1,Product!$A$1:$G$1,0))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_xlfn.XLOOKUP(D174,Product!$A$1:$A$49,Product!$B$1:$B$49,,0)</f>
        <v>Exc</v>
      </c>
      <c r="J174" t="str">
        <f>_xlfn.XLOOKUP(D174,Product!$A$1:$A$49,Product!$C$1:$C$49,,0)</f>
        <v>D</v>
      </c>
      <c r="K174" s="6">
        <f>INDEX(Product!$A$1:$G$49,MATCH(orders!$D174,Product!$A$1:$A$49,0),MATCH(orders!K$1,Product!$A$1:$G$1,0))</f>
        <v>0.5</v>
      </c>
      <c r="L174" s="7">
        <f>INDEX(Product!$A$1:$G$49,MATCH(orders!$D174,Product!$A$1:$A$49,0),MATCH(orders!L$1,Product!$A$1:$G$1,0))</f>
        <v>7.29</v>
      </c>
      <c r="M174" s="7">
        <f t="shared" si="6"/>
        <v>21.87</v>
      </c>
      <c r="N174" t="str">
        <f t="shared" si="7"/>
        <v>Excelsa</v>
      </c>
      <c r="O174" t="str">
        <f t="shared" si="8"/>
        <v>Dark</v>
      </c>
      <c r="P174" t="str">
        <f>_xlfn.XLOOKUP(Orders[[#This Row],[Customer ID]],customers!$A$1:$A$1001,customers!$I$1:$I$1001,,0)</f>
        <v>No</v>
      </c>
    </row>
    <row r="175" spans="1:16" x14ac:dyDescent="0.3">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_xlfn.XLOOKUP(D175,Product!$A$1:$A$49,Product!$B$1:$B$49,,0)</f>
        <v>Rob</v>
      </c>
      <c r="J175" t="str">
        <f>_xlfn.XLOOKUP(D175,Product!$A$1:$A$49,Product!$C$1:$C$49,,0)</f>
        <v>M</v>
      </c>
      <c r="K175" s="6">
        <f>INDEX(Product!$A$1:$G$49,MATCH(orders!$D175,Product!$A$1:$A$49,0),MATCH(orders!K$1,Product!$A$1:$G$1,0))</f>
        <v>2.5</v>
      </c>
      <c r="L175" s="7">
        <f>INDEX(Product!$A$1:$G$49,MATCH(orders!$D175,Product!$A$1:$A$49,0),MATCH(orders!L$1,Product!$A$1:$G$1,0))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_xlfn.XLOOKUP(D176,Product!$A$1:$A$49,Product!$B$1:$B$49,,0)</f>
        <v>Exc</v>
      </c>
      <c r="J176" t="str">
        <f>_xlfn.XLOOKUP(D176,Product!$A$1:$A$49,Product!$C$1:$C$49,,0)</f>
        <v>L</v>
      </c>
      <c r="K176" s="6">
        <f>INDEX(Product!$A$1:$G$49,MATCH(orders!$D176,Product!$A$1:$A$49,0),MATCH(orders!K$1,Product!$A$1:$G$1,0))</f>
        <v>2.5</v>
      </c>
      <c r="L176" s="7">
        <f>INDEX(Product!$A$1:$G$49,MATCH(orders!$D176,Product!$A$1:$A$49,0),MATCH(orders!L$1,Product!$A$1:$G$1,0))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_xlfn.XLOOKUP(D177,Product!$A$1:$A$49,Product!$B$1:$B$49,,0)</f>
        <v>Exc</v>
      </c>
      <c r="J177" t="str">
        <f>_xlfn.XLOOKUP(D177,Product!$A$1:$A$49,Product!$C$1:$C$49,,0)</f>
        <v>M</v>
      </c>
      <c r="K177" s="6">
        <f>INDEX(Product!$A$1:$G$49,MATCH(orders!$D177,Product!$A$1:$A$49,0),MATCH(orders!K$1,Product!$A$1:$G$1,0))</f>
        <v>2.5</v>
      </c>
      <c r="L177" s="7">
        <f>INDEX(Product!$A$1:$G$49,MATCH(orders!$D177,Product!$A$1:$A$49,0),MATCH(orders!L$1,Product!$A$1:$G$1,0))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_xlfn.XLOOKUP(D178,Product!$A$1:$A$49,Product!$B$1:$B$49,,0)</f>
        <v>Exc</v>
      </c>
      <c r="J178" t="str">
        <f>_xlfn.XLOOKUP(D178,Product!$A$1:$A$49,Product!$C$1:$C$49,,0)</f>
        <v>L</v>
      </c>
      <c r="K178" s="6">
        <f>INDEX(Product!$A$1:$G$49,MATCH(orders!$D178,Product!$A$1:$A$49,0),MATCH(orders!K$1,Product!$A$1:$G$1,0))</f>
        <v>2.5</v>
      </c>
      <c r="L178" s="7">
        <f>INDEX(Product!$A$1:$G$49,MATCH(orders!$D178,Product!$A$1:$A$49,0),MATCH(orders!L$1,Product!$A$1:$G$1,0))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_xlfn.XLOOKUP(D179,Product!$A$1:$A$49,Product!$B$1:$B$49,,0)</f>
        <v>Rob</v>
      </c>
      <c r="J179" t="str">
        <f>_xlfn.XLOOKUP(D179,Product!$A$1:$A$49,Product!$C$1:$C$49,,0)</f>
        <v>L</v>
      </c>
      <c r="K179" s="6">
        <f>INDEX(Product!$A$1:$G$49,MATCH(orders!$D179,Product!$A$1:$A$49,0),MATCH(orders!K$1,Product!$A$1:$G$1,0))</f>
        <v>2.5</v>
      </c>
      <c r="L179" s="7">
        <f>INDEX(Product!$A$1:$G$49,MATCH(orders!$D179,Product!$A$1:$A$49,0),MATCH(orders!L$1,Product!$A$1:$G$1,0))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_xlfn.XLOOKUP(D180,Product!$A$1:$A$49,Product!$B$1:$B$49,,0)</f>
        <v>Ara</v>
      </c>
      <c r="J180" t="str">
        <f>_xlfn.XLOOKUP(D180,Product!$A$1:$A$49,Product!$C$1:$C$49,,0)</f>
        <v>L</v>
      </c>
      <c r="K180" s="6">
        <f>INDEX(Product!$A$1:$G$49,MATCH(orders!$D180,Product!$A$1:$A$49,0),MATCH(orders!K$1,Product!$A$1:$G$1,0))</f>
        <v>1</v>
      </c>
      <c r="L180" s="7">
        <f>INDEX(Product!$A$1:$G$49,MATCH(orders!$D180,Product!$A$1:$A$49,0),MATCH(orders!L$1,Product!$A$1:$G$1,0))</f>
        <v>12.95</v>
      </c>
      <c r="M180" s="7">
        <f t="shared" si="6"/>
        <v>25.9</v>
      </c>
      <c r="N180" t="str">
        <f t="shared" si="7"/>
        <v>Arabica</v>
      </c>
      <c r="O180" t="str">
        <f t="shared" si="8"/>
        <v>Light</v>
      </c>
      <c r="P180" t="str">
        <f>_xlfn.XLOOKUP(Orders[[#This Row],[Customer ID]],customers!$A$1:$A$1001,customers!$I$1:$I$1001,,0)</f>
        <v>No</v>
      </c>
    </row>
    <row r="181" spans="1:16" x14ac:dyDescent="0.3">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_xlfn.XLOOKUP(D181,Product!$A$1:$A$49,Product!$B$1:$B$49,,0)</f>
        <v>Ara</v>
      </c>
      <c r="J181" t="str">
        <f>_xlfn.XLOOKUP(D181,Product!$A$1:$A$49,Product!$C$1:$C$49,,0)</f>
        <v>D</v>
      </c>
      <c r="K181" s="6">
        <f>INDEX(Product!$A$1:$G$49,MATCH(orders!$D181,Product!$A$1:$A$49,0),MATCH(orders!K$1,Product!$A$1:$G$1,0))</f>
        <v>0.2</v>
      </c>
      <c r="L181" s="7">
        <f>INDEX(Product!$A$1:$G$49,MATCH(orders!$D181,Product!$A$1:$A$49,0),MATCH(orders!L$1,Product!$A$1:$G$1,0))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_xlfn.XLOOKUP(D182,Product!$A$1:$A$49,Product!$B$1:$B$49,,0)</f>
        <v>Exc</v>
      </c>
      <c r="J182" t="str">
        <f>_xlfn.XLOOKUP(D182,Product!$A$1:$A$49,Product!$C$1:$C$49,,0)</f>
        <v>L</v>
      </c>
      <c r="K182" s="6">
        <f>INDEX(Product!$A$1:$G$49,MATCH(orders!$D182,Product!$A$1:$A$49,0),MATCH(orders!K$1,Product!$A$1:$G$1,0))</f>
        <v>0.2</v>
      </c>
      <c r="L182" s="7">
        <f>INDEX(Product!$A$1:$G$49,MATCH(orders!$D182,Product!$A$1:$A$49,0),MATCH(orders!L$1,Product!$A$1:$G$1,0))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3">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_xlfn.XLOOKUP(D183,Product!$A$1:$A$49,Product!$B$1:$B$49,,0)</f>
        <v>Ara</v>
      </c>
      <c r="J183" t="str">
        <f>_xlfn.XLOOKUP(D183,Product!$A$1:$A$49,Product!$C$1:$C$49,,0)</f>
        <v>D</v>
      </c>
      <c r="K183" s="6">
        <f>INDEX(Product!$A$1:$G$49,MATCH(orders!$D183,Product!$A$1:$A$49,0),MATCH(orders!K$1,Product!$A$1:$G$1,0))</f>
        <v>0.5</v>
      </c>
      <c r="L183" s="7">
        <f>INDEX(Product!$A$1:$G$49,MATCH(orders!$D183,Product!$A$1:$A$49,0),MATCH(orders!L$1,Product!$A$1:$G$1,0))</f>
        <v>5.97</v>
      </c>
      <c r="M183" s="7">
        <f t="shared" si="6"/>
        <v>29.849999999999998</v>
      </c>
      <c r="N183" t="str">
        <f t="shared" si="7"/>
        <v>Arabica</v>
      </c>
      <c r="O183" t="str">
        <f t="shared" si="8"/>
        <v>Dark</v>
      </c>
      <c r="P183" t="str">
        <f>_xlfn.XLOOKUP(Orders[[#This Row],[Customer ID]],customers!$A$1:$A$1001,customers!$I$1:$I$1001,,0)</f>
        <v>No</v>
      </c>
    </row>
    <row r="184" spans="1:16" x14ac:dyDescent="0.3">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_xlfn.XLOOKUP(D184,Product!$A$1:$A$49,Product!$B$1:$B$49,,0)</f>
        <v>Rob</v>
      </c>
      <c r="J184" t="str">
        <f>_xlfn.XLOOKUP(D184,Product!$A$1:$A$49,Product!$C$1:$C$49,,0)</f>
        <v>D</v>
      </c>
      <c r="K184" s="6">
        <f>INDEX(Product!$A$1:$G$49,MATCH(orders!$D184,Product!$A$1:$A$49,0),MATCH(orders!K$1,Product!$A$1:$G$1,0))</f>
        <v>0.5</v>
      </c>
      <c r="L184" s="7">
        <f>INDEX(Product!$A$1:$G$49,MATCH(orders!$D184,Product!$A$1:$A$49,0),MATCH(orders!L$1,Product!$A$1:$G$1,0))</f>
        <v>5.3699999999999992</v>
      </c>
      <c r="M184" s="7">
        <f t="shared" si="6"/>
        <v>32.22</v>
      </c>
      <c r="N184" t="str">
        <f t="shared" si="7"/>
        <v>Robusta</v>
      </c>
      <c r="O184" t="str">
        <f t="shared" si="8"/>
        <v>Dark</v>
      </c>
      <c r="P184" t="str">
        <f>_xlfn.XLOOKUP(Orders[[#This Row],[Customer ID]],customers!$A$1:$A$1001,customers!$I$1:$I$1001,,0)</f>
        <v>No</v>
      </c>
    </row>
    <row r="185" spans="1:16" x14ac:dyDescent="0.3">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_xlfn.XLOOKUP(D185,Product!$A$1:$A$49,Product!$B$1:$B$49,,0)</f>
        <v>Exc</v>
      </c>
      <c r="J185" t="str">
        <f>_xlfn.XLOOKUP(D185,Product!$A$1:$A$49,Product!$C$1:$C$49,,0)</f>
        <v>M</v>
      </c>
      <c r="K185" s="6">
        <f>INDEX(Product!$A$1:$G$49,MATCH(orders!$D185,Product!$A$1:$A$49,0),MATCH(orders!K$1,Product!$A$1:$G$1,0))</f>
        <v>0.2</v>
      </c>
      <c r="L185" s="7">
        <f>INDEX(Product!$A$1:$G$49,MATCH(orders!$D185,Product!$A$1:$A$49,0),MATCH(orders!L$1,Product!$A$1:$G$1,0))</f>
        <v>4.125</v>
      </c>
      <c r="M185" s="7">
        <f t="shared" si="6"/>
        <v>8.25</v>
      </c>
      <c r="N185" t="str">
        <f t="shared" si="7"/>
        <v>Excelsa</v>
      </c>
      <c r="O185" t="str">
        <f t="shared" si="8"/>
        <v>Medium</v>
      </c>
      <c r="P185" t="str">
        <f>_xlfn.XLOOKUP(Orders[[#This Row],[Customer ID]],customers!$A$1:$A$1001,customers!$I$1:$I$1001,,0)</f>
        <v>No</v>
      </c>
    </row>
    <row r="186" spans="1:16" x14ac:dyDescent="0.3">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_xlfn.XLOOKUP(D186,Product!$A$1:$A$49,Product!$B$1:$B$49,,0)</f>
        <v>Ara</v>
      </c>
      <c r="J186" t="str">
        <f>_xlfn.XLOOKUP(D186,Product!$A$1:$A$49,Product!$C$1:$C$49,,0)</f>
        <v>L</v>
      </c>
      <c r="K186" s="6">
        <f>INDEX(Product!$A$1:$G$49,MATCH(orders!$D186,Product!$A$1:$A$49,0),MATCH(orders!K$1,Product!$A$1:$G$1,0))</f>
        <v>0.5</v>
      </c>
      <c r="L186" s="7">
        <f>INDEX(Product!$A$1:$G$49,MATCH(orders!$D186,Product!$A$1:$A$49,0),MATCH(orders!L$1,Product!$A$1:$G$1,0))</f>
        <v>7.77</v>
      </c>
      <c r="M186" s="7">
        <f t="shared" si="6"/>
        <v>31.08</v>
      </c>
      <c r="N186" t="str">
        <f t="shared" si="7"/>
        <v>Arabica</v>
      </c>
      <c r="O186" t="str">
        <f t="shared" si="8"/>
        <v>Light</v>
      </c>
      <c r="P186" t="str">
        <f>_xlfn.XLOOKUP(Orders[[#This Row],[Customer ID]],customers!$A$1:$A$1001,customers!$I$1:$I$1001,,0)</f>
        <v>No</v>
      </c>
    </row>
    <row r="187" spans="1:16" x14ac:dyDescent="0.3">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_xlfn.XLOOKUP(D187,Product!$A$1:$A$49,Product!$B$1:$B$49,,0)</f>
        <v>Exc</v>
      </c>
      <c r="J187" t="str">
        <f>_xlfn.XLOOKUP(D187,Product!$A$1:$A$49,Product!$C$1:$C$49,,0)</f>
        <v>D</v>
      </c>
      <c r="K187" s="6">
        <f>INDEX(Product!$A$1:$G$49,MATCH(orders!$D187,Product!$A$1:$A$49,0),MATCH(orders!K$1,Product!$A$1:$G$1,0))</f>
        <v>0.5</v>
      </c>
      <c r="L187" s="7">
        <f>INDEX(Product!$A$1:$G$49,MATCH(orders!$D187,Product!$A$1:$A$49,0),MATCH(orders!L$1,Product!$A$1:$G$1,0))</f>
        <v>7.29</v>
      </c>
      <c r="M187" s="7">
        <f t="shared" si="6"/>
        <v>36.450000000000003</v>
      </c>
      <c r="N187" t="str">
        <f t="shared" si="7"/>
        <v>Excelsa</v>
      </c>
      <c r="O187" t="str">
        <f t="shared" si="8"/>
        <v>Dark</v>
      </c>
      <c r="P187" t="str">
        <f>_xlfn.XLOOKUP(Orders[[#This Row],[Customer ID]],customers!$A$1:$A$1001,customers!$I$1:$I$1001,,0)</f>
        <v>Yes</v>
      </c>
    </row>
    <row r="188" spans="1:16" x14ac:dyDescent="0.3">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_xlfn.XLOOKUP(D188,Product!$A$1:$A$49,Product!$B$1:$B$49,,0)</f>
        <v>Rob</v>
      </c>
      <c r="J188" t="str">
        <f>_xlfn.XLOOKUP(D188,Product!$A$1:$A$49,Product!$C$1:$C$49,,0)</f>
        <v>M</v>
      </c>
      <c r="K188" s="6">
        <f>INDEX(Product!$A$1:$G$49,MATCH(orders!$D188,Product!$A$1:$A$49,0),MATCH(orders!K$1,Product!$A$1:$G$1,0))</f>
        <v>2.5</v>
      </c>
      <c r="L188" s="7">
        <f>INDEX(Product!$A$1:$G$49,MATCH(orders!$D188,Product!$A$1:$A$49,0),MATCH(orders!L$1,Product!$A$1:$G$1,0))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_xlfn.XLOOKUP(D189,Product!$A$1:$A$49,Product!$B$1:$B$49,,0)</f>
        <v>Lib</v>
      </c>
      <c r="J189" t="str">
        <f>_xlfn.XLOOKUP(D189,Product!$A$1:$A$49,Product!$C$1:$C$49,,0)</f>
        <v>M</v>
      </c>
      <c r="K189" s="6">
        <f>INDEX(Product!$A$1:$G$49,MATCH(orders!$D189,Product!$A$1:$A$49,0),MATCH(orders!K$1,Product!$A$1:$G$1,0))</f>
        <v>0.5</v>
      </c>
      <c r="L189" s="7">
        <f>INDEX(Product!$A$1:$G$49,MATCH(orders!$D189,Product!$A$1:$A$49,0),MATCH(orders!L$1,Product!$A$1:$G$1,0))</f>
        <v>8.73</v>
      </c>
      <c r="M189" s="7">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_xlfn.XLOOKUP(D190,Product!$A$1:$A$49,Product!$B$1:$B$49,,0)</f>
        <v>Exc</v>
      </c>
      <c r="J190" t="str">
        <f>_xlfn.XLOOKUP(D190,Product!$A$1:$A$49,Product!$C$1:$C$49,,0)</f>
        <v>L</v>
      </c>
      <c r="K190" s="6">
        <f>INDEX(Product!$A$1:$G$49,MATCH(orders!$D190,Product!$A$1:$A$49,0),MATCH(orders!K$1,Product!$A$1:$G$1,0))</f>
        <v>0.2</v>
      </c>
      <c r="L190" s="7">
        <f>INDEX(Product!$A$1:$G$49,MATCH(orders!$D190,Product!$A$1:$A$49,0),MATCH(orders!L$1,Product!$A$1:$G$1,0))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_xlfn.XLOOKUP(D191,Product!$A$1:$A$49,Product!$B$1:$B$49,,0)</f>
        <v>Lib</v>
      </c>
      <c r="J191" t="str">
        <f>_xlfn.XLOOKUP(D191,Product!$A$1:$A$49,Product!$C$1:$C$49,,0)</f>
        <v>M</v>
      </c>
      <c r="K191" s="6">
        <f>INDEX(Product!$A$1:$G$49,MATCH(orders!$D191,Product!$A$1:$A$49,0),MATCH(orders!K$1,Product!$A$1:$G$1,0))</f>
        <v>1</v>
      </c>
      <c r="L191" s="7">
        <f>INDEX(Product!$A$1:$G$49,MATCH(orders!$D191,Product!$A$1:$A$49,0),MATCH(orders!L$1,Product!$A$1:$G$1,0))</f>
        <v>14.55</v>
      </c>
      <c r="M191" s="7">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_xlfn.XLOOKUP(D192,Product!$A$1:$A$49,Product!$B$1:$B$49,,0)</f>
        <v>Lib</v>
      </c>
      <c r="J192" t="str">
        <f>_xlfn.XLOOKUP(D192,Product!$A$1:$A$49,Product!$C$1:$C$49,,0)</f>
        <v>M</v>
      </c>
      <c r="K192" s="6">
        <f>INDEX(Product!$A$1:$G$49,MATCH(orders!$D192,Product!$A$1:$A$49,0),MATCH(orders!K$1,Product!$A$1:$G$1,0))</f>
        <v>2.5</v>
      </c>
      <c r="L192" s="7">
        <f>INDEX(Product!$A$1:$G$49,MATCH(orders!$D192,Product!$A$1:$A$49,0),MATCH(orders!L$1,Product!$A$1:$G$1,0))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_xlfn.XLOOKUP(D193,Product!$A$1:$A$49,Product!$B$1:$B$49,,0)</f>
        <v>Lib</v>
      </c>
      <c r="J193" t="str">
        <f>_xlfn.XLOOKUP(D193,Product!$A$1:$A$49,Product!$C$1:$C$49,,0)</f>
        <v>D</v>
      </c>
      <c r="K193" s="6">
        <f>INDEX(Product!$A$1:$G$49,MATCH(orders!$D193,Product!$A$1:$A$49,0),MATCH(orders!K$1,Product!$A$1:$G$1,0))</f>
        <v>0.2</v>
      </c>
      <c r="L193" s="7">
        <f>INDEX(Product!$A$1:$G$49,MATCH(orders!$D193,Product!$A$1:$A$49,0),MATCH(orders!L$1,Product!$A$1:$G$1,0))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_xlfn.XLOOKUP(D194,Product!$A$1:$A$49,Product!$B$1:$B$49,,0)</f>
        <v>Exc</v>
      </c>
      <c r="J194" t="str">
        <f>_xlfn.XLOOKUP(D194,Product!$A$1:$A$49,Product!$C$1:$C$49,,0)</f>
        <v>D</v>
      </c>
      <c r="K194" s="6">
        <f>INDEX(Product!$A$1:$G$49,MATCH(orders!$D194,Product!$A$1:$A$49,0),MATCH(orders!K$1,Product!$A$1:$G$1,0))</f>
        <v>1</v>
      </c>
      <c r="L194" s="7">
        <f>INDEX(Product!$A$1:$G$49,MATCH(orders!$D194,Product!$A$1:$A$49,0),MATCH(orders!L$1,Product!$A$1:$G$1,0))</f>
        <v>12.15</v>
      </c>
      <c r="M194" s="7">
        <f t="shared" si="6"/>
        <v>72.900000000000006</v>
      </c>
      <c r="N194" t="str">
        <f t="shared" si="7"/>
        <v>Excelsa</v>
      </c>
      <c r="O194" t="str">
        <f t="shared" si="8"/>
        <v>Dark</v>
      </c>
      <c r="P194" t="str">
        <f>_xlfn.XLOOKUP(Orders[[#This Row],[Customer ID]],customers!$A$1:$A$1001,customers!$I$1:$I$1001,,0)</f>
        <v>Yes</v>
      </c>
    </row>
    <row r="195" spans="1:16" x14ac:dyDescent="0.3">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_xlfn.XLOOKUP(D195,Product!$A$1:$A$49,Product!$B$1:$B$49,,0)</f>
        <v>Exc</v>
      </c>
      <c r="J195" t="str">
        <f>_xlfn.XLOOKUP(D195,Product!$A$1:$A$49,Product!$C$1:$C$49,,0)</f>
        <v>L</v>
      </c>
      <c r="K195" s="6">
        <f>INDEX(Product!$A$1:$G$49,MATCH(orders!$D195,Product!$A$1:$A$49,0),MATCH(orders!K$1,Product!$A$1:$G$1,0))</f>
        <v>1</v>
      </c>
      <c r="L195" s="7">
        <f>INDEX(Product!$A$1:$G$49,MATCH(orders!$D195,Product!$A$1:$A$49,0),MATCH(orders!L$1,Product!$A$1:$G$1,0))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_xlfn.XLOOKUP(D196,Product!$A$1:$A$49,Product!$B$1:$B$49,,0)</f>
        <v>Exc</v>
      </c>
      <c r="J196" t="str">
        <f>_xlfn.XLOOKUP(D196,Product!$A$1:$A$49,Product!$C$1:$C$49,,0)</f>
        <v>D</v>
      </c>
      <c r="K196" s="6">
        <f>INDEX(Product!$A$1:$G$49,MATCH(orders!$D196,Product!$A$1:$A$49,0),MATCH(orders!K$1,Product!$A$1:$G$1,0))</f>
        <v>0.5</v>
      </c>
      <c r="L196" s="7">
        <f>INDEX(Product!$A$1:$G$49,MATCH(orders!$D196,Product!$A$1:$A$49,0),MATCH(orders!L$1,Product!$A$1:$G$1,0))</f>
        <v>7.29</v>
      </c>
      <c r="M196" s="7">
        <f t="shared" si="9"/>
        <v>36.450000000000003</v>
      </c>
      <c r="N196" t="str">
        <f t="shared" si="10"/>
        <v>Excelsa</v>
      </c>
      <c r="O196" t="str">
        <f t="shared" si="11"/>
        <v>Dark</v>
      </c>
      <c r="P196" t="str">
        <f>_xlfn.XLOOKUP(Orders[[#This Row],[Customer ID]],customers!$A$1:$A$1001,customers!$I$1:$I$1001,,0)</f>
        <v>No</v>
      </c>
    </row>
    <row r="197" spans="1:16" x14ac:dyDescent="0.3">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_xlfn.XLOOKUP(D197,Product!$A$1:$A$49,Product!$B$1:$B$49,,0)</f>
        <v>Ara</v>
      </c>
      <c r="J197" t="str">
        <f>_xlfn.XLOOKUP(D197,Product!$A$1:$A$49,Product!$C$1:$C$49,,0)</f>
        <v>L</v>
      </c>
      <c r="K197" s="6">
        <f>INDEX(Product!$A$1:$G$49,MATCH(orders!$D197,Product!$A$1:$A$49,0),MATCH(orders!K$1,Product!$A$1:$G$1,0))</f>
        <v>1</v>
      </c>
      <c r="L197" s="7">
        <f>INDEX(Product!$A$1:$G$49,MATCH(orders!$D197,Product!$A$1:$A$49,0),MATCH(orders!L$1,Product!$A$1:$G$1,0))</f>
        <v>12.95</v>
      </c>
      <c r="M197" s="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_xlfn.XLOOKUP(D198,Product!$A$1:$A$49,Product!$B$1:$B$49,,0)</f>
        <v>Exc</v>
      </c>
      <c r="J198" t="str">
        <f>_xlfn.XLOOKUP(D198,Product!$A$1:$A$49,Product!$C$1:$C$49,,0)</f>
        <v>L</v>
      </c>
      <c r="K198" s="6">
        <f>INDEX(Product!$A$1:$G$49,MATCH(orders!$D198,Product!$A$1:$A$49,0),MATCH(orders!K$1,Product!$A$1:$G$1,0))</f>
        <v>0.5</v>
      </c>
      <c r="L198" s="7">
        <f>INDEX(Product!$A$1:$G$49,MATCH(orders!$D198,Product!$A$1:$A$49,0),MATCH(orders!L$1,Product!$A$1:$G$1,0))</f>
        <v>8.91</v>
      </c>
      <c r="M198" s="7">
        <f t="shared" si="9"/>
        <v>53.46</v>
      </c>
      <c r="N198" t="str">
        <f t="shared" si="10"/>
        <v>Excelsa</v>
      </c>
      <c r="O198" t="str">
        <f t="shared" si="11"/>
        <v>Light</v>
      </c>
      <c r="P198" t="str">
        <f>_xlfn.XLOOKUP(Orders[[#This Row],[Customer ID]],customers!$A$1:$A$1001,customers!$I$1:$I$1001,,0)</f>
        <v>No</v>
      </c>
    </row>
    <row r="199" spans="1:16" x14ac:dyDescent="0.3">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_xlfn.XLOOKUP(D199,Product!$A$1:$A$49,Product!$B$1:$B$49,,0)</f>
        <v>Lib</v>
      </c>
      <c r="J199" t="str">
        <f>_xlfn.XLOOKUP(D199,Product!$A$1:$A$49,Product!$C$1:$C$49,,0)</f>
        <v>D</v>
      </c>
      <c r="K199" s="6">
        <f>INDEX(Product!$A$1:$G$49,MATCH(orders!$D199,Product!$A$1:$A$49,0),MATCH(orders!K$1,Product!$A$1:$G$1,0))</f>
        <v>2.5</v>
      </c>
      <c r="L199" s="7">
        <f>INDEX(Product!$A$1:$G$49,MATCH(orders!$D199,Product!$A$1:$A$49,0),MATCH(orders!L$1,Product!$A$1:$G$1,0))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_xlfn.XLOOKUP(D200,Product!$A$1:$A$49,Product!$B$1:$B$49,,0)</f>
        <v>Lib</v>
      </c>
      <c r="J200" t="str">
        <f>_xlfn.XLOOKUP(D200,Product!$A$1:$A$49,Product!$C$1:$C$49,,0)</f>
        <v>D</v>
      </c>
      <c r="K200" s="6">
        <f>INDEX(Product!$A$1:$G$49,MATCH(orders!$D200,Product!$A$1:$A$49,0),MATCH(orders!K$1,Product!$A$1:$G$1,0))</f>
        <v>2.5</v>
      </c>
      <c r="L200" s="7">
        <f>INDEX(Product!$A$1:$G$49,MATCH(orders!$D200,Product!$A$1:$A$49,0),MATCH(orders!L$1,Product!$A$1:$G$1,0))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_xlfn.XLOOKUP(D201,Product!$A$1:$A$49,Product!$B$1:$B$49,,0)</f>
        <v>Lib</v>
      </c>
      <c r="J201" t="str">
        <f>_xlfn.XLOOKUP(D201,Product!$A$1:$A$49,Product!$C$1:$C$49,,0)</f>
        <v>L</v>
      </c>
      <c r="K201" s="6">
        <f>INDEX(Product!$A$1:$G$49,MATCH(orders!$D201,Product!$A$1:$A$49,0),MATCH(orders!K$1,Product!$A$1:$G$1,0))</f>
        <v>0.5</v>
      </c>
      <c r="L201" s="7">
        <f>INDEX(Product!$A$1:$G$49,MATCH(orders!$D201,Product!$A$1:$A$49,0),MATCH(orders!L$1,Product!$A$1:$G$1,0))</f>
        <v>9.51</v>
      </c>
      <c r="M201" s="7">
        <f t="shared" si="9"/>
        <v>38.04</v>
      </c>
      <c r="N201" t="str">
        <f t="shared" si="10"/>
        <v>Liberica</v>
      </c>
      <c r="O201" t="str">
        <f t="shared" si="11"/>
        <v>Light</v>
      </c>
      <c r="P201" t="str">
        <f>_xlfn.XLOOKUP(Orders[[#This Row],[Customer ID]],customers!$A$1:$A$1001,customers!$I$1:$I$1001,,0)</f>
        <v>No</v>
      </c>
    </row>
    <row r="202" spans="1:16" x14ac:dyDescent="0.3">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_xlfn.XLOOKUP(D202,Product!$A$1:$A$49,Product!$B$1:$B$49,,0)</f>
        <v>Exc</v>
      </c>
      <c r="J202" t="str">
        <f>_xlfn.XLOOKUP(D202,Product!$A$1:$A$49,Product!$C$1:$C$49,,0)</f>
        <v>M</v>
      </c>
      <c r="K202" s="6">
        <f>INDEX(Product!$A$1:$G$49,MATCH(orders!$D202,Product!$A$1:$A$49,0),MATCH(orders!K$1,Product!$A$1:$G$1,0))</f>
        <v>1</v>
      </c>
      <c r="L202" s="7">
        <f>INDEX(Product!$A$1:$G$49,MATCH(orders!$D202,Product!$A$1:$A$49,0),MATCH(orders!L$1,Product!$A$1:$G$1,0))</f>
        <v>13.75</v>
      </c>
      <c r="M202" s="7">
        <f t="shared" si="9"/>
        <v>41.25</v>
      </c>
      <c r="N202" t="str">
        <f t="shared" si="10"/>
        <v>Excelsa</v>
      </c>
      <c r="O202" t="str">
        <f t="shared" si="11"/>
        <v>Medium</v>
      </c>
      <c r="P202" t="str">
        <f>_xlfn.XLOOKUP(Orders[[#This Row],[Customer ID]],customers!$A$1:$A$1001,customers!$I$1:$I$1001,,0)</f>
        <v>No</v>
      </c>
    </row>
    <row r="203" spans="1:16" x14ac:dyDescent="0.3">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_xlfn.XLOOKUP(D203,Product!$A$1:$A$49,Product!$B$1:$B$49,,0)</f>
        <v>Lib</v>
      </c>
      <c r="J203" t="str">
        <f>_xlfn.XLOOKUP(D203,Product!$A$1:$A$49,Product!$C$1:$C$49,,0)</f>
        <v>L</v>
      </c>
      <c r="K203" s="6">
        <f>INDEX(Product!$A$1:$G$49,MATCH(orders!$D203,Product!$A$1:$A$49,0),MATCH(orders!K$1,Product!$A$1:$G$1,0))</f>
        <v>0.5</v>
      </c>
      <c r="L203" s="7">
        <f>INDEX(Product!$A$1:$G$49,MATCH(orders!$D203,Product!$A$1:$A$49,0),MATCH(orders!L$1,Product!$A$1:$G$1,0))</f>
        <v>9.51</v>
      </c>
      <c r="M203" s="7">
        <f t="shared" si="9"/>
        <v>57.06</v>
      </c>
      <c r="N203" t="str">
        <f t="shared" si="10"/>
        <v>Liberica</v>
      </c>
      <c r="O203" t="str">
        <f t="shared" si="11"/>
        <v>Light</v>
      </c>
      <c r="P203" t="str">
        <f>_xlfn.XLOOKUP(Orders[[#This Row],[Customer ID]],customers!$A$1:$A$1001,customers!$I$1:$I$1001,,0)</f>
        <v>No</v>
      </c>
    </row>
    <row r="204" spans="1:16" x14ac:dyDescent="0.3">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_xlfn.XLOOKUP(D204,Product!$A$1:$A$49,Product!$B$1:$B$49,,0)</f>
        <v>Lib</v>
      </c>
      <c r="J204" t="str">
        <f>_xlfn.XLOOKUP(D204,Product!$A$1:$A$49,Product!$C$1:$C$49,,0)</f>
        <v>D</v>
      </c>
      <c r="K204" s="6">
        <f>INDEX(Product!$A$1:$G$49,MATCH(orders!$D204,Product!$A$1:$A$49,0),MATCH(orders!K$1,Product!$A$1:$G$1,0))</f>
        <v>2.5</v>
      </c>
      <c r="L204" s="7">
        <f>INDEX(Product!$A$1:$G$49,MATCH(orders!$D204,Product!$A$1:$A$49,0),MATCH(orders!L$1,Product!$A$1:$G$1,0))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_xlfn.XLOOKUP(D205,Product!$A$1:$A$49,Product!$B$1:$B$49,,0)</f>
        <v>Lib</v>
      </c>
      <c r="J205" t="str">
        <f>_xlfn.XLOOKUP(D205,Product!$A$1:$A$49,Product!$C$1:$C$49,,0)</f>
        <v>L</v>
      </c>
      <c r="K205" s="6">
        <f>INDEX(Product!$A$1:$G$49,MATCH(orders!$D205,Product!$A$1:$A$49,0),MATCH(orders!K$1,Product!$A$1:$G$1,0))</f>
        <v>0.2</v>
      </c>
      <c r="L205" s="7">
        <f>INDEX(Product!$A$1:$G$49,MATCH(orders!$D205,Product!$A$1:$A$49,0),MATCH(orders!L$1,Product!$A$1:$G$1,0))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_xlfn.XLOOKUP(D206,Product!$A$1:$A$49,Product!$B$1:$B$49,,0)</f>
        <v>Exc</v>
      </c>
      <c r="J206" t="str">
        <f>_xlfn.XLOOKUP(D206,Product!$A$1:$A$49,Product!$C$1:$C$49,,0)</f>
        <v>M</v>
      </c>
      <c r="K206" s="6">
        <f>INDEX(Product!$A$1:$G$49,MATCH(orders!$D206,Product!$A$1:$A$49,0),MATCH(orders!K$1,Product!$A$1:$G$1,0))</f>
        <v>1</v>
      </c>
      <c r="L206" s="7">
        <f>INDEX(Product!$A$1:$G$49,MATCH(orders!$D206,Product!$A$1:$A$49,0),MATCH(orders!L$1,Product!$A$1:$G$1,0))</f>
        <v>13.75</v>
      </c>
      <c r="M206" s="7">
        <f t="shared" si="9"/>
        <v>82.5</v>
      </c>
      <c r="N206" t="str">
        <f t="shared" si="10"/>
        <v>Excelsa</v>
      </c>
      <c r="O206" t="str">
        <f t="shared" si="11"/>
        <v>Medium</v>
      </c>
      <c r="P206" t="str">
        <f>_xlfn.XLOOKUP(Orders[[#This Row],[Customer ID]],customers!$A$1:$A$1001,customers!$I$1:$I$1001,,0)</f>
        <v>No</v>
      </c>
    </row>
    <row r="207" spans="1:16" x14ac:dyDescent="0.3">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_xlfn.XLOOKUP(D207,Product!$A$1:$A$49,Product!$B$1:$B$49,,0)</f>
        <v>Rob</v>
      </c>
      <c r="J207" t="str">
        <f>_xlfn.XLOOKUP(D207,Product!$A$1:$A$49,Product!$C$1:$C$49,,0)</f>
        <v>D</v>
      </c>
      <c r="K207" s="6">
        <f>INDEX(Product!$A$1:$G$49,MATCH(orders!$D207,Product!$A$1:$A$49,0),MATCH(orders!K$1,Product!$A$1:$G$1,0))</f>
        <v>0.2</v>
      </c>
      <c r="L207" s="7">
        <f>INDEX(Product!$A$1:$G$49,MATCH(orders!$D207,Product!$A$1:$A$49,0),MATCH(orders!L$1,Product!$A$1:$G$1,0))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_xlfn.XLOOKUP(D208,Product!$A$1:$A$49,Product!$B$1:$B$49,,0)</f>
        <v>Ara</v>
      </c>
      <c r="J208" t="str">
        <f>_xlfn.XLOOKUP(D208,Product!$A$1:$A$49,Product!$C$1:$C$49,,0)</f>
        <v>M</v>
      </c>
      <c r="K208" s="6">
        <f>INDEX(Product!$A$1:$G$49,MATCH(orders!$D208,Product!$A$1:$A$49,0),MATCH(orders!K$1,Product!$A$1:$G$1,0))</f>
        <v>1</v>
      </c>
      <c r="L208" s="7">
        <f>INDEX(Product!$A$1:$G$49,MATCH(orders!$D208,Product!$A$1:$A$49,0),MATCH(orders!L$1,Product!$A$1:$G$1,0))</f>
        <v>11.25</v>
      </c>
      <c r="M208" s="7">
        <f t="shared" si="9"/>
        <v>22.5</v>
      </c>
      <c r="N208" t="str">
        <f t="shared" si="10"/>
        <v>Arabica</v>
      </c>
      <c r="O208" t="str">
        <f t="shared" si="11"/>
        <v>Medium</v>
      </c>
      <c r="P208" t="str">
        <f>_xlfn.XLOOKUP(Orders[[#This Row],[Customer ID]],customers!$A$1:$A$1001,customers!$I$1:$I$1001,,0)</f>
        <v>No</v>
      </c>
    </row>
    <row r="209" spans="1:16" x14ac:dyDescent="0.3">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_xlfn.XLOOKUP(D209,Product!$A$1:$A$49,Product!$B$1:$B$49,,0)</f>
        <v>Ara</v>
      </c>
      <c r="J209" t="str">
        <f>_xlfn.XLOOKUP(D209,Product!$A$1:$A$49,Product!$C$1:$C$49,,0)</f>
        <v>M</v>
      </c>
      <c r="K209" s="6">
        <f>INDEX(Product!$A$1:$G$49,MATCH(orders!$D209,Product!$A$1:$A$49,0),MATCH(orders!K$1,Product!$A$1:$G$1,0))</f>
        <v>0.5</v>
      </c>
      <c r="L209" s="7">
        <f>INDEX(Product!$A$1:$G$49,MATCH(orders!$D209,Product!$A$1:$A$49,0),MATCH(orders!L$1,Product!$A$1:$G$1,0))</f>
        <v>6.75</v>
      </c>
      <c r="M209" s="7">
        <f t="shared" si="9"/>
        <v>40.5</v>
      </c>
      <c r="N209" t="str">
        <f t="shared" si="10"/>
        <v>Arabica</v>
      </c>
      <c r="O209" t="str">
        <f t="shared" si="11"/>
        <v>Medium</v>
      </c>
      <c r="P209" t="str">
        <f>_xlfn.XLOOKUP(Orders[[#This Row],[Customer ID]],customers!$A$1:$A$1001,customers!$I$1:$I$1001,,0)</f>
        <v>Yes</v>
      </c>
    </row>
    <row r="210" spans="1:16" x14ac:dyDescent="0.3">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_xlfn.XLOOKUP(D210,Product!$A$1:$A$49,Product!$B$1:$B$49,,0)</f>
        <v>Exc</v>
      </c>
      <c r="J210" t="str">
        <f>_xlfn.XLOOKUP(D210,Product!$A$1:$A$49,Product!$C$1:$C$49,,0)</f>
        <v>D</v>
      </c>
      <c r="K210" s="6">
        <f>INDEX(Product!$A$1:$G$49,MATCH(orders!$D210,Product!$A$1:$A$49,0),MATCH(orders!K$1,Product!$A$1:$G$1,0))</f>
        <v>0.5</v>
      </c>
      <c r="L210" s="7">
        <f>INDEX(Product!$A$1:$G$49,MATCH(orders!$D210,Product!$A$1:$A$49,0),MATCH(orders!L$1,Product!$A$1:$G$1,0))</f>
        <v>7.29</v>
      </c>
      <c r="M210" s="7">
        <f t="shared" si="9"/>
        <v>29.16</v>
      </c>
      <c r="N210" t="str">
        <f t="shared" si="10"/>
        <v>Excelsa</v>
      </c>
      <c r="O210" t="str">
        <f t="shared" si="11"/>
        <v>Dark</v>
      </c>
      <c r="P210" t="str">
        <f>_xlfn.XLOOKUP(Orders[[#This Row],[Customer ID]],customers!$A$1:$A$1001,customers!$I$1:$I$1001,,0)</f>
        <v>Yes</v>
      </c>
    </row>
    <row r="211" spans="1:16" x14ac:dyDescent="0.3">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_xlfn.XLOOKUP(D211,Product!$A$1:$A$49,Product!$B$1:$B$49,,0)</f>
        <v>Ara</v>
      </c>
      <c r="J211" t="str">
        <f>_xlfn.XLOOKUP(D211,Product!$A$1:$A$49,Product!$C$1:$C$49,,0)</f>
        <v>M</v>
      </c>
      <c r="K211" s="6">
        <f>INDEX(Product!$A$1:$G$49,MATCH(orders!$D211,Product!$A$1:$A$49,0),MATCH(orders!K$1,Product!$A$1:$G$1,0))</f>
        <v>0.5</v>
      </c>
      <c r="L211" s="7">
        <f>INDEX(Product!$A$1:$G$49,MATCH(orders!$D211,Product!$A$1:$A$49,0),MATCH(orders!L$1,Product!$A$1:$G$1,0))</f>
        <v>6.75</v>
      </c>
      <c r="M211" s="7">
        <f t="shared" si="9"/>
        <v>6.75</v>
      </c>
      <c r="N211" t="str">
        <f t="shared" si="10"/>
        <v>Arabica</v>
      </c>
      <c r="O211" t="str">
        <f t="shared" si="11"/>
        <v>Medium</v>
      </c>
      <c r="P211" t="str">
        <f>_xlfn.XLOOKUP(Orders[[#This Row],[Customer ID]],customers!$A$1:$A$1001,customers!$I$1:$I$1001,,0)</f>
        <v>No</v>
      </c>
    </row>
    <row r="212" spans="1:16" x14ac:dyDescent="0.3">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_xlfn.XLOOKUP(D212,Product!$A$1:$A$49,Product!$B$1:$B$49,,0)</f>
        <v>Lib</v>
      </c>
      <c r="J212" t="str">
        <f>_xlfn.XLOOKUP(D212,Product!$A$1:$A$49,Product!$C$1:$C$49,,0)</f>
        <v>D</v>
      </c>
      <c r="K212" s="6">
        <f>INDEX(Product!$A$1:$G$49,MATCH(orders!$D212,Product!$A$1:$A$49,0),MATCH(orders!K$1,Product!$A$1:$G$1,0))</f>
        <v>1</v>
      </c>
      <c r="L212" s="7">
        <f>INDEX(Product!$A$1:$G$49,MATCH(orders!$D212,Product!$A$1:$A$49,0),MATCH(orders!L$1,Product!$A$1:$G$1,0))</f>
        <v>12.95</v>
      </c>
      <c r="M212" s="7">
        <f t="shared" si="9"/>
        <v>51.8</v>
      </c>
      <c r="N212" t="str">
        <f t="shared" si="10"/>
        <v>Liberica</v>
      </c>
      <c r="O212" t="str">
        <f t="shared" si="11"/>
        <v>Dark</v>
      </c>
      <c r="P212" t="str">
        <f>_xlfn.XLOOKUP(Orders[[#This Row],[Customer ID]],customers!$A$1:$A$1001,customers!$I$1:$I$1001,,0)</f>
        <v>Yes</v>
      </c>
    </row>
    <row r="213" spans="1:16" x14ac:dyDescent="0.3">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_xlfn.XLOOKUP(D213,Product!$A$1:$A$49,Product!$B$1:$B$49,,0)</f>
        <v>Exc</v>
      </c>
      <c r="J213" t="str">
        <f>_xlfn.XLOOKUP(D213,Product!$A$1:$A$49,Product!$C$1:$C$49,,0)</f>
        <v>L</v>
      </c>
      <c r="K213" s="6">
        <f>INDEX(Product!$A$1:$G$49,MATCH(orders!$D213,Product!$A$1:$A$49,0),MATCH(orders!K$1,Product!$A$1:$G$1,0))</f>
        <v>0.5</v>
      </c>
      <c r="L213" s="7">
        <f>INDEX(Product!$A$1:$G$49,MATCH(orders!$D213,Product!$A$1:$A$49,0),MATCH(orders!L$1,Product!$A$1:$G$1,0))</f>
        <v>8.91</v>
      </c>
      <c r="M213" s="7">
        <f t="shared" si="9"/>
        <v>53.46</v>
      </c>
      <c r="N213" t="str">
        <f t="shared" si="10"/>
        <v>Excelsa</v>
      </c>
      <c r="O213" t="str">
        <f t="shared" si="11"/>
        <v>Light</v>
      </c>
      <c r="P213" t="str">
        <f>_xlfn.XLOOKUP(Orders[[#This Row],[Customer ID]],customers!$A$1:$A$1001,customers!$I$1:$I$1001,,0)</f>
        <v>No</v>
      </c>
    </row>
    <row r="214" spans="1:16" x14ac:dyDescent="0.3">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_xlfn.XLOOKUP(D214,Product!$A$1:$A$49,Product!$B$1:$B$49,,0)</f>
        <v>Exc</v>
      </c>
      <c r="J214" t="str">
        <f>_xlfn.XLOOKUP(D214,Product!$A$1:$A$49,Product!$C$1:$C$49,,0)</f>
        <v>D</v>
      </c>
      <c r="K214" s="6">
        <f>INDEX(Product!$A$1:$G$49,MATCH(orders!$D214,Product!$A$1:$A$49,0),MATCH(orders!K$1,Product!$A$1:$G$1,0))</f>
        <v>0.2</v>
      </c>
      <c r="L214" s="7">
        <f>INDEX(Product!$A$1:$G$49,MATCH(orders!$D214,Product!$A$1:$A$49,0),MATCH(orders!L$1,Product!$A$1:$G$1,0))</f>
        <v>3.645</v>
      </c>
      <c r="M214" s="7">
        <f t="shared" si="9"/>
        <v>14.58</v>
      </c>
      <c r="N214" t="str">
        <f t="shared" si="10"/>
        <v>Excelsa</v>
      </c>
      <c r="O214" t="str">
        <f t="shared" si="11"/>
        <v>Dark</v>
      </c>
      <c r="P214" t="str">
        <f>_xlfn.XLOOKUP(Orders[[#This Row],[Customer ID]],customers!$A$1:$A$1001,customers!$I$1:$I$1001,,0)</f>
        <v>Yes</v>
      </c>
    </row>
    <row r="215" spans="1:16" x14ac:dyDescent="0.3">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_xlfn.XLOOKUP(D215,Product!$A$1:$A$49,Product!$B$1:$B$49,,0)</f>
        <v>Rob</v>
      </c>
      <c r="J215" t="str">
        <f>_xlfn.XLOOKUP(D215,Product!$A$1:$A$49,Product!$C$1:$C$49,,0)</f>
        <v>D</v>
      </c>
      <c r="K215" s="6">
        <f>INDEX(Product!$A$1:$G$49,MATCH(orders!$D215,Product!$A$1:$A$49,0),MATCH(orders!K$1,Product!$A$1:$G$1,0))</f>
        <v>2.5</v>
      </c>
      <c r="L215" s="7">
        <f>INDEX(Product!$A$1:$G$49,MATCH(orders!$D215,Product!$A$1:$A$49,0),MATCH(orders!L$1,Product!$A$1:$G$1,0))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_xlfn.XLOOKUP(D216,Product!$A$1:$A$49,Product!$B$1:$B$49,,0)</f>
        <v>Lib</v>
      </c>
      <c r="J216" t="str">
        <f>_xlfn.XLOOKUP(D216,Product!$A$1:$A$49,Product!$C$1:$C$49,,0)</f>
        <v>L</v>
      </c>
      <c r="K216" s="6">
        <f>INDEX(Product!$A$1:$G$49,MATCH(orders!$D216,Product!$A$1:$A$49,0),MATCH(orders!K$1,Product!$A$1:$G$1,0))</f>
        <v>1</v>
      </c>
      <c r="L216" s="7">
        <f>INDEX(Product!$A$1:$G$49,MATCH(orders!$D216,Product!$A$1:$A$49,0),MATCH(orders!L$1,Product!$A$1:$G$1,0))</f>
        <v>15.85</v>
      </c>
      <c r="M216" s="7">
        <f t="shared" si="9"/>
        <v>31.7</v>
      </c>
      <c r="N216" t="str">
        <f t="shared" si="10"/>
        <v>Liberica</v>
      </c>
      <c r="O216" t="str">
        <f t="shared" si="11"/>
        <v>Light</v>
      </c>
      <c r="P216" t="str">
        <f>_xlfn.XLOOKUP(Orders[[#This Row],[Customer ID]],customers!$A$1:$A$1001,customers!$I$1:$I$1001,,0)</f>
        <v>No</v>
      </c>
    </row>
    <row r="217" spans="1:16" x14ac:dyDescent="0.3">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_xlfn.XLOOKUP(D217,Product!$A$1:$A$49,Product!$B$1:$B$49,,0)</f>
        <v>Lib</v>
      </c>
      <c r="J217" t="str">
        <f>_xlfn.XLOOKUP(D217,Product!$A$1:$A$49,Product!$C$1:$C$49,,0)</f>
        <v>D</v>
      </c>
      <c r="K217" s="6">
        <f>INDEX(Product!$A$1:$G$49,MATCH(orders!$D217,Product!$A$1:$A$49,0),MATCH(orders!K$1,Product!$A$1:$G$1,0))</f>
        <v>0.2</v>
      </c>
      <c r="L217" s="7">
        <f>INDEX(Product!$A$1:$G$49,MATCH(orders!$D217,Product!$A$1:$A$49,0),MATCH(orders!L$1,Product!$A$1:$G$1,0))</f>
        <v>3.8849999999999998</v>
      </c>
      <c r="M217" s="7">
        <f t="shared" si="9"/>
        <v>23.31</v>
      </c>
      <c r="N217" t="str">
        <f t="shared" si="10"/>
        <v>Liberica</v>
      </c>
      <c r="O217" t="str">
        <f t="shared" si="11"/>
        <v>Dark</v>
      </c>
      <c r="P217" t="str">
        <f>_xlfn.XLOOKUP(Orders[[#This Row],[Customer ID]],customers!$A$1:$A$1001,customers!$I$1:$I$1001,,0)</f>
        <v>No</v>
      </c>
    </row>
    <row r="218" spans="1:16" x14ac:dyDescent="0.3">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_xlfn.XLOOKUP(D218,Product!$A$1:$A$49,Product!$B$1:$B$49,,0)</f>
        <v>Lib</v>
      </c>
      <c r="J218" t="str">
        <f>_xlfn.XLOOKUP(D218,Product!$A$1:$A$49,Product!$C$1:$C$49,,0)</f>
        <v>M</v>
      </c>
      <c r="K218" s="6">
        <f>INDEX(Product!$A$1:$G$49,MATCH(orders!$D218,Product!$A$1:$A$49,0),MATCH(orders!K$1,Product!$A$1:$G$1,0))</f>
        <v>1</v>
      </c>
      <c r="L218" s="7">
        <f>INDEX(Product!$A$1:$G$49,MATCH(orders!$D218,Product!$A$1:$A$49,0),MATCH(orders!L$1,Product!$A$1:$G$1,0))</f>
        <v>14.55</v>
      </c>
      <c r="M218" s="7">
        <f t="shared" si="9"/>
        <v>58.2</v>
      </c>
      <c r="N218" t="str">
        <f t="shared" si="10"/>
        <v>Liberica</v>
      </c>
      <c r="O218" t="str">
        <f t="shared" si="11"/>
        <v>Medium</v>
      </c>
      <c r="P218" t="str">
        <f>_xlfn.XLOOKUP(Orders[[#This Row],[Customer ID]],customers!$A$1:$A$1001,customers!$I$1:$I$1001,,0)</f>
        <v>Yes</v>
      </c>
    </row>
    <row r="219" spans="1:16" x14ac:dyDescent="0.3">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_xlfn.XLOOKUP(D219,Product!$A$1:$A$49,Product!$B$1:$B$49,,0)</f>
        <v>Exc</v>
      </c>
      <c r="J219" t="str">
        <f>_xlfn.XLOOKUP(D219,Product!$A$1:$A$49,Product!$C$1:$C$49,,0)</f>
        <v>L</v>
      </c>
      <c r="K219" s="6">
        <f>INDEX(Product!$A$1:$G$49,MATCH(orders!$D219,Product!$A$1:$A$49,0),MATCH(orders!K$1,Product!$A$1:$G$1,0))</f>
        <v>0.5</v>
      </c>
      <c r="L219" s="7">
        <f>INDEX(Product!$A$1:$G$49,MATCH(orders!$D219,Product!$A$1:$A$49,0),MATCH(orders!L$1,Product!$A$1:$G$1,0))</f>
        <v>8.91</v>
      </c>
      <c r="M219" s="7">
        <f t="shared" si="9"/>
        <v>35.64</v>
      </c>
      <c r="N219" t="str">
        <f t="shared" si="10"/>
        <v>Excelsa</v>
      </c>
      <c r="O219" t="str">
        <f t="shared" si="11"/>
        <v>Light</v>
      </c>
      <c r="P219" t="str">
        <f>_xlfn.XLOOKUP(Orders[[#This Row],[Customer ID]],customers!$A$1:$A$1001,customers!$I$1:$I$1001,,0)</f>
        <v>No</v>
      </c>
    </row>
    <row r="220" spans="1:16" x14ac:dyDescent="0.3">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_xlfn.XLOOKUP(D220,Product!$A$1:$A$49,Product!$B$1:$B$49,,0)</f>
        <v>Ara</v>
      </c>
      <c r="J220" t="str">
        <f>_xlfn.XLOOKUP(D220,Product!$A$1:$A$49,Product!$C$1:$C$49,,0)</f>
        <v>M</v>
      </c>
      <c r="K220" s="6">
        <f>INDEX(Product!$A$1:$G$49,MATCH(orders!$D220,Product!$A$1:$A$49,0),MATCH(orders!K$1,Product!$A$1:$G$1,0))</f>
        <v>1</v>
      </c>
      <c r="L220" s="7">
        <f>INDEX(Product!$A$1:$G$49,MATCH(orders!$D220,Product!$A$1:$A$49,0),MATCH(orders!L$1,Product!$A$1:$G$1,0))</f>
        <v>11.25</v>
      </c>
      <c r="M220" s="7">
        <f t="shared" si="9"/>
        <v>56.25</v>
      </c>
      <c r="N220" t="str">
        <f t="shared" si="10"/>
        <v>Arabica</v>
      </c>
      <c r="O220" t="str">
        <f t="shared" si="11"/>
        <v>Medium</v>
      </c>
      <c r="P220" t="str">
        <f>_xlfn.XLOOKUP(Orders[[#This Row],[Customer ID]],customers!$A$1:$A$1001,customers!$I$1:$I$1001,,0)</f>
        <v>Yes</v>
      </c>
    </row>
    <row r="221" spans="1:16" x14ac:dyDescent="0.3">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_xlfn.XLOOKUP(D221,Product!$A$1:$A$49,Product!$B$1:$B$49,,0)</f>
        <v>Rob</v>
      </c>
      <c r="J221" t="str">
        <f>_xlfn.XLOOKUP(D221,Product!$A$1:$A$49,Product!$C$1:$C$49,,0)</f>
        <v>L</v>
      </c>
      <c r="K221" s="6">
        <f>INDEX(Product!$A$1:$G$49,MATCH(orders!$D221,Product!$A$1:$A$49,0),MATCH(orders!K$1,Product!$A$1:$G$1,0))</f>
        <v>0.2</v>
      </c>
      <c r="L221" s="7">
        <f>INDEX(Product!$A$1:$G$49,MATCH(orders!$D221,Product!$A$1:$A$49,0),MATCH(orders!L$1,Product!$A$1:$G$1,0))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_xlfn.XLOOKUP(D222,Product!$A$1:$A$49,Product!$B$1:$B$49,,0)</f>
        <v>Rob</v>
      </c>
      <c r="J222" t="str">
        <f>_xlfn.XLOOKUP(D222,Product!$A$1:$A$49,Product!$C$1:$C$49,,0)</f>
        <v>M</v>
      </c>
      <c r="K222" s="6">
        <f>INDEX(Product!$A$1:$G$49,MATCH(orders!$D222,Product!$A$1:$A$49,0),MATCH(orders!K$1,Product!$A$1:$G$1,0))</f>
        <v>0.2</v>
      </c>
      <c r="L222" s="7">
        <f>INDEX(Product!$A$1:$G$49,MATCH(orders!$D222,Product!$A$1:$A$49,0),MATCH(orders!L$1,Product!$A$1:$G$1,0))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_xlfn.XLOOKUP(D223,Product!$A$1:$A$49,Product!$B$1:$B$49,,0)</f>
        <v>Ara</v>
      </c>
      <c r="J223" t="str">
        <f>_xlfn.XLOOKUP(D223,Product!$A$1:$A$49,Product!$C$1:$C$49,,0)</f>
        <v>L</v>
      </c>
      <c r="K223" s="6">
        <f>INDEX(Product!$A$1:$G$49,MATCH(orders!$D223,Product!$A$1:$A$49,0),MATCH(orders!K$1,Product!$A$1:$G$1,0))</f>
        <v>1</v>
      </c>
      <c r="L223" s="7">
        <f>INDEX(Product!$A$1:$G$49,MATCH(orders!$D223,Product!$A$1:$A$49,0),MATCH(orders!L$1,Product!$A$1:$G$1,0))</f>
        <v>12.95</v>
      </c>
      <c r="M223" s="7">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_xlfn.XLOOKUP(D224,Product!$A$1:$A$49,Product!$B$1:$B$49,,0)</f>
        <v>Lib</v>
      </c>
      <c r="J224" t="str">
        <f>_xlfn.XLOOKUP(D224,Product!$A$1:$A$49,Product!$C$1:$C$49,,0)</f>
        <v>D</v>
      </c>
      <c r="K224" s="6">
        <f>INDEX(Product!$A$1:$G$49,MATCH(orders!$D224,Product!$A$1:$A$49,0),MATCH(orders!K$1,Product!$A$1:$G$1,0))</f>
        <v>0.5</v>
      </c>
      <c r="L224" s="7">
        <f>INDEX(Product!$A$1:$G$49,MATCH(orders!$D224,Product!$A$1:$A$49,0),MATCH(orders!L$1,Product!$A$1:$G$1,0))</f>
        <v>7.77</v>
      </c>
      <c r="M224" s="7">
        <f t="shared" si="9"/>
        <v>23.31</v>
      </c>
      <c r="N224" t="str">
        <f t="shared" si="10"/>
        <v>Liberica</v>
      </c>
      <c r="O224" t="str">
        <f t="shared" si="11"/>
        <v>Dark</v>
      </c>
      <c r="P224" t="str">
        <f>_xlfn.XLOOKUP(Orders[[#This Row],[Customer ID]],customers!$A$1:$A$1001,customers!$I$1:$I$1001,,0)</f>
        <v>No</v>
      </c>
    </row>
    <row r="225" spans="1:16" x14ac:dyDescent="0.3">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_xlfn.XLOOKUP(D225,Product!$A$1:$A$49,Product!$B$1:$B$49,,0)</f>
        <v>Exc</v>
      </c>
      <c r="J225" t="str">
        <f>_xlfn.XLOOKUP(D225,Product!$A$1:$A$49,Product!$C$1:$C$49,,0)</f>
        <v>L</v>
      </c>
      <c r="K225" s="6">
        <f>INDEX(Product!$A$1:$G$49,MATCH(orders!$D225,Product!$A$1:$A$49,0),MATCH(orders!K$1,Product!$A$1:$G$1,0))</f>
        <v>1</v>
      </c>
      <c r="L225" s="7">
        <f>INDEX(Product!$A$1:$G$49,MATCH(orders!$D225,Product!$A$1:$A$49,0),MATCH(orders!L$1,Product!$A$1:$G$1,0))</f>
        <v>14.85</v>
      </c>
      <c r="M225" s="7">
        <f t="shared" si="9"/>
        <v>59.4</v>
      </c>
      <c r="N225" t="str">
        <f t="shared" si="10"/>
        <v>Excelsa</v>
      </c>
      <c r="O225" t="str">
        <f t="shared" si="11"/>
        <v>Light</v>
      </c>
      <c r="P225" t="str">
        <f>_xlfn.XLOOKUP(Orders[[#This Row],[Customer ID]],customers!$A$1:$A$1001,customers!$I$1:$I$1001,,0)</f>
        <v>Yes</v>
      </c>
    </row>
    <row r="226" spans="1:16" x14ac:dyDescent="0.3">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_xlfn.XLOOKUP(D226,Product!$A$1:$A$49,Product!$B$1:$B$49,,0)</f>
        <v>Lib</v>
      </c>
      <c r="J226" t="str">
        <f>_xlfn.XLOOKUP(D226,Product!$A$1:$A$49,Product!$C$1:$C$49,,0)</f>
        <v>D</v>
      </c>
      <c r="K226" s="6">
        <f>INDEX(Product!$A$1:$G$49,MATCH(orders!$D226,Product!$A$1:$A$49,0),MATCH(orders!K$1,Product!$A$1:$G$1,0))</f>
        <v>2.5</v>
      </c>
      <c r="L226" s="7">
        <f>INDEX(Product!$A$1:$G$49,MATCH(orders!$D226,Product!$A$1:$A$49,0),MATCH(orders!L$1,Product!$A$1:$G$1,0))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_xlfn.XLOOKUP(D227,Product!$A$1:$A$49,Product!$B$1:$B$49,,0)</f>
        <v>Rob</v>
      </c>
      <c r="J227" t="str">
        <f>_xlfn.XLOOKUP(D227,Product!$A$1:$A$49,Product!$C$1:$C$49,,0)</f>
        <v>L</v>
      </c>
      <c r="K227" s="6">
        <f>INDEX(Product!$A$1:$G$49,MATCH(orders!$D227,Product!$A$1:$A$49,0),MATCH(orders!K$1,Product!$A$1:$G$1,0))</f>
        <v>0.2</v>
      </c>
      <c r="L227" s="7">
        <f>INDEX(Product!$A$1:$G$49,MATCH(orders!$D227,Product!$A$1:$A$49,0),MATCH(orders!L$1,Product!$A$1:$G$1,0))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_xlfn.XLOOKUP(D228,Product!$A$1:$A$49,Product!$B$1:$B$49,,0)</f>
        <v>Ara</v>
      </c>
      <c r="J228" t="str">
        <f>_xlfn.XLOOKUP(D228,Product!$A$1:$A$49,Product!$C$1:$C$49,,0)</f>
        <v>M</v>
      </c>
      <c r="K228" s="6">
        <f>INDEX(Product!$A$1:$G$49,MATCH(orders!$D228,Product!$A$1:$A$49,0),MATCH(orders!K$1,Product!$A$1:$G$1,0))</f>
        <v>2.5</v>
      </c>
      <c r="L228" s="7">
        <f>INDEX(Product!$A$1:$G$49,MATCH(orders!$D228,Product!$A$1:$A$49,0),MATCH(orders!L$1,Product!$A$1:$G$1,0))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_xlfn.XLOOKUP(D229,Product!$A$1:$A$49,Product!$B$1:$B$49,,0)</f>
        <v>Rob</v>
      </c>
      <c r="J229" t="str">
        <f>_xlfn.XLOOKUP(D229,Product!$A$1:$A$49,Product!$C$1:$C$49,,0)</f>
        <v>D</v>
      </c>
      <c r="K229" s="6">
        <f>INDEX(Product!$A$1:$G$49,MATCH(orders!$D229,Product!$A$1:$A$49,0),MATCH(orders!K$1,Product!$A$1:$G$1,0))</f>
        <v>0.2</v>
      </c>
      <c r="L229" s="7">
        <f>INDEX(Product!$A$1:$G$49,MATCH(orders!$D229,Product!$A$1:$A$49,0),MATCH(orders!L$1,Product!$A$1:$G$1,0))</f>
        <v>2.6849999999999996</v>
      </c>
      <c r="M229" s="7">
        <f t="shared" si="9"/>
        <v>16.11</v>
      </c>
      <c r="N229" t="str">
        <f t="shared" si="10"/>
        <v>Robusta</v>
      </c>
      <c r="O229" t="str">
        <f t="shared" si="11"/>
        <v>Dark</v>
      </c>
      <c r="P229" t="str">
        <f>_xlfn.XLOOKUP(Orders[[#This Row],[Customer ID]],customers!$A$1:$A$1001,customers!$I$1:$I$1001,,0)</f>
        <v>Yes</v>
      </c>
    </row>
    <row r="230" spans="1:16" x14ac:dyDescent="0.3">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_xlfn.XLOOKUP(D230,Product!$A$1:$A$49,Product!$B$1:$B$49,,0)</f>
        <v>Rob</v>
      </c>
      <c r="J230" t="str">
        <f>_xlfn.XLOOKUP(D230,Product!$A$1:$A$49,Product!$C$1:$C$49,,0)</f>
        <v>L</v>
      </c>
      <c r="K230" s="6">
        <f>INDEX(Product!$A$1:$G$49,MATCH(orders!$D230,Product!$A$1:$A$49,0),MATCH(orders!K$1,Product!$A$1:$G$1,0))</f>
        <v>0.2</v>
      </c>
      <c r="L230" s="7">
        <f>INDEX(Product!$A$1:$G$49,MATCH(orders!$D230,Product!$A$1:$A$49,0),MATCH(orders!L$1,Product!$A$1:$G$1,0))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_xlfn.XLOOKUP(D231,Product!$A$1:$A$49,Product!$B$1:$B$49,,0)</f>
        <v>Lib</v>
      </c>
      <c r="J231" t="str">
        <f>_xlfn.XLOOKUP(D231,Product!$A$1:$A$49,Product!$C$1:$C$49,,0)</f>
        <v>M</v>
      </c>
      <c r="K231" s="6">
        <f>INDEX(Product!$A$1:$G$49,MATCH(orders!$D231,Product!$A$1:$A$49,0),MATCH(orders!K$1,Product!$A$1:$G$1,0))</f>
        <v>0.2</v>
      </c>
      <c r="L231" s="7">
        <f>INDEX(Product!$A$1:$G$49,MATCH(orders!$D231,Product!$A$1:$A$49,0),MATCH(orders!L$1,Product!$A$1:$G$1,0))</f>
        <v>4.3650000000000002</v>
      </c>
      <c r="M231" s="7">
        <f t="shared" si="9"/>
        <v>8.73</v>
      </c>
      <c r="N231" t="str">
        <f t="shared" si="10"/>
        <v>Liberica</v>
      </c>
      <c r="O231" t="str">
        <f t="shared" si="11"/>
        <v>Medium</v>
      </c>
      <c r="P231" t="str">
        <f>_xlfn.XLOOKUP(Orders[[#This Row],[Customer ID]],customers!$A$1:$A$1001,customers!$I$1:$I$1001,,0)</f>
        <v>No</v>
      </c>
    </row>
    <row r="232" spans="1:16" x14ac:dyDescent="0.3">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_xlfn.XLOOKUP(D232,Product!$A$1:$A$49,Product!$B$1:$B$49,,0)</f>
        <v>Ara</v>
      </c>
      <c r="J232" t="str">
        <f>_xlfn.XLOOKUP(D232,Product!$A$1:$A$49,Product!$C$1:$C$49,,0)</f>
        <v>M</v>
      </c>
      <c r="K232" s="6">
        <f>INDEX(Product!$A$1:$G$49,MATCH(orders!$D232,Product!$A$1:$A$49,0),MATCH(orders!K$1,Product!$A$1:$G$1,0))</f>
        <v>2.5</v>
      </c>
      <c r="L232" s="7">
        <f>INDEX(Product!$A$1:$G$49,MATCH(orders!$D232,Product!$A$1:$A$49,0),MATCH(orders!L$1,Product!$A$1:$G$1,0))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_xlfn.XLOOKUP(D233,Product!$A$1:$A$49,Product!$B$1:$B$49,,0)</f>
        <v>Lib</v>
      </c>
      <c r="J233" t="str">
        <f>_xlfn.XLOOKUP(D233,Product!$A$1:$A$49,Product!$C$1:$C$49,,0)</f>
        <v>M</v>
      </c>
      <c r="K233" s="6">
        <f>INDEX(Product!$A$1:$G$49,MATCH(orders!$D233,Product!$A$1:$A$49,0),MATCH(orders!K$1,Product!$A$1:$G$1,0))</f>
        <v>0.2</v>
      </c>
      <c r="L233" s="7">
        <f>INDEX(Product!$A$1:$G$49,MATCH(orders!$D233,Product!$A$1:$A$49,0),MATCH(orders!L$1,Product!$A$1:$G$1,0))</f>
        <v>4.3650000000000002</v>
      </c>
      <c r="M233" s="7">
        <f t="shared" si="9"/>
        <v>8.73</v>
      </c>
      <c r="N233" t="str">
        <f t="shared" si="10"/>
        <v>Liberica</v>
      </c>
      <c r="O233" t="str">
        <f t="shared" si="11"/>
        <v>Medium</v>
      </c>
      <c r="P233" t="str">
        <f>_xlfn.XLOOKUP(Orders[[#This Row],[Customer ID]],customers!$A$1:$A$1001,customers!$I$1:$I$1001,,0)</f>
        <v>Yes</v>
      </c>
    </row>
    <row r="234" spans="1:16" x14ac:dyDescent="0.3">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_xlfn.XLOOKUP(D234,Product!$A$1:$A$49,Product!$B$1:$B$49,,0)</f>
        <v>Lib</v>
      </c>
      <c r="J234" t="str">
        <f>_xlfn.XLOOKUP(D234,Product!$A$1:$A$49,Product!$C$1:$C$49,,0)</f>
        <v>L</v>
      </c>
      <c r="K234" s="6">
        <f>INDEX(Product!$A$1:$G$49,MATCH(orders!$D234,Product!$A$1:$A$49,0),MATCH(orders!K$1,Product!$A$1:$G$1,0))</f>
        <v>0.2</v>
      </c>
      <c r="L234" s="7">
        <f>INDEX(Product!$A$1:$G$49,MATCH(orders!$D234,Product!$A$1:$A$49,0),MATCH(orders!L$1,Product!$A$1:$G$1,0))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_xlfn.XLOOKUP(D235,Product!$A$1:$A$49,Product!$B$1:$B$49,,0)</f>
        <v>Exc</v>
      </c>
      <c r="J235" t="str">
        <f>_xlfn.XLOOKUP(D235,Product!$A$1:$A$49,Product!$C$1:$C$49,,0)</f>
        <v>M</v>
      </c>
      <c r="K235" s="6">
        <f>INDEX(Product!$A$1:$G$49,MATCH(orders!$D235,Product!$A$1:$A$49,0),MATCH(orders!K$1,Product!$A$1:$G$1,0))</f>
        <v>0.2</v>
      </c>
      <c r="L235" s="7">
        <f>INDEX(Product!$A$1:$G$49,MATCH(orders!$D235,Product!$A$1:$A$49,0),MATCH(orders!L$1,Product!$A$1:$G$1,0))</f>
        <v>4.125</v>
      </c>
      <c r="M235" s="7">
        <f t="shared" si="9"/>
        <v>20.625</v>
      </c>
      <c r="N235" t="str">
        <f t="shared" si="10"/>
        <v>Excelsa</v>
      </c>
      <c r="O235" t="str">
        <f t="shared" si="11"/>
        <v>Medium</v>
      </c>
      <c r="P235" t="str">
        <f>_xlfn.XLOOKUP(Orders[[#This Row],[Customer ID]],customers!$A$1:$A$1001,customers!$I$1:$I$1001,,0)</f>
        <v>No</v>
      </c>
    </row>
    <row r="236" spans="1:16" x14ac:dyDescent="0.3">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_xlfn.XLOOKUP(D236,Product!$A$1:$A$49,Product!$B$1:$B$49,,0)</f>
        <v>Lib</v>
      </c>
      <c r="J236" t="str">
        <f>_xlfn.XLOOKUP(D236,Product!$A$1:$A$49,Product!$C$1:$C$49,,0)</f>
        <v>L</v>
      </c>
      <c r="K236" s="6">
        <f>INDEX(Product!$A$1:$G$49,MATCH(orders!$D236,Product!$A$1:$A$49,0),MATCH(orders!K$1,Product!$A$1:$G$1,0))</f>
        <v>2.5</v>
      </c>
      <c r="L236" s="7">
        <f>INDEX(Product!$A$1:$G$49,MATCH(orders!$D236,Product!$A$1:$A$49,0),MATCH(orders!L$1,Product!$A$1:$G$1,0))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_xlfn.XLOOKUP(D237,Product!$A$1:$A$49,Product!$B$1:$B$49,,0)</f>
        <v>Lib</v>
      </c>
      <c r="J237" t="str">
        <f>_xlfn.XLOOKUP(D237,Product!$A$1:$A$49,Product!$C$1:$C$49,,0)</f>
        <v>L</v>
      </c>
      <c r="K237" s="6">
        <f>INDEX(Product!$A$1:$G$49,MATCH(orders!$D237,Product!$A$1:$A$49,0),MATCH(orders!K$1,Product!$A$1:$G$1,0))</f>
        <v>2.5</v>
      </c>
      <c r="L237" s="7">
        <f>INDEX(Product!$A$1:$G$49,MATCH(orders!$D237,Product!$A$1:$A$49,0),MATCH(orders!L$1,Product!$A$1:$G$1,0))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_xlfn.XLOOKUP(D238,Product!$A$1:$A$49,Product!$B$1:$B$49,,0)</f>
        <v>Lib</v>
      </c>
      <c r="J238" t="str">
        <f>_xlfn.XLOOKUP(D238,Product!$A$1:$A$49,Product!$C$1:$C$49,,0)</f>
        <v>D</v>
      </c>
      <c r="K238" s="6">
        <f>INDEX(Product!$A$1:$G$49,MATCH(orders!$D238,Product!$A$1:$A$49,0),MATCH(orders!K$1,Product!$A$1:$G$1,0))</f>
        <v>2.5</v>
      </c>
      <c r="L238" s="7">
        <f>INDEX(Product!$A$1:$G$49,MATCH(orders!$D238,Product!$A$1:$A$49,0),MATCH(orders!L$1,Product!$A$1:$G$1,0))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_xlfn.XLOOKUP(D239,Product!$A$1:$A$49,Product!$B$1:$B$49,,0)</f>
        <v>Rob</v>
      </c>
      <c r="J239" t="str">
        <f>_xlfn.XLOOKUP(D239,Product!$A$1:$A$49,Product!$C$1:$C$49,,0)</f>
        <v>L</v>
      </c>
      <c r="K239" s="6">
        <f>INDEX(Product!$A$1:$G$49,MATCH(orders!$D239,Product!$A$1:$A$49,0),MATCH(orders!K$1,Product!$A$1:$G$1,0))</f>
        <v>0.2</v>
      </c>
      <c r="L239" s="7">
        <f>INDEX(Product!$A$1:$G$49,MATCH(orders!$D239,Product!$A$1:$A$49,0),MATCH(orders!L$1,Product!$A$1:$G$1,0))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_xlfn.XLOOKUP(D240,Product!$A$1:$A$49,Product!$B$1:$B$49,,0)</f>
        <v>Rob</v>
      </c>
      <c r="J240" t="str">
        <f>_xlfn.XLOOKUP(D240,Product!$A$1:$A$49,Product!$C$1:$C$49,,0)</f>
        <v>M</v>
      </c>
      <c r="K240" s="6">
        <f>INDEX(Product!$A$1:$G$49,MATCH(orders!$D240,Product!$A$1:$A$49,0),MATCH(orders!K$1,Product!$A$1:$G$1,0))</f>
        <v>2.5</v>
      </c>
      <c r="L240" s="7">
        <f>INDEX(Product!$A$1:$G$49,MATCH(orders!$D240,Product!$A$1:$A$49,0),MATCH(orders!L$1,Product!$A$1:$G$1,0))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_xlfn.XLOOKUP(D241,Product!$A$1:$A$49,Product!$B$1:$B$49,,0)</f>
        <v>Exc</v>
      </c>
      <c r="J241" t="str">
        <f>_xlfn.XLOOKUP(D241,Product!$A$1:$A$49,Product!$C$1:$C$49,,0)</f>
        <v>L</v>
      </c>
      <c r="K241" s="6">
        <f>INDEX(Product!$A$1:$G$49,MATCH(orders!$D241,Product!$A$1:$A$49,0),MATCH(orders!K$1,Product!$A$1:$G$1,0))</f>
        <v>1</v>
      </c>
      <c r="L241" s="7">
        <f>INDEX(Product!$A$1:$G$49,MATCH(orders!$D241,Product!$A$1:$A$49,0),MATCH(orders!L$1,Product!$A$1:$G$1,0))</f>
        <v>14.85</v>
      </c>
      <c r="M241" s="7">
        <f t="shared" si="9"/>
        <v>59.4</v>
      </c>
      <c r="N241" t="str">
        <f t="shared" si="10"/>
        <v>Excelsa</v>
      </c>
      <c r="O241" t="str">
        <f t="shared" si="11"/>
        <v>Light</v>
      </c>
      <c r="P241" t="str">
        <f>_xlfn.XLOOKUP(Orders[[#This Row],[Customer ID]],customers!$A$1:$A$1001,customers!$I$1:$I$1001,,0)</f>
        <v>No</v>
      </c>
    </row>
    <row r="242" spans="1:16" x14ac:dyDescent="0.3">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_xlfn.XLOOKUP(D242,Product!$A$1:$A$49,Product!$B$1:$B$49,,0)</f>
        <v>Ara</v>
      </c>
      <c r="J242" t="str">
        <f>_xlfn.XLOOKUP(D242,Product!$A$1:$A$49,Product!$C$1:$C$49,,0)</f>
        <v>M</v>
      </c>
      <c r="K242" s="6">
        <f>INDEX(Product!$A$1:$G$49,MATCH(orders!$D242,Product!$A$1:$A$49,0),MATCH(orders!K$1,Product!$A$1:$G$1,0))</f>
        <v>2.5</v>
      </c>
      <c r="L242" s="7">
        <f>INDEX(Product!$A$1:$G$49,MATCH(orders!$D242,Product!$A$1:$A$49,0),MATCH(orders!L$1,Product!$A$1:$G$1,0))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_xlfn.XLOOKUP(D243,Product!$A$1:$A$49,Product!$B$1:$B$49,,0)</f>
        <v>Rob</v>
      </c>
      <c r="J243" t="str">
        <f>_xlfn.XLOOKUP(D243,Product!$A$1:$A$49,Product!$C$1:$C$49,,0)</f>
        <v>M</v>
      </c>
      <c r="K243" s="6">
        <f>INDEX(Product!$A$1:$G$49,MATCH(orders!$D243,Product!$A$1:$A$49,0),MATCH(orders!K$1,Product!$A$1:$G$1,0))</f>
        <v>2.5</v>
      </c>
      <c r="L243" s="7">
        <f>INDEX(Product!$A$1:$G$49,MATCH(orders!$D243,Product!$A$1:$A$49,0),MATCH(orders!L$1,Product!$A$1:$G$1,0))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_xlfn.XLOOKUP(D244,Product!$A$1:$A$49,Product!$B$1:$B$49,,0)</f>
        <v>Exc</v>
      </c>
      <c r="J244" t="str">
        <f>_xlfn.XLOOKUP(D244,Product!$A$1:$A$49,Product!$C$1:$C$49,,0)</f>
        <v>D</v>
      </c>
      <c r="K244" s="6">
        <f>INDEX(Product!$A$1:$G$49,MATCH(orders!$D244,Product!$A$1:$A$49,0),MATCH(orders!K$1,Product!$A$1:$G$1,0))</f>
        <v>1</v>
      </c>
      <c r="L244" s="7">
        <f>INDEX(Product!$A$1:$G$49,MATCH(orders!$D244,Product!$A$1:$A$49,0),MATCH(orders!L$1,Product!$A$1:$G$1,0))</f>
        <v>12.15</v>
      </c>
      <c r="M244" s="7">
        <f t="shared" si="9"/>
        <v>36.450000000000003</v>
      </c>
      <c r="N244" t="str">
        <f t="shared" si="10"/>
        <v>Excelsa</v>
      </c>
      <c r="O244" t="str">
        <f t="shared" si="11"/>
        <v>Dark</v>
      </c>
      <c r="P244" t="str">
        <f>_xlfn.XLOOKUP(Orders[[#This Row],[Customer ID]],customers!$A$1:$A$1001,customers!$I$1:$I$1001,,0)</f>
        <v>Yes</v>
      </c>
    </row>
    <row r="245" spans="1:16" x14ac:dyDescent="0.3">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_xlfn.XLOOKUP(D245,Product!$A$1:$A$49,Product!$B$1:$B$49,,0)</f>
        <v>Exc</v>
      </c>
      <c r="J245" t="str">
        <f>_xlfn.XLOOKUP(D245,Product!$A$1:$A$49,Product!$C$1:$C$49,,0)</f>
        <v>D</v>
      </c>
      <c r="K245" s="6">
        <f>INDEX(Product!$A$1:$G$49,MATCH(orders!$D245,Product!$A$1:$A$49,0),MATCH(orders!K$1,Product!$A$1:$G$1,0))</f>
        <v>0.5</v>
      </c>
      <c r="L245" s="7">
        <f>INDEX(Product!$A$1:$G$49,MATCH(orders!$D245,Product!$A$1:$A$49,0),MATCH(orders!L$1,Product!$A$1:$G$1,0))</f>
        <v>7.29</v>
      </c>
      <c r="M245" s="7">
        <f t="shared" si="9"/>
        <v>29.16</v>
      </c>
      <c r="N245" t="str">
        <f t="shared" si="10"/>
        <v>Excelsa</v>
      </c>
      <c r="O245" t="str">
        <f t="shared" si="11"/>
        <v>Dark</v>
      </c>
      <c r="P245" t="str">
        <f>_xlfn.XLOOKUP(Orders[[#This Row],[Customer ID]],customers!$A$1:$A$1001,customers!$I$1:$I$1001,,0)</f>
        <v>Yes</v>
      </c>
    </row>
    <row r="246" spans="1:16" x14ac:dyDescent="0.3">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_xlfn.XLOOKUP(D246,Product!$A$1:$A$49,Product!$B$1:$B$49,,0)</f>
        <v>Lib</v>
      </c>
      <c r="J246" t="str">
        <f>_xlfn.XLOOKUP(D246,Product!$A$1:$A$49,Product!$C$1:$C$49,,0)</f>
        <v>M</v>
      </c>
      <c r="K246" s="6">
        <f>INDEX(Product!$A$1:$G$49,MATCH(orders!$D246,Product!$A$1:$A$49,0),MATCH(orders!K$1,Product!$A$1:$G$1,0))</f>
        <v>2.5</v>
      </c>
      <c r="L246" s="7">
        <f>INDEX(Product!$A$1:$G$49,MATCH(orders!$D246,Product!$A$1:$A$49,0),MATCH(orders!L$1,Product!$A$1:$G$1,0))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_xlfn.XLOOKUP(D247,Product!$A$1:$A$49,Product!$B$1:$B$49,,0)</f>
        <v>Lib</v>
      </c>
      <c r="J247" t="str">
        <f>_xlfn.XLOOKUP(D247,Product!$A$1:$A$49,Product!$C$1:$C$49,,0)</f>
        <v>L</v>
      </c>
      <c r="K247" s="6">
        <f>INDEX(Product!$A$1:$G$49,MATCH(orders!$D247,Product!$A$1:$A$49,0),MATCH(orders!K$1,Product!$A$1:$G$1,0))</f>
        <v>0.2</v>
      </c>
      <c r="L247" s="7">
        <f>INDEX(Product!$A$1:$G$49,MATCH(orders!$D247,Product!$A$1:$A$49,0),MATCH(orders!L$1,Product!$A$1:$G$1,0))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_xlfn.XLOOKUP(D248,Product!$A$1:$A$49,Product!$B$1:$B$49,,0)</f>
        <v>Lib</v>
      </c>
      <c r="J248" t="str">
        <f>_xlfn.XLOOKUP(D248,Product!$A$1:$A$49,Product!$C$1:$C$49,,0)</f>
        <v>D</v>
      </c>
      <c r="K248" s="6">
        <f>INDEX(Product!$A$1:$G$49,MATCH(orders!$D248,Product!$A$1:$A$49,0),MATCH(orders!K$1,Product!$A$1:$G$1,0))</f>
        <v>1</v>
      </c>
      <c r="L248" s="7">
        <f>INDEX(Product!$A$1:$G$49,MATCH(orders!$D248,Product!$A$1:$A$49,0),MATCH(orders!L$1,Product!$A$1:$G$1,0))</f>
        <v>12.95</v>
      </c>
      <c r="M248" s="7">
        <f t="shared" si="9"/>
        <v>38.849999999999994</v>
      </c>
      <c r="N248" t="str">
        <f t="shared" si="10"/>
        <v>Liberica</v>
      </c>
      <c r="O248" t="str">
        <f t="shared" si="11"/>
        <v>Dark</v>
      </c>
      <c r="P248" t="str">
        <f>_xlfn.XLOOKUP(Orders[[#This Row],[Customer ID]],customers!$A$1:$A$1001,customers!$I$1:$I$1001,,0)</f>
        <v>No</v>
      </c>
    </row>
    <row r="249" spans="1:16" x14ac:dyDescent="0.3">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_xlfn.XLOOKUP(D249,Product!$A$1:$A$49,Product!$B$1:$B$49,,0)</f>
        <v>Rob</v>
      </c>
      <c r="J249" t="str">
        <f>_xlfn.XLOOKUP(D249,Product!$A$1:$A$49,Product!$C$1:$C$49,,0)</f>
        <v>L</v>
      </c>
      <c r="K249" s="6">
        <f>INDEX(Product!$A$1:$G$49,MATCH(orders!$D249,Product!$A$1:$A$49,0),MATCH(orders!K$1,Product!$A$1:$G$1,0))</f>
        <v>0.2</v>
      </c>
      <c r="L249" s="7">
        <f>INDEX(Product!$A$1:$G$49,MATCH(orders!$D249,Product!$A$1:$A$49,0),MATCH(orders!L$1,Product!$A$1:$G$1,0))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_xlfn.XLOOKUP(D250,Product!$A$1:$A$49,Product!$B$1:$B$49,,0)</f>
        <v>Ara</v>
      </c>
      <c r="J250" t="str">
        <f>_xlfn.XLOOKUP(D250,Product!$A$1:$A$49,Product!$C$1:$C$49,,0)</f>
        <v>D</v>
      </c>
      <c r="K250" s="6">
        <f>INDEX(Product!$A$1:$G$49,MATCH(orders!$D250,Product!$A$1:$A$49,0),MATCH(orders!K$1,Product!$A$1:$G$1,0))</f>
        <v>1</v>
      </c>
      <c r="L250" s="7">
        <f>INDEX(Product!$A$1:$G$49,MATCH(orders!$D250,Product!$A$1:$A$49,0),MATCH(orders!L$1,Product!$A$1:$G$1,0))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_xlfn.XLOOKUP(D251,Product!$A$1:$A$49,Product!$B$1:$B$49,,0)</f>
        <v>Lib</v>
      </c>
      <c r="J251" t="str">
        <f>_xlfn.XLOOKUP(D251,Product!$A$1:$A$49,Product!$C$1:$C$49,,0)</f>
        <v>L</v>
      </c>
      <c r="K251" s="6">
        <f>INDEX(Product!$A$1:$G$49,MATCH(orders!$D251,Product!$A$1:$A$49,0),MATCH(orders!K$1,Product!$A$1:$G$1,0))</f>
        <v>1</v>
      </c>
      <c r="L251" s="7">
        <f>INDEX(Product!$A$1:$G$49,MATCH(orders!$D251,Product!$A$1:$A$49,0),MATCH(orders!L$1,Product!$A$1:$G$1,0))</f>
        <v>15.85</v>
      </c>
      <c r="M251" s="7">
        <f t="shared" si="9"/>
        <v>15.85</v>
      </c>
      <c r="N251" t="str">
        <f t="shared" si="10"/>
        <v>Liberica</v>
      </c>
      <c r="O251" t="str">
        <f t="shared" si="11"/>
        <v>Light</v>
      </c>
      <c r="P251" t="str">
        <f>_xlfn.XLOOKUP(Orders[[#This Row],[Customer ID]],customers!$A$1:$A$1001,customers!$I$1:$I$1001,,0)</f>
        <v>Yes</v>
      </c>
    </row>
    <row r="252" spans="1:16" x14ac:dyDescent="0.3">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_xlfn.XLOOKUP(D252,Product!$A$1:$A$49,Product!$B$1:$B$49,,0)</f>
        <v>Rob</v>
      </c>
      <c r="J252" t="str">
        <f>_xlfn.XLOOKUP(D252,Product!$A$1:$A$49,Product!$C$1:$C$49,,0)</f>
        <v>M</v>
      </c>
      <c r="K252" s="6">
        <f>INDEX(Product!$A$1:$G$49,MATCH(orders!$D252,Product!$A$1:$A$49,0),MATCH(orders!K$1,Product!$A$1:$G$1,0))</f>
        <v>0.2</v>
      </c>
      <c r="L252" s="7">
        <f>INDEX(Product!$A$1:$G$49,MATCH(orders!$D252,Product!$A$1:$A$49,0),MATCH(orders!L$1,Product!$A$1:$G$1,0))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_xlfn.XLOOKUP(D253,Product!$A$1:$A$49,Product!$B$1:$B$49,,0)</f>
        <v>Exc</v>
      </c>
      <c r="J253" t="str">
        <f>_xlfn.XLOOKUP(D253,Product!$A$1:$A$49,Product!$C$1:$C$49,,0)</f>
        <v>M</v>
      </c>
      <c r="K253" s="6">
        <f>INDEX(Product!$A$1:$G$49,MATCH(orders!$D253,Product!$A$1:$A$49,0),MATCH(orders!K$1,Product!$A$1:$G$1,0))</f>
        <v>1</v>
      </c>
      <c r="L253" s="7">
        <f>INDEX(Product!$A$1:$G$49,MATCH(orders!$D253,Product!$A$1:$A$49,0),MATCH(orders!L$1,Product!$A$1:$G$1,0))</f>
        <v>13.75</v>
      </c>
      <c r="M253" s="7">
        <f t="shared" si="9"/>
        <v>68.75</v>
      </c>
      <c r="N253" t="str">
        <f t="shared" si="10"/>
        <v>Excelsa</v>
      </c>
      <c r="O253" t="str">
        <f t="shared" si="11"/>
        <v>Medium</v>
      </c>
      <c r="P253" t="str">
        <f>_xlfn.XLOOKUP(Orders[[#This Row],[Customer ID]],customers!$A$1:$A$1001,customers!$I$1:$I$1001,,0)</f>
        <v>Yes</v>
      </c>
    </row>
    <row r="254" spans="1:16" x14ac:dyDescent="0.3">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_xlfn.XLOOKUP(D254,Product!$A$1:$A$49,Product!$B$1:$B$49,,0)</f>
        <v>Ara</v>
      </c>
      <c r="J254" t="str">
        <f>_xlfn.XLOOKUP(D254,Product!$A$1:$A$49,Product!$C$1:$C$49,,0)</f>
        <v>D</v>
      </c>
      <c r="K254" s="6">
        <f>INDEX(Product!$A$1:$G$49,MATCH(orders!$D254,Product!$A$1:$A$49,0),MATCH(orders!K$1,Product!$A$1:$G$1,0))</f>
        <v>1</v>
      </c>
      <c r="L254" s="7">
        <f>INDEX(Product!$A$1:$G$49,MATCH(orders!$D254,Product!$A$1:$A$49,0),MATCH(orders!L$1,Product!$A$1:$G$1,0))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_xlfn.XLOOKUP(D255,Product!$A$1:$A$49,Product!$B$1:$B$49,,0)</f>
        <v>Lib</v>
      </c>
      <c r="J255" t="str">
        <f>_xlfn.XLOOKUP(D255,Product!$A$1:$A$49,Product!$C$1:$C$49,,0)</f>
        <v>M</v>
      </c>
      <c r="K255" s="6">
        <f>INDEX(Product!$A$1:$G$49,MATCH(orders!$D255,Product!$A$1:$A$49,0),MATCH(orders!K$1,Product!$A$1:$G$1,0))</f>
        <v>1</v>
      </c>
      <c r="L255" s="7">
        <f>INDEX(Product!$A$1:$G$49,MATCH(orders!$D255,Product!$A$1:$A$49,0),MATCH(orders!L$1,Product!$A$1:$G$1,0))</f>
        <v>14.55</v>
      </c>
      <c r="M255" s="7">
        <f t="shared" si="9"/>
        <v>58.2</v>
      </c>
      <c r="N255" t="str">
        <f t="shared" si="10"/>
        <v>Liberica</v>
      </c>
      <c r="O255" t="str">
        <f t="shared" si="11"/>
        <v>Medium</v>
      </c>
      <c r="P255" t="str">
        <f>_xlfn.XLOOKUP(Orders[[#This Row],[Customer ID]],customers!$A$1:$A$1001,customers!$I$1:$I$1001,,0)</f>
        <v>No</v>
      </c>
    </row>
    <row r="256" spans="1:16" x14ac:dyDescent="0.3">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_xlfn.XLOOKUP(D256,Product!$A$1:$A$49,Product!$B$1:$B$49,,0)</f>
        <v>Rob</v>
      </c>
      <c r="J256" t="str">
        <f>_xlfn.XLOOKUP(D256,Product!$A$1:$A$49,Product!$C$1:$C$49,,0)</f>
        <v>L</v>
      </c>
      <c r="K256" s="6">
        <f>INDEX(Product!$A$1:$G$49,MATCH(orders!$D256,Product!$A$1:$A$49,0),MATCH(orders!K$1,Product!$A$1:$G$1,0))</f>
        <v>0.5</v>
      </c>
      <c r="L256" s="7">
        <f>INDEX(Product!$A$1:$G$49,MATCH(orders!$D256,Product!$A$1:$A$49,0),MATCH(orders!L$1,Product!$A$1:$G$1,0))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_xlfn.XLOOKUP(D257,Product!$A$1:$A$49,Product!$B$1:$B$49,,0)</f>
        <v>Rob</v>
      </c>
      <c r="J257" t="str">
        <f>_xlfn.XLOOKUP(D257,Product!$A$1:$A$49,Product!$C$1:$C$49,,0)</f>
        <v>L</v>
      </c>
      <c r="K257" s="6">
        <f>INDEX(Product!$A$1:$G$49,MATCH(orders!$D257,Product!$A$1:$A$49,0),MATCH(orders!K$1,Product!$A$1:$G$1,0))</f>
        <v>0.5</v>
      </c>
      <c r="L257" s="7">
        <f>INDEX(Product!$A$1:$G$49,MATCH(orders!$D257,Product!$A$1:$A$49,0),MATCH(orders!L$1,Product!$A$1:$G$1,0))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_xlfn.XLOOKUP(D258,Product!$A$1:$A$49,Product!$B$1:$B$49,,0)</f>
        <v>Lib</v>
      </c>
      <c r="J258" t="str">
        <f>_xlfn.XLOOKUP(D258,Product!$A$1:$A$49,Product!$C$1:$C$49,,0)</f>
        <v>M</v>
      </c>
      <c r="K258" s="6">
        <f>INDEX(Product!$A$1:$G$49,MATCH(orders!$D258,Product!$A$1:$A$49,0),MATCH(orders!K$1,Product!$A$1:$G$1,0))</f>
        <v>0.5</v>
      </c>
      <c r="L258" s="7">
        <f>INDEX(Product!$A$1:$G$49,MATCH(orders!$D258,Product!$A$1:$A$49,0),MATCH(orders!L$1,Product!$A$1:$G$1,0))</f>
        <v>8.73</v>
      </c>
      <c r="M258" s="7">
        <f t="shared" si="9"/>
        <v>17.46</v>
      </c>
      <c r="N258" t="str">
        <f t="shared" si="10"/>
        <v>Liberica</v>
      </c>
      <c r="O258" t="str">
        <f t="shared" si="11"/>
        <v>Medium</v>
      </c>
      <c r="P258" t="str">
        <f>_xlfn.XLOOKUP(Orders[[#This Row],[Customer ID]],customers!$A$1:$A$1001,customers!$I$1:$I$1001,,0)</f>
        <v>Yes</v>
      </c>
    </row>
    <row r="259" spans="1:16" x14ac:dyDescent="0.3">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_xlfn.XLOOKUP(D259,Product!$A$1:$A$49,Product!$B$1:$B$49,,0)</f>
        <v>Exc</v>
      </c>
      <c r="J259" t="str">
        <f>_xlfn.XLOOKUP(D259,Product!$A$1:$A$49,Product!$C$1:$C$49,,0)</f>
        <v>D</v>
      </c>
      <c r="K259" s="6">
        <f>INDEX(Product!$A$1:$G$49,MATCH(orders!$D259,Product!$A$1:$A$49,0),MATCH(orders!K$1,Product!$A$1:$G$1,0))</f>
        <v>2.5</v>
      </c>
      <c r="L259" s="7">
        <f>INDEX(Product!$A$1:$G$49,MATCH(orders!$D259,Product!$A$1:$A$49,0),MATCH(orders!L$1,Product!$A$1:$G$1,0))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_xlfn.XLOOKUP(D260,Product!$A$1:$A$49,Product!$B$1:$B$49,,0)</f>
        <v>Exc</v>
      </c>
      <c r="J260" t="str">
        <f>_xlfn.XLOOKUP(D260,Product!$A$1:$A$49,Product!$C$1:$C$49,,0)</f>
        <v>D</v>
      </c>
      <c r="K260" s="6">
        <f>INDEX(Product!$A$1:$G$49,MATCH(orders!$D260,Product!$A$1:$A$49,0),MATCH(orders!K$1,Product!$A$1:$G$1,0))</f>
        <v>2.5</v>
      </c>
      <c r="L260" s="7">
        <f>INDEX(Product!$A$1:$G$49,MATCH(orders!$D260,Product!$A$1:$A$49,0),MATCH(orders!L$1,Product!$A$1:$G$1,0))</f>
        <v>27.945</v>
      </c>
      <c r="M260" s="7">
        <f t="shared" si="12"/>
        <v>139.72499999999999</v>
      </c>
      <c r="N260" t="str">
        <f t="shared" si="13"/>
        <v>Excelsa</v>
      </c>
      <c r="O260" t="str">
        <f t="shared" si="14"/>
        <v>Dark</v>
      </c>
      <c r="P260" t="str">
        <f>_xlfn.XLOOKUP(Orders[[#This Row],[Customer ID]],customers!$A$1:$A$1001,customers!$I$1:$I$1001,,0)</f>
        <v>No</v>
      </c>
    </row>
    <row r="261" spans="1:16" x14ac:dyDescent="0.3">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_xlfn.XLOOKUP(D261,Product!$A$1:$A$49,Product!$B$1:$B$49,,0)</f>
        <v>Rob</v>
      </c>
      <c r="J261" t="str">
        <f>_xlfn.XLOOKUP(D261,Product!$A$1:$A$49,Product!$C$1:$C$49,,0)</f>
        <v>M</v>
      </c>
      <c r="K261" s="6">
        <f>INDEX(Product!$A$1:$G$49,MATCH(orders!$D261,Product!$A$1:$A$49,0),MATCH(orders!K$1,Product!$A$1:$G$1,0))</f>
        <v>0.2</v>
      </c>
      <c r="L261" s="7">
        <f>INDEX(Product!$A$1:$G$49,MATCH(orders!$D261,Product!$A$1:$A$49,0),MATCH(orders!L$1,Product!$A$1:$G$1,0))</f>
        <v>2.9849999999999999</v>
      </c>
      <c r="M261" s="7">
        <f t="shared" si="12"/>
        <v>5.97</v>
      </c>
      <c r="N261" t="str">
        <f t="shared" si="13"/>
        <v>Robusta</v>
      </c>
      <c r="O261" t="str">
        <f t="shared" si="14"/>
        <v>Medium</v>
      </c>
      <c r="P261" t="str">
        <f>_xlfn.XLOOKUP(Orders[[#This Row],[Customer ID]],customers!$A$1:$A$1001,customers!$I$1:$I$1001,,0)</f>
        <v>No</v>
      </c>
    </row>
    <row r="262" spans="1:16" x14ac:dyDescent="0.3">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_xlfn.XLOOKUP(D262,Product!$A$1:$A$49,Product!$B$1:$B$49,,0)</f>
        <v>Rob</v>
      </c>
      <c r="J262" t="str">
        <f>_xlfn.XLOOKUP(D262,Product!$A$1:$A$49,Product!$C$1:$C$49,,0)</f>
        <v>L</v>
      </c>
      <c r="K262" s="6">
        <f>INDEX(Product!$A$1:$G$49,MATCH(orders!$D262,Product!$A$1:$A$49,0),MATCH(orders!K$1,Product!$A$1:$G$1,0))</f>
        <v>2.5</v>
      </c>
      <c r="L262" s="7">
        <f>INDEX(Product!$A$1:$G$49,MATCH(orders!$D262,Product!$A$1:$A$49,0),MATCH(orders!L$1,Product!$A$1:$G$1,0))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_xlfn.XLOOKUP(D263,Product!$A$1:$A$49,Product!$B$1:$B$49,,0)</f>
        <v>Rob</v>
      </c>
      <c r="J263" t="str">
        <f>_xlfn.XLOOKUP(D263,Product!$A$1:$A$49,Product!$C$1:$C$49,,0)</f>
        <v>L</v>
      </c>
      <c r="K263" s="6">
        <f>INDEX(Product!$A$1:$G$49,MATCH(orders!$D263,Product!$A$1:$A$49,0),MATCH(orders!K$1,Product!$A$1:$G$1,0))</f>
        <v>1</v>
      </c>
      <c r="L263" s="7">
        <f>INDEX(Product!$A$1:$G$49,MATCH(orders!$D263,Product!$A$1:$A$49,0),MATCH(orders!L$1,Product!$A$1:$G$1,0))</f>
        <v>11.95</v>
      </c>
      <c r="M263" s="7">
        <f t="shared" si="12"/>
        <v>59.75</v>
      </c>
      <c r="N263" t="str">
        <f t="shared" si="13"/>
        <v>Robusta</v>
      </c>
      <c r="O263" t="str">
        <f t="shared" si="14"/>
        <v>Light</v>
      </c>
      <c r="P263" t="str">
        <f>_xlfn.XLOOKUP(Orders[[#This Row],[Customer ID]],customers!$A$1:$A$1001,customers!$I$1:$I$1001,,0)</f>
        <v>Yes</v>
      </c>
    </row>
    <row r="264" spans="1:16" x14ac:dyDescent="0.3">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_xlfn.XLOOKUP(D264,Product!$A$1:$A$49,Product!$B$1:$B$49,,0)</f>
        <v>Exc</v>
      </c>
      <c r="J264" t="str">
        <f>_xlfn.XLOOKUP(D264,Product!$A$1:$A$49,Product!$C$1:$C$49,,0)</f>
        <v>M</v>
      </c>
      <c r="K264" s="6">
        <f>INDEX(Product!$A$1:$G$49,MATCH(orders!$D264,Product!$A$1:$A$49,0),MATCH(orders!K$1,Product!$A$1:$G$1,0))</f>
        <v>1</v>
      </c>
      <c r="L264" s="7">
        <f>INDEX(Product!$A$1:$G$49,MATCH(orders!$D264,Product!$A$1:$A$49,0),MATCH(orders!L$1,Product!$A$1:$G$1,0))</f>
        <v>13.75</v>
      </c>
      <c r="M264" s="7">
        <f t="shared" si="12"/>
        <v>41.25</v>
      </c>
      <c r="N264" t="str">
        <f t="shared" si="13"/>
        <v>Excelsa</v>
      </c>
      <c r="O264" t="str">
        <f t="shared" si="14"/>
        <v>Medium</v>
      </c>
      <c r="P264" t="str">
        <f>_xlfn.XLOOKUP(Orders[[#This Row],[Customer ID]],customers!$A$1:$A$1001,customers!$I$1:$I$1001,,0)</f>
        <v>No</v>
      </c>
    </row>
    <row r="265" spans="1:16" x14ac:dyDescent="0.3">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_xlfn.XLOOKUP(D265,Product!$A$1:$A$49,Product!$B$1:$B$49,,0)</f>
        <v>Lib</v>
      </c>
      <c r="J265" t="str">
        <f>_xlfn.XLOOKUP(D265,Product!$A$1:$A$49,Product!$C$1:$C$49,,0)</f>
        <v>M</v>
      </c>
      <c r="K265" s="6">
        <f>INDEX(Product!$A$1:$G$49,MATCH(orders!$D265,Product!$A$1:$A$49,0),MATCH(orders!K$1,Product!$A$1:$G$1,0))</f>
        <v>2.5</v>
      </c>
      <c r="L265" s="7">
        <f>INDEX(Product!$A$1:$G$49,MATCH(orders!$D265,Product!$A$1:$A$49,0),MATCH(orders!L$1,Product!$A$1:$G$1,0))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_xlfn.XLOOKUP(D266,Product!$A$1:$A$49,Product!$B$1:$B$49,,0)</f>
        <v>Rob</v>
      </c>
      <c r="J266" t="str">
        <f>_xlfn.XLOOKUP(D266,Product!$A$1:$A$49,Product!$C$1:$C$49,,0)</f>
        <v>L</v>
      </c>
      <c r="K266" s="6">
        <f>INDEX(Product!$A$1:$G$49,MATCH(orders!$D266,Product!$A$1:$A$49,0),MATCH(orders!K$1,Product!$A$1:$G$1,0))</f>
        <v>1</v>
      </c>
      <c r="L266" s="7">
        <f>INDEX(Product!$A$1:$G$49,MATCH(orders!$D266,Product!$A$1:$A$49,0),MATCH(orders!L$1,Product!$A$1:$G$1,0))</f>
        <v>11.95</v>
      </c>
      <c r="M266" s="7">
        <f t="shared" si="12"/>
        <v>59.75</v>
      </c>
      <c r="N266" t="str">
        <f t="shared" si="13"/>
        <v>Robusta</v>
      </c>
      <c r="O266" t="str">
        <f t="shared" si="14"/>
        <v>Light</v>
      </c>
      <c r="P266" t="str">
        <f>_xlfn.XLOOKUP(Orders[[#This Row],[Customer ID]],customers!$A$1:$A$1001,customers!$I$1:$I$1001,,0)</f>
        <v>Yes</v>
      </c>
    </row>
    <row r="267" spans="1:16" x14ac:dyDescent="0.3">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_xlfn.XLOOKUP(D267,Product!$A$1:$A$49,Product!$B$1:$B$49,,0)</f>
        <v>Ara</v>
      </c>
      <c r="J267" t="str">
        <f>_xlfn.XLOOKUP(D267,Product!$A$1:$A$49,Product!$C$1:$C$49,,0)</f>
        <v>D</v>
      </c>
      <c r="K267" s="6">
        <f>INDEX(Product!$A$1:$G$49,MATCH(orders!$D267,Product!$A$1:$A$49,0),MATCH(orders!K$1,Product!$A$1:$G$1,0))</f>
        <v>0.5</v>
      </c>
      <c r="L267" s="7">
        <f>INDEX(Product!$A$1:$G$49,MATCH(orders!$D267,Product!$A$1:$A$49,0),MATCH(orders!L$1,Product!$A$1:$G$1,0))</f>
        <v>5.97</v>
      </c>
      <c r="M267" s="7">
        <f t="shared" si="12"/>
        <v>5.97</v>
      </c>
      <c r="N267" t="str">
        <f t="shared" si="13"/>
        <v>Arabica</v>
      </c>
      <c r="O267" t="str">
        <f t="shared" si="14"/>
        <v>Dark</v>
      </c>
      <c r="P267" t="str">
        <f>_xlfn.XLOOKUP(Orders[[#This Row],[Customer ID]],customers!$A$1:$A$1001,customers!$I$1:$I$1001,,0)</f>
        <v>Yes</v>
      </c>
    </row>
    <row r="268" spans="1:16" x14ac:dyDescent="0.3">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_xlfn.XLOOKUP(D268,Product!$A$1:$A$49,Product!$B$1:$B$49,,0)</f>
        <v>Exc</v>
      </c>
      <c r="J268" t="str">
        <f>_xlfn.XLOOKUP(D268,Product!$A$1:$A$49,Product!$C$1:$C$49,,0)</f>
        <v>D</v>
      </c>
      <c r="K268" s="6">
        <f>INDEX(Product!$A$1:$G$49,MATCH(orders!$D268,Product!$A$1:$A$49,0),MATCH(orders!K$1,Product!$A$1:$G$1,0))</f>
        <v>1</v>
      </c>
      <c r="L268" s="7">
        <f>INDEX(Product!$A$1:$G$49,MATCH(orders!$D268,Product!$A$1:$A$49,0),MATCH(orders!L$1,Product!$A$1:$G$1,0))</f>
        <v>12.15</v>
      </c>
      <c r="M268" s="7">
        <f t="shared" si="12"/>
        <v>24.3</v>
      </c>
      <c r="N268" t="str">
        <f t="shared" si="13"/>
        <v>Excelsa</v>
      </c>
      <c r="O268" t="str">
        <f t="shared" si="14"/>
        <v>Dark</v>
      </c>
      <c r="P268" t="str">
        <f>_xlfn.XLOOKUP(Orders[[#This Row],[Customer ID]],customers!$A$1:$A$1001,customers!$I$1:$I$1001,,0)</f>
        <v>No</v>
      </c>
    </row>
    <row r="269" spans="1:16" x14ac:dyDescent="0.3">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_xlfn.XLOOKUP(D269,Product!$A$1:$A$49,Product!$B$1:$B$49,,0)</f>
        <v>Exc</v>
      </c>
      <c r="J269" t="str">
        <f>_xlfn.XLOOKUP(D269,Product!$A$1:$A$49,Product!$C$1:$C$49,,0)</f>
        <v>D</v>
      </c>
      <c r="K269" s="6">
        <f>INDEX(Product!$A$1:$G$49,MATCH(orders!$D269,Product!$A$1:$A$49,0),MATCH(orders!K$1,Product!$A$1:$G$1,0))</f>
        <v>0.2</v>
      </c>
      <c r="L269" s="7">
        <f>INDEX(Product!$A$1:$G$49,MATCH(orders!$D269,Product!$A$1:$A$49,0),MATCH(orders!L$1,Product!$A$1:$G$1,0))</f>
        <v>3.645</v>
      </c>
      <c r="M269" s="7">
        <f t="shared" si="12"/>
        <v>21.87</v>
      </c>
      <c r="N269" t="str">
        <f t="shared" si="13"/>
        <v>Excelsa</v>
      </c>
      <c r="O269" t="str">
        <f t="shared" si="14"/>
        <v>Dark</v>
      </c>
      <c r="P269" t="str">
        <f>_xlfn.XLOOKUP(Orders[[#This Row],[Customer ID]],customers!$A$1:$A$1001,customers!$I$1:$I$1001,,0)</f>
        <v>Yes</v>
      </c>
    </row>
    <row r="270" spans="1:16" x14ac:dyDescent="0.3">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_xlfn.XLOOKUP(D270,Product!$A$1:$A$49,Product!$B$1:$B$49,,0)</f>
        <v>Ara</v>
      </c>
      <c r="J270" t="str">
        <f>_xlfn.XLOOKUP(D270,Product!$A$1:$A$49,Product!$C$1:$C$49,,0)</f>
        <v>D</v>
      </c>
      <c r="K270" s="6">
        <f>INDEX(Product!$A$1:$G$49,MATCH(orders!$D270,Product!$A$1:$A$49,0),MATCH(orders!K$1,Product!$A$1:$G$1,0))</f>
        <v>1</v>
      </c>
      <c r="L270" s="7">
        <f>INDEX(Product!$A$1:$G$49,MATCH(orders!$D270,Product!$A$1:$A$49,0),MATCH(orders!L$1,Product!$A$1:$G$1,0))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_xlfn.XLOOKUP(D271,Product!$A$1:$A$49,Product!$B$1:$B$49,,0)</f>
        <v>Ara</v>
      </c>
      <c r="J271" t="str">
        <f>_xlfn.XLOOKUP(D271,Product!$A$1:$A$49,Product!$C$1:$C$49,,0)</f>
        <v>D</v>
      </c>
      <c r="K271" s="6">
        <f>INDEX(Product!$A$1:$G$49,MATCH(orders!$D271,Product!$A$1:$A$49,0),MATCH(orders!K$1,Product!$A$1:$G$1,0))</f>
        <v>0.2</v>
      </c>
      <c r="L271" s="7">
        <f>INDEX(Product!$A$1:$G$49,MATCH(orders!$D271,Product!$A$1:$A$49,0),MATCH(orders!L$1,Product!$A$1:$G$1,0))</f>
        <v>2.9849999999999999</v>
      </c>
      <c r="M271" s="7">
        <f t="shared" si="12"/>
        <v>5.97</v>
      </c>
      <c r="N271" t="str">
        <f t="shared" si="13"/>
        <v>Arabica</v>
      </c>
      <c r="O271" t="str">
        <f t="shared" si="14"/>
        <v>Dark</v>
      </c>
      <c r="P271" t="str">
        <f>_xlfn.XLOOKUP(Orders[[#This Row],[Customer ID]],customers!$A$1:$A$1001,customers!$I$1:$I$1001,,0)</f>
        <v>No</v>
      </c>
    </row>
    <row r="272" spans="1:16" x14ac:dyDescent="0.3">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_xlfn.XLOOKUP(D272,Product!$A$1:$A$49,Product!$B$1:$B$49,,0)</f>
        <v>Exc</v>
      </c>
      <c r="J272" t="str">
        <f>_xlfn.XLOOKUP(D272,Product!$A$1:$A$49,Product!$C$1:$C$49,,0)</f>
        <v>D</v>
      </c>
      <c r="K272" s="6">
        <f>INDEX(Product!$A$1:$G$49,MATCH(orders!$D272,Product!$A$1:$A$49,0),MATCH(orders!K$1,Product!$A$1:$G$1,0))</f>
        <v>0.5</v>
      </c>
      <c r="L272" s="7">
        <f>INDEX(Product!$A$1:$G$49,MATCH(orders!$D272,Product!$A$1:$A$49,0),MATCH(orders!L$1,Product!$A$1:$G$1,0))</f>
        <v>7.29</v>
      </c>
      <c r="M272" s="7">
        <f t="shared" si="12"/>
        <v>7.29</v>
      </c>
      <c r="N272" t="str">
        <f t="shared" si="13"/>
        <v>Excelsa</v>
      </c>
      <c r="O272" t="str">
        <f t="shared" si="14"/>
        <v>Dark</v>
      </c>
      <c r="P272" t="str">
        <f>_xlfn.XLOOKUP(Orders[[#This Row],[Customer ID]],customers!$A$1:$A$1001,customers!$I$1:$I$1001,,0)</f>
        <v>Yes</v>
      </c>
    </row>
    <row r="273" spans="1:16" x14ac:dyDescent="0.3">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_xlfn.XLOOKUP(D273,Product!$A$1:$A$49,Product!$B$1:$B$49,,0)</f>
        <v>Ara</v>
      </c>
      <c r="J273" t="str">
        <f>_xlfn.XLOOKUP(D273,Product!$A$1:$A$49,Product!$C$1:$C$49,,0)</f>
        <v>D</v>
      </c>
      <c r="K273" s="6">
        <f>INDEX(Product!$A$1:$G$49,MATCH(orders!$D273,Product!$A$1:$A$49,0),MATCH(orders!K$1,Product!$A$1:$G$1,0))</f>
        <v>0.2</v>
      </c>
      <c r="L273" s="7">
        <f>INDEX(Product!$A$1:$G$49,MATCH(orders!$D273,Product!$A$1:$A$49,0),MATCH(orders!L$1,Product!$A$1:$G$1,0))</f>
        <v>2.9849999999999999</v>
      </c>
      <c r="M273" s="7">
        <f t="shared" si="12"/>
        <v>11.94</v>
      </c>
      <c r="N273" t="str">
        <f t="shared" si="13"/>
        <v>Arabica</v>
      </c>
      <c r="O273" t="str">
        <f t="shared" si="14"/>
        <v>Dark</v>
      </c>
      <c r="P273" t="str">
        <f>_xlfn.XLOOKUP(Orders[[#This Row],[Customer ID]],customers!$A$1:$A$1001,customers!$I$1:$I$1001,,0)</f>
        <v>Yes</v>
      </c>
    </row>
    <row r="274" spans="1:16" x14ac:dyDescent="0.3">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_xlfn.XLOOKUP(D274,Product!$A$1:$A$49,Product!$B$1:$B$49,,0)</f>
        <v>Rob</v>
      </c>
      <c r="J274" t="str">
        <f>_xlfn.XLOOKUP(D274,Product!$A$1:$A$49,Product!$C$1:$C$49,,0)</f>
        <v>L</v>
      </c>
      <c r="K274" s="6">
        <f>INDEX(Product!$A$1:$G$49,MATCH(orders!$D274,Product!$A$1:$A$49,0),MATCH(orders!K$1,Product!$A$1:$G$1,0))</f>
        <v>1</v>
      </c>
      <c r="L274" s="7">
        <f>INDEX(Product!$A$1:$G$49,MATCH(orders!$D274,Product!$A$1:$A$49,0),MATCH(orders!L$1,Product!$A$1:$G$1,0))</f>
        <v>11.95</v>
      </c>
      <c r="M274" s="7">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_xlfn.XLOOKUP(D275,Product!$A$1:$A$49,Product!$B$1:$B$49,,0)</f>
        <v>Ara</v>
      </c>
      <c r="J275" t="str">
        <f>_xlfn.XLOOKUP(D275,Product!$A$1:$A$49,Product!$C$1:$C$49,,0)</f>
        <v>L</v>
      </c>
      <c r="K275" s="6">
        <f>INDEX(Product!$A$1:$G$49,MATCH(orders!$D275,Product!$A$1:$A$49,0),MATCH(orders!K$1,Product!$A$1:$G$1,0))</f>
        <v>0.2</v>
      </c>
      <c r="L275" s="7">
        <f>INDEX(Product!$A$1:$G$49,MATCH(orders!$D275,Product!$A$1:$A$49,0),MATCH(orders!L$1,Product!$A$1:$G$1,0))</f>
        <v>3.8849999999999998</v>
      </c>
      <c r="M275" s="7">
        <f t="shared" si="12"/>
        <v>7.77</v>
      </c>
      <c r="N275" t="str">
        <f t="shared" si="13"/>
        <v>Arabica</v>
      </c>
      <c r="O275" t="str">
        <f t="shared" si="14"/>
        <v>Light</v>
      </c>
      <c r="P275" t="str">
        <f>_xlfn.XLOOKUP(Orders[[#This Row],[Customer ID]],customers!$A$1:$A$1001,customers!$I$1:$I$1001,,0)</f>
        <v>No</v>
      </c>
    </row>
    <row r="276" spans="1:16" x14ac:dyDescent="0.3">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_xlfn.XLOOKUP(D276,Product!$A$1:$A$49,Product!$B$1:$B$49,,0)</f>
        <v>Ara</v>
      </c>
      <c r="J276" t="str">
        <f>_xlfn.XLOOKUP(D276,Product!$A$1:$A$49,Product!$C$1:$C$49,,0)</f>
        <v>M</v>
      </c>
      <c r="K276" s="6">
        <f>INDEX(Product!$A$1:$G$49,MATCH(orders!$D276,Product!$A$1:$A$49,0),MATCH(orders!K$1,Product!$A$1:$G$1,0))</f>
        <v>2.5</v>
      </c>
      <c r="L276" s="7">
        <f>INDEX(Product!$A$1:$G$49,MATCH(orders!$D276,Product!$A$1:$A$49,0),MATCH(orders!L$1,Product!$A$1:$G$1,0))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_xlfn.XLOOKUP(D277,Product!$A$1:$A$49,Product!$B$1:$B$49,,0)</f>
        <v>Exc</v>
      </c>
      <c r="J277" t="str">
        <f>_xlfn.XLOOKUP(D277,Product!$A$1:$A$49,Product!$C$1:$C$49,,0)</f>
        <v>L</v>
      </c>
      <c r="K277" s="6">
        <f>INDEX(Product!$A$1:$G$49,MATCH(orders!$D277,Product!$A$1:$A$49,0),MATCH(orders!K$1,Product!$A$1:$G$1,0))</f>
        <v>2.5</v>
      </c>
      <c r="L277" s="7">
        <f>INDEX(Product!$A$1:$G$49,MATCH(orders!$D277,Product!$A$1:$A$49,0),MATCH(orders!L$1,Product!$A$1:$G$1,0))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_xlfn.XLOOKUP(D278,Product!$A$1:$A$49,Product!$B$1:$B$49,,0)</f>
        <v>Rob</v>
      </c>
      <c r="J278" t="str">
        <f>_xlfn.XLOOKUP(D278,Product!$A$1:$A$49,Product!$C$1:$C$49,,0)</f>
        <v>L</v>
      </c>
      <c r="K278" s="6">
        <f>INDEX(Product!$A$1:$G$49,MATCH(orders!$D278,Product!$A$1:$A$49,0),MATCH(orders!K$1,Product!$A$1:$G$1,0))</f>
        <v>2.5</v>
      </c>
      <c r="L278" s="7">
        <f>INDEX(Product!$A$1:$G$49,MATCH(orders!$D278,Product!$A$1:$A$49,0),MATCH(orders!L$1,Product!$A$1:$G$1,0))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_xlfn.XLOOKUP(D279,Product!$A$1:$A$49,Product!$B$1:$B$49,,0)</f>
        <v>Exc</v>
      </c>
      <c r="J279" t="str">
        <f>_xlfn.XLOOKUP(D279,Product!$A$1:$A$49,Product!$C$1:$C$49,,0)</f>
        <v>L</v>
      </c>
      <c r="K279" s="6">
        <f>INDEX(Product!$A$1:$G$49,MATCH(orders!$D279,Product!$A$1:$A$49,0),MATCH(orders!K$1,Product!$A$1:$G$1,0))</f>
        <v>1</v>
      </c>
      <c r="L279" s="7">
        <f>INDEX(Product!$A$1:$G$49,MATCH(orders!$D279,Product!$A$1:$A$49,0),MATCH(orders!L$1,Product!$A$1:$G$1,0))</f>
        <v>14.85</v>
      </c>
      <c r="M279" s="7">
        <f t="shared" si="12"/>
        <v>89.1</v>
      </c>
      <c r="N279" t="str">
        <f t="shared" si="13"/>
        <v>Excelsa</v>
      </c>
      <c r="O279" t="str">
        <f t="shared" si="14"/>
        <v>Light</v>
      </c>
      <c r="P279" t="str">
        <f>_xlfn.XLOOKUP(Orders[[#This Row],[Customer ID]],customers!$A$1:$A$1001,customers!$I$1:$I$1001,,0)</f>
        <v>No</v>
      </c>
    </row>
    <row r="280" spans="1:16" x14ac:dyDescent="0.3">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_xlfn.XLOOKUP(D280,Product!$A$1:$A$49,Product!$B$1:$B$49,,0)</f>
        <v>Ara</v>
      </c>
      <c r="J280" t="str">
        <f>_xlfn.XLOOKUP(D280,Product!$A$1:$A$49,Product!$C$1:$C$49,,0)</f>
        <v>L</v>
      </c>
      <c r="K280" s="6">
        <f>INDEX(Product!$A$1:$G$49,MATCH(orders!$D280,Product!$A$1:$A$49,0),MATCH(orders!K$1,Product!$A$1:$G$1,0))</f>
        <v>0.2</v>
      </c>
      <c r="L280" s="7">
        <f>INDEX(Product!$A$1:$G$49,MATCH(orders!$D280,Product!$A$1:$A$49,0),MATCH(orders!L$1,Product!$A$1:$G$1,0))</f>
        <v>3.8849999999999998</v>
      </c>
      <c r="M280" s="7">
        <f t="shared" si="12"/>
        <v>7.77</v>
      </c>
      <c r="N280" t="str">
        <f t="shared" si="13"/>
        <v>Arabica</v>
      </c>
      <c r="O280" t="str">
        <f t="shared" si="14"/>
        <v>Light</v>
      </c>
      <c r="P280" t="str">
        <f>_xlfn.XLOOKUP(Orders[[#This Row],[Customer ID]],customers!$A$1:$A$1001,customers!$I$1:$I$1001,,0)</f>
        <v>Yes</v>
      </c>
    </row>
    <row r="281" spans="1:16" x14ac:dyDescent="0.3">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_xlfn.XLOOKUP(D281,Product!$A$1:$A$49,Product!$B$1:$B$49,,0)</f>
        <v>Lib</v>
      </c>
      <c r="J281" t="str">
        <f>_xlfn.XLOOKUP(D281,Product!$A$1:$A$49,Product!$C$1:$C$49,,0)</f>
        <v>M</v>
      </c>
      <c r="K281" s="6">
        <f>INDEX(Product!$A$1:$G$49,MATCH(orders!$D281,Product!$A$1:$A$49,0),MATCH(orders!K$1,Product!$A$1:$G$1,0))</f>
        <v>2.5</v>
      </c>
      <c r="L281" s="7">
        <f>INDEX(Product!$A$1:$G$49,MATCH(orders!$D281,Product!$A$1:$A$49,0),MATCH(orders!L$1,Product!$A$1:$G$1,0))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_xlfn.XLOOKUP(D282,Product!$A$1:$A$49,Product!$B$1:$B$49,,0)</f>
        <v>Exc</v>
      </c>
      <c r="J282" t="str">
        <f>_xlfn.XLOOKUP(D282,Product!$A$1:$A$49,Product!$C$1:$C$49,,0)</f>
        <v>M</v>
      </c>
      <c r="K282" s="6">
        <f>INDEX(Product!$A$1:$G$49,MATCH(orders!$D282,Product!$A$1:$A$49,0),MATCH(orders!K$1,Product!$A$1:$G$1,0))</f>
        <v>0.5</v>
      </c>
      <c r="L282" s="7">
        <f>INDEX(Product!$A$1:$G$49,MATCH(orders!$D282,Product!$A$1:$A$49,0),MATCH(orders!L$1,Product!$A$1:$G$1,0))</f>
        <v>8.25</v>
      </c>
      <c r="M282" s="7">
        <f t="shared" si="12"/>
        <v>41.25</v>
      </c>
      <c r="N282" t="str">
        <f t="shared" si="13"/>
        <v>Excelsa</v>
      </c>
      <c r="O282" t="str">
        <f t="shared" si="14"/>
        <v>Medium</v>
      </c>
      <c r="P282" t="str">
        <f>_xlfn.XLOOKUP(Orders[[#This Row],[Customer ID]],customers!$A$1:$A$1001,customers!$I$1:$I$1001,,0)</f>
        <v>Yes</v>
      </c>
    </row>
    <row r="283" spans="1:16" x14ac:dyDescent="0.3">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_xlfn.XLOOKUP(D283,Product!$A$1:$A$49,Product!$B$1:$B$49,,0)</f>
        <v>Exc</v>
      </c>
      <c r="J283" t="str">
        <f>_xlfn.XLOOKUP(D283,Product!$A$1:$A$49,Product!$C$1:$C$49,,0)</f>
        <v>L</v>
      </c>
      <c r="K283" s="6">
        <f>INDEX(Product!$A$1:$G$49,MATCH(orders!$D283,Product!$A$1:$A$49,0),MATCH(orders!K$1,Product!$A$1:$G$1,0))</f>
        <v>1</v>
      </c>
      <c r="L283" s="7">
        <f>INDEX(Product!$A$1:$G$49,MATCH(orders!$D283,Product!$A$1:$A$49,0),MATCH(orders!L$1,Product!$A$1:$G$1,0))</f>
        <v>14.85</v>
      </c>
      <c r="M283" s="7">
        <f t="shared" si="12"/>
        <v>59.4</v>
      </c>
      <c r="N283" t="str">
        <f t="shared" si="13"/>
        <v>Excelsa</v>
      </c>
      <c r="O283" t="str">
        <f t="shared" si="14"/>
        <v>Light</v>
      </c>
      <c r="P283" t="str">
        <f>_xlfn.XLOOKUP(Orders[[#This Row],[Customer ID]],customers!$A$1:$A$1001,customers!$I$1:$I$1001,,0)</f>
        <v>Yes</v>
      </c>
    </row>
    <row r="284" spans="1:16" x14ac:dyDescent="0.3">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_xlfn.XLOOKUP(D284,Product!$A$1:$A$49,Product!$B$1:$B$49,,0)</f>
        <v>Ara</v>
      </c>
      <c r="J284" t="str">
        <f>_xlfn.XLOOKUP(D284,Product!$A$1:$A$49,Product!$C$1:$C$49,,0)</f>
        <v>L</v>
      </c>
      <c r="K284" s="6">
        <f>INDEX(Product!$A$1:$G$49,MATCH(orders!$D284,Product!$A$1:$A$49,0),MATCH(orders!K$1,Product!$A$1:$G$1,0))</f>
        <v>0.5</v>
      </c>
      <c r="L284" s="7">
        <f>INDEX(Product!$A$1:$G$49,MATCH(orders!$D284,Product!$A$1:$A$49,0),MATCH(orders!L$1,Product!$A$1:$G$1,0))</f>
        <v>7.77</v>
      </c>
      <c r="M284" s="7">
        <f t="shared" si="12"/>
        <v>7.77</v>
      </c>
      <c r="N284" t="str">
        <f t="shared" si="13"/>
        <v>Arabica</v>
      </c>
      <c r="O284" t="str">
        <f t="shared" si="14"/>
        <v>Light</v>
      </c>
      <c r="P284" t="str">
        <f>_xlfn.XLOOKUP(Orders[[#This Row],[Customer ID]],customers!$A$1:$A$1001,customers!$I$1:$I$1001,,0)</f>
        <v>No</v>
      </c>
    </row>
    <row r="285" spans="1:16" x14ac:dyDescent="0.3">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_xlfn.XLOOKUP(D285,Product!$A$1:$A$49,Product!$B$1:$B$49,,0)</f>
        <v>Rob</v>
      </c>
      <c r="J285" t="str">
        <f>_xlfn.XLOOKUP(D285,Product!$A$1:$A$49,Product!$C$1:$C$49,,0)</f>
        <v>D</v>
      </c>
      <c r="K285" s="6">
        <f>INDEX(Product!$A$1:$G$49,MATCH(orders!$D285,Product!$A$1:$A$49,0),MATCH(orders!K$1,Product!$A$1:$G$1,0))</f>
        <v>0.5</v>
      </c>
      <c r="L285" s="7">
        <f>INDEX(Product!$A$1:$G$49,MATCH(orders!$D285,Product!$A$1:$A$49,0),MATCH(orders!L$1,Product!$A$1:$G$1,0))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_xlfn.XLOOKUP(D286,Product!$A$1:$A$49,Product!$B$1:$B$49,,0)</f>
        <v>Exc</v>
      </c>
      <c r="J286" t="str">
        <f>_xlfn.XLOOKUP(D286,Product!$A$1:$A$49,Product!$C$1:$C$49,,0)</f>
        <v>M</v>
      </c>
      <c r="K286" s="6">
        <f>INDEX(Product!$A$1:$G$49,MATCH(orders!$D286,Product!$A$1:$A$49,0),MATCH(orders!K$1,Product!$A$1:$G$1,0))</f>
        <v>2.5</v>
      </c>
      <c r="L286" s="7">
        <f>INDEX(Product!$A$1:$G$49,MATCH(orders!$D286,Product!$A$1:$A$49,0),MATCH(orders!L$1,Product!$A$1:$G$1,0))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_xlfn.XLOOKUP(D287,Product!$A$1:$A$49,Product!$B$1:$B$49,,0)</f>
        <v>Lib</v>
      </c>
      <c r="J287" t="str">
        <f>_xlfn.XLOOKUP(D287,Product!$A$1:$A$49,Product!$C$1:$C$49,,0)</f>
        <v>L</v>
      </c>
      <c r="K287" s="6">
        <f>INDEX(Product!$A$1:$G$49,MATCH(orders!$D287,Product!$A$1:$A$49,0),MATCH(orders!K$1,Product!$A$1:$G$1,0))</f>
        <v>2.5</v>
      </c>
      <c r="L287" s="7">
        <f>INDEX(Product!$A$1:$G$49,MATCH(orders!$D287,Product!$A$1:$A$49,0),MATCH(orders!L$1,Product!$A$1:$G$1,0))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_xlfn.XLOOKUP(D288,Product!$A$1:$A$49,Product!$B$1:$B$49,,0)</f>
        <v>Ara</v>
      </c>
      <c r="J288" t="str">
        <f>_xlfn.XLOOKUP(D288,Product!$A$1:$A$49,Product!$C$1:$C$49,,0)</f>
        <v>M</v>
      </c>
      <c r="K288" s="6">
        <f>INDEX(Product!$A$1:$G$49,MATCH(orders!$D288,Product!$A$1:$A$49,0),MATCH(orders!K$1,Product!$A$1:$G$1,0))</f>
        <v>0.2</v>
      </c>
      <c r="L288" s="7">
        <f>INDEX(Product!$A$1:$G$49,MATCH(orders!$D288,Product!$A$1:$A$49,0),MATCH(orders!L$1,Product!$A$1:$G$1,0))</f>
        <v>3.375</v>
      </c>
      <c r="M288" s="7">
        <f t="shared" si="12"/>
        <v>13.5</v>
      </c>
      <c r="N288" t="str">
        <f t="shared" si="13"/>
        <v>Arabica</v>
      </c>
      <c r="O288" t="str">
        <f t="shared" si="14"/>
        <v>Medium</v>
      </c>
      <c r="P288" t="str">
        <f>_xlfn.XLOOKUP(Orders[[#This Row],[Customer ID]],customers!$A$1:$A$1001,customers!$I$1:$I$1001,,0)</f>
        <v>Yes</v>
      </c>
    </row>
    <row r="289" spans="1:16" x14ac:dyDescent="0.3">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_xlfn.XLOOKUP(D289,Product!$A$1:$A$49,Product!$B$1:$B$49,,0)</f>
        <v>Rob</v>
      </c>
      <c r="J289" t="str">
        <f>_xlfn.XLOOKUP(D289,Product!$A$1:$A$49,Product!$C$1:$C$49,,0)</f>
        <v>L</v>
      </c>
      <c r="K289" s="6">
        <f>INDEX(Product!$A$1:$G$49,MATCH(orders!$D289,Product!$A$1:$A$49,0),MATCH(orders!K$1,Product!$A$1:$G$1,0))</f>
        <v>0.2</v>
      </c>
      <c r="L289" s="7">
        <f>INDEX(Product!$A$1:$G$49,MATCH(orders!$D289,Product!$A$1:$A$49,0),MATCH(orders!L$1,Product!$A$1:$G$1,0))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_xlfn.XLOOKUP(D290,Product!$A$1:$A$49,Product!$B$1:$B$49,,0)</f>
        <v>Exc</v>
      </c>
      <c r="J290" t="str">
        <f>_xlfn.XLOOKUP(D290,Product!$A$1:$A$49,Product!$C$1:$C$49,,0)</f>
        <v>M</v>
      </c>
      <c r="K290" s="6">
        <f>INDEX(Product!$A$1:$G$49,MATCH(orders!$D290,Product!$A$1:$A$49,0),MATCH(orders!K$1,Product!$A$1:$G$1,0))</f>
        <v>0.5</v>
      </c>
      <c r="L290" s="7">
        <f>INDEX(Product!$A$1:$G$49,MATCH(orders!$D290,Product!$A$1:$A$49,0),MATCH(orders!L$1,Product!$A$1:$G$1,0))</f>
        <v>8.25</v>
      </c>
      <c r="M290" s="7">
        <f t="shared" si="12"/>
        <v>8.25</v>
      </c>
      <c r="N290" t="str">
        <f t="shared" si="13"/>
        <v>Excelsa</v>
      </c>
      <c r="O290" t="str">
        <f t="shared" si="14"/>
        <v>Medium</v>
      </c>
      <c r="P290" t="str">
        <f>_xlfn.XLOOKUP(Orders[[#This Row],[Customer ID]],customers!$A$1:$A$1001,customers!$I$1:$I$1001,,0)</f>
        <v>Yes</v>
      </c>
    </row>
    <row r="291" spans="1:16" x14ac:dyDescent="0.3">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_xlfn.XLOOKUP(D291,Product!$A$1:$A$49,Product!$B$1:$B$49,,0)</f>
        <v>Rob</v>
      </c>
      <c r="J291" t="str">
        <f>_xlfn.XLOOKUP(D291,Product!$A$1:$A$49,Product!$C$1:$C$49,,0)</f>
        <v>D</v>
      </c>
      <c r="K291" s="6">
        <f>INDEX(Product!$A$1:$G$49,MATCH(orders!$D291,Product!$A$1:$A$49,0),MATCH(orders!K$1,Product!$A$1:$G$1,0))</f>
        <v>0.2</v>
      </c>
      <c r="L291" s="7">
        <f>INDEX(Product!$A$1:$G$49,MATCH(orders!$D291,Product!$A$1:$A$49,0),MATCH(orders!L$1,Product!$A$1:$G$1,0))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_xlfn.XLOOKUP(D292,Product!$A$1:$A$49,Product!$B$1:$B$49,,0)</f>
        <v>Ara</v>
      </c>
      <c r="J292" t="str">
        <f>_xlfn.XLOOKUP(D292,Product!$A$1:$A$49,Product!$C$1:$C$49,,0)</f>
        <v>D</v>
      </c>
      <c r="K292" s="6">
        <f>INDEX(Product!$A$1:$G$49,MATCH(orders!$D292,Product!$A$1:$A$49,0),MATCH(orders!K$1,Product!$A$1:$G$1,0))</f>
        <v>1</v>
      </c>
      <c r="L292" s="7">
        <f>INDEX(Product!$A$1:$G$49,MATCH(orders!$D292,Product!$A$1:$A$49,0),MATCH(orders!L$1,Product!$A$1:$G$1,0))</f>
        <v>9.9499999999999993</v>
      </c>
      <c r="M292" s="7">
        <f t="shared" si="12"/>
        <v>49.75</v>
      </c>
      <c r="N292" t="str">
        <f t="shared" si="13"/>
        <v>Arabica</v>
      </c>
      <c r="O292" t="str">
        <f t="shared" si="14"/>
        <v>Dark</v>
      </c>
      <c r="P292" t="str">
        <f>_xlfn.XLOOKUP(Orders[[#This Row],[Customer ID]],customers!$A$1:$A$1001,customers!$I$1:$I$1001,,0)</f>
        <v>No</v>
      </c>
    </row>
    <row r="293" spans="1:16" x14ac:dyDescent="0.3">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_xlfn.XLOOKUP(D293,Product!$A$1:$A$49,Product!$B$1:$B$49,,0)</f>
        <v>Exc</v>
      </c>
      <c r="J293" t="str">
        <f>_xlfn.XLOOKUP(D293,Product!$A$1:$A$49,Product!$C$1:$C$49,,0)</f>
        <v>M</v>
      </c>
      <c r="K293" s="6">
        <f>INDEX(Product!$A$1:$G$49,MATCH(orders!$D293,Product!$A$1:$A$49,0),MATCH(orders!K$1,Product!$A$1:$G$1,0))</f>
        <v>0.5</v>
      </c>
      <c r="L293" s="7">
        <f>INDEX(Product!$A$1:$G$49,MATCH(orders!$D293,Product!$A$1:$A$49,0),MATCH(orders!L$1,Product!$A$1:$G$1,0))</f>
        <v>8.25</v>
      </c>
      <c r="M293" s="7">
        <f t="shared" si="12"/>
        <v>16.5</v>
      </c>
      <c r="N293" t="str">
        <f t="shared" si="13"/>
        <v>Excelsa</v>
      </c>
      <c r="O293" t="str">
        <f t="shared" si="14"/>
        <v>Medium</v>
      </c>
      <c r="P293" t="str">
        <f>_xlfn.XLOOKUP(Orders[[#This Row],[Customer ID]],customers!$A$1:$A$1001,customers!$I$1:$I$1001,,0)</f>
        <v>No</v>
      </c>
    </row>
    <row r="294" spans="1:16" x14ac:dyDescent="0.3">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_xlfn.XLOOKUP(D294,Product!$A$1:$A$49,Product!$B$1:$B$49,,0)</f>
        <v>Ara</v>
      </c>
      <c r="J294" t="str">
        <f>_xlfn.XLOOKUP(D294,Product!$A$1:$A$49,Product!$C$1:$C$49,,0)</f>
        <v>D</v>
      </c>
      <c r="K294" s="6">
        <f>INDEX(Product!$A$1:$G$49,MATCH(orders!$D294,Product!$A$1:$A$49,0),MATCH(orders!K$1,Product!$A$1:$G$1,0))</f>
        <v>0.5</v>
      </c>
      <c r="L294" s="7">
        <f>INDEX(Product!$A$1:$G$49,MATCH(orders!$D294,Product!$A$1:$A$49,0),MATCH(orders!L$1,Product!$A$1:$G$1,0))</f>
        <v>5.97</v>
      </c>
      <c r="M294" s="7">
        <f t="shared" si="12"/>
        <v>17.91</v>
      </c>
      <c r="N294" t="str">
        <f t="shared" si="13"/>
        <v>Arabica</v>
      </c>
      <c r="O294" t="str">
        <f t="shared" si="14"/>
        <v>Dark</v>
      </c>
      <c r="P294" t="str">
        <f>_xlfn.XLOOKUP(Orders[[#This Row],[Customer ID]],customers!$A$1:$A$1001,customers!$I$1:$I$1001,,0)</f>
        <v>No</v>
      </c>
    </row>
    <row r="295" spans="1:16" x14ac:dyDescent="0.3">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_xlfn.XLOOKUP(D295,Product!$A$1:$A$49,Product!$B$1:$B$49,,0)</f>
        <v>Ara</v>
      </c>
      <c r="J295" t="str">
        <f>_xlfn.XLOOKUP(D295,Product!$A$1:$A$49,Product!$C$1:$C$49,,0)</f>
        <v>D</v>
      </c>
      <c r="K295" s="6">
        <f>INDEX(Product!$A$1:$G$49,MATCH(orders!$D295,Product!$A$1:$A$49,0),MATCH(orders!K$1,Product!$A$1:$G$1,0))</f>
        <v>0.5</v>
      </c>
      <c r="L295" s="7">
        <f>INDEX(Product!$A$1:$G$49,MATCH(orders!$D295,Product!$A$1:$A$49,0),MATCH(orders!L$1,Product!$A$1:$G$1,0))</f>
        <v>5.97</v>
      </c>
      <c r="M295" s="7">
        <f t="shared" si="12"/>
        <v>29.849999999999998</v>
      </c>
      <c r="N295" t="str">
        <f t="shared" si="13"/>
        <v>Arabica</v>
      </c>
      <c r="O295" t="str">
        <f t="shared" si="14"/>
        <v>Dark</v>
      </c>
      <c r="P295" t="str">
        <f>_xlfn.XLOOKUP(Orders[[#This Row],[Customer ID]],customers!$A$1:$A$1001,customers!$I$1:$I$1001,,0)</f>
        <v>No</v>
      </c>
    </row>
    <row r="296" spans="1:16" x14ac:dyDescent="0.3">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_xlfn.XLOOKUP(D296,Product!$A$1:$A$49,Product!$B$1:$B$49,,0)</f>
        <v>Exc</v>
      </c>
      <c r="J296" t="str">
        <f>_xlfn.XLOOKUP(D296,Product!$A$1:$A$49,Product!$C$1:$C$49,,0)</f>
        <v>L</v>
      </c>
      <c r="K296" s="6">
        <f>INDEX(Product!$A$1:$G$49,MATCH(orders!$D296,Product!$A$1:$A$49,0),MATCH(orders!K$1,Product!$A$1:$G$1,0))</f>
        <v>1</v>
      </c>
      <c r="L296" s="7">
        <f>INDEX(Product!$A$1:$G$49,MATCH(orders!$D296,Product!$A$1:$A$49,0),MATCH(orders!L$1,Product!$A$1:$G$1,0))</f>
        <v>14.85</v>
      </c>
      <c r="M296" s="7">
        <f t="shared" si="12"/>
        <v>44.55</v>
      </c>
      <c r="N296" t="str">
        <f t="shared" si="13"/>
        <v>Excelsa</v>
      </c>
      <c r="O296" t="str">
        <f t="shared" si="14"/>
        <v>Light</v>
      </c>
      <c r="P296" t="str">
        <f>_xlfn.XLOOKUP(Orders[[#This Row],[Customer ID]],customers!$A$1:$A$1001,customers!$I$1:$I$1001,,0)</f>
        <v>No</v>
      </c>
    </row>
    <row r="297" spans="1:16" x14ac:dyDescent="0.3">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_xlfn.XLOOKUP(D297,Product!$A$1:$A$49,Product!$B$1:$B$49,,0)</f>
        <v>Exc</v>
      </c>
      <c r="J297" t="str">
        <f>_xlfn.XLOOKUP(D297,Product!$A$1:$A$49,Product!$C$1:$C$49,,0)</f>
        <v>M</v>
      </c>
      <c r="K297" s="6">
        <f>INDEX(Product!$A$1:$G$49,MATCH(orders!$D297,Product!$A$1:$A$49,0),MATCH(orders!K$1,Product!$A$1:$G$1,0))</f>
        <v>1</v>
      </c>
      <c r="L297" s="7">
        <f>INDEX(Product!$A$1:$G$49,MATCH(orders!$D297,Product!$A$1:$A$49,0),MATCH(orders!L$1,Product!$A$1:$G$1,0))</f>
        <v>13.75</v>
      </c>
      <c r="M297" s="7">
        <f t="shared" si="12"/>
        <v>27.5</v>
      </c>
      <c r="N297" t="str">
        <f t="shared" si="13"/>
        <v>Excelsa</v>
      </c>
      <c r="O297" t="str">
        <f t="shared" si="14"/>
        <v>Medium</v>
      </c>
      <c r="P297" t="str">
        <f>_xlfn.XLOOKUP(Orders[[#This Row],[Customer ID]],customers!$A$1:$A$1001,customers!$I$1:$I$1001,,0)</f>
        <v>No</v>
      </c>
    </row>
    <row r="298" spans="1:16" x14ac:dyDescent="0.3">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_xlfn.XLOOKUP(D298,Product!$A$1:$A$49,Product!$B$1:$B$49,,0)</f>
        <v>Rob</v>
      </c>
      <c r="J298" t="str">
        <f>_xlfn.XLOOKUP(D298,Product!$A$1:$A$49,Product!$C$1:$C$49,,0)</f>
        <v>M</v>
      </c>
      <c r="K298" s="6">
        <f>INDEX(Product!$A$1:$G$49,MATCH(orders!$D298,Product!$A$1:$A$49,0),MATCH(orders!K$1,Product!$A$1:$G$1,0))</f>
        <v>0.5</v>
      </c>
      <c r="L298" s="7">
        <f>INDEX(Product!$A$1:$G$49,MATCH(orders!$D298,Product!$A$1:$A$49,0),MATCH(orders!L$1,Product!$A$1:$G$1,0))</f>
        <v>5.97</v>
      </c>
      <c r="M298" s="7">
        <f t="shared" si="12"/>
        <v>35.82</v>
      </c>
      <c r="N298" t="str">
        <f t="shared" si="13"/>
        <v>Robusta</v>
      </c>
      <c r="O298" t="str">
        <f t="shared" si="14"/>
        <v>Medium</v>
      </c>
      <c r="P298" t="str">
        <f>_xlfn.XLOOKUP(Orders[[#This Row],[Customer ID]],customers!$A$1:$A$1001,customers!$I$1:$I$1001,,0)</f>
        <v>Yes</v>
      </c>
    </row>
    <row r="299" spans="1:16" x14ac:dyDescent="0.3">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_xlfn.XLOOKUP(D299,Product!$A$1:$A$49,Product!$B$1:$B$49,,0)</f>
        <v>Rob</v>
      </c>
      <c r="J299" t="str">
        <f>_xlfn.XLOOKUP(D299,Product!$A$1:$A$49,Product!$C$1:$C$49,,0)</f>
        <v>D</v>
      </c>
      <c r="K299" s="6">
        <f>INDEX(Product!$A$1:$G$49,MATCH(orders!$D299,Product!$A$1:$A$49,0),MATCH(orders!K$1,Product!$A$1:$G$1,0))</f>
        <v>0.5</v>
      </c>
      <c r="L299" s="7">
        <f>INDEX(Product!$A$1:$G$49,MATCH(orders!$D299,Product!$A$1:$A$49,0),MATCH(orders!L$1,Product!$A$1:$G$1,0))</f>
        <v>5.3699999999999992</v>
      </c>
      <c r="M299" s="7">
        <f t="shared" si="12"/>
        <v>16.11</v>
      </c>
      <c r="N299" t="str">
        <f t="shared" si="13"/>
        <v>Robusta</v>
      </c>
      <c r="O299" t="str">
        <f t="shared" si="14"/>
        <v>Dark</v>
      </c>
      <c r="P299" t="str">
        <f>_xlfn.XLOOKUP(Orders[[#This Row],[Customer ID]],customers!$A$1:$A$1001,customers!$I$1:$I$1001,,0)</f>
        <v>Yes</v>
      </c>
    </row>
    <row r="300" spans="1:16" x14ac:dyDescent="0.3">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_xlfn.XLOOKUP(D300,Product!$A$1:$A$49,Product!$B$1:$B$49,,0)</f>
        <v>Exc</v>
      </c>
      <c r="J300" t="str">
        <f>_xlfn.XLOOKUP(D300,Product!$A$1:$A$49,Product!$C$1:$C$49,,0)</f>
        <v>L</v>
      </c>
      <c r="K300" s="6">
        <f>INDEX(Product!$A$1:$G$49,MATCH(orders!$D300,Product!$A$1:$A$49,0),MATCH(orders!K$1,Product!$A$1:$G$1,0))</f>
        <v>0.2</v>
      </c>
      <c r="L300" s="7">
        <f>INDEX(Product!$A$1:$G$49,MATCH(orders!$D300,Product!$A$1:$A$49,0),MATCH(orders!L$1,Product!$A$1:$G$1,0))</f>
        <v>4.4550000000000001</v>
      </c>
      <c r="M300" s="7">
        <f t="shared" si="12"/>
        <v>26.73</v>
      </c>
      <c r="N300" t="str">
        <f t="shared" si="13"/>
        <v>Excelsa</v>
      </c>
      <c r="O300" t="str">
        <f t="shared" si="14"/>
        <v>Light</v>
      </c>
      <c r="P300" t="str">
        <f>_xlfn.XLOOKUP(Orders[[#This Row],[Customer ID]],customers!$A$1:$A$1001,customers!$I$1:$I$1001,,0)</f>
        <v>Yes</v>
      </c>
    </row>
    <row r="301" spans="1:16" x14ac:dyDescent="0.3">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_xlfn.XLOOKUP(D301,Product!$A$1:$A$49,Product!$B$1:$B$49,,0)</f>
        <v>Exc</v>
      </c>
      <c r="J301" t="str">
        <f>_xlfn.XLOOKUP(D301,Product!$A$1:$A$49,Product!$C$1:$C$49,,0)</f>
        <v>L</v>
      </c>
      <c r="K301" s="6">
        <f>INDEX(Product!$A$1:$G$49,MATCH(orders!$D301,Product!$A$1:$A$49,0),MATCH(orders!K$1,Product!$A$1:$G$1,0))</f>
        <v>2.5</v>
      </c>
      <c r="L301" s="7">
        <f>INDEX(Product!$A$1:$G$49,MATCH(orders!$D301,Product!$A$1:$A$49,0),MATCH(orders!L$1,Product!$A$1:$G$1,0))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_xlfn.XLOOKUP(D302,Product!$A$1:$A$49,Product!$B$1:$B$49,,0)</f>
        <v>Ara</v>
      </c>
      <c r="J302" t="str">
        <f>_xlfn.XLOOKUP(D302,Product!$A$1:$A$49,Product!$C$1:$C$49,,0)</f>
        <v>L</v>
      </c>
      <c r="K302" s="6">
        <f>INDEX(Product!$A$1:$G$49,MATCH(orders!$D302,Product!$A$1:$A$49,0),MATCH(orders!K$1,Product!$A$1:$G$1,0))</f>
        <v>1</v>
      </c>
      <c r="L302" s="7">
        <f>INDEX(Product!$A$1:$G$49,MATCH(orders!$D302,Product!$A$1:$A$49,0),MATCH(orders!L$1,Product!$A$1:$G$1,0))</f>
        <v>12.95</v>
      </c>
      <c r="M302" s="7">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_xlfn.XLOOKUP(D303,Product!$A$1:$A$49,Product!$B$1:$B$49,,0)</f>
        <v>Lib</v>
      </c>
      <c r="J303" t="str">
        <f>_xlfn.XLOOKUP(D303,Product!$A$1:$A$49,Product!$C$1:$C$49,,0)</f>
        <v>D</v>
      </c>
      <c r="K303" s="6">
        <f>INDEX(Product!$A$1:$G$49,MATCH(orders!$D303,Product!$A$1:$A$49,0),MATCH(orders!K$1,Product!$A$1:$G$1,0))</f>
        <v>0.2</v>
      </c>
      <c r="L303" s="7">
        <f>INDEX(Product!$A$1:$G$49,MATCH(orders!$D303,Product!$A$1:$A$49,0),MATCH(orders!L$1,Product!$A$1:$G$1,0))</f>
        <v>3.8849999999999998</v>
      </c>
      <c r="M303" s="7">
        <f t="shared" si="12"/>
        <v>15.54</v>
      </c>
      <c r="N303" t="str">
        <f t="shared" si="13"/>
        <v>Liberica</v>
      </c>
      <c r="O303" t="str">
        <f t="shared" si="14"/>
        <v>Dark</v>
      </c>
      <c r="P303" t="str">
        <f>_xlfn.XLOOKUP(Orders[[#This Row],[Customer ID]],customers!$A$1:$A$1001,customers!$I$1:$I$1001,,0)</f>
        <v>Yes</v>
      </c>
    </row>
    <row r="304" spans="1:16" x14ac:dyDescent="0.3">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_xlfn.XLOOKUP(D304,Product!$A$1:$A$49,Product!$B$1:$B$49,,0)</f>
        <v>Ara</v>
      </c>
      <c r="J304" t="str">
        <f>_xlfn.XLOOKUP(D304,Product!$A$1:$A$49,Product!$C$1:$C$49,,0)</f>
        <v>M</v>
      </c>
      <c r="K304" s="6">
        <f>INDEX(Product!$A$1:$G$49,MATCH(orders!$D304,Product!$A$1:$A$49,0),MATCH(orders!K$1,Product!$A$1:$G$1,0))</f>
        <v>0.5</v>
      </c>
      <c r="L304" s="7">
        <f>INDEX(Product!$A$1:$G$49,MATCH(orders!$D304,Product!$A$1:$A$49,0),MATCH(orders!L$1,Product!$A$1:$G$1,0))</f>
        <v>6.75</v>
      </c>
      <c r="M304" s="7">
        <f t="shared" si="12"/>
        <v>6.75</v>
      </c>
      <c r="N304" t="str">
        <f t="shared" si="13"/>
        <v>Arabica</v>
      </c>
      <c r="O304" t="str">
        <f t="shared" si="14"/>
        <v>Medium</v>
      </c>
      <c r="P304" t="str">
        <f>_xlfn.XLOOKUP(Orders[[#This Row],[Customer ID]],customers!$A$1:$A$1001,customers!$I$1:$I$1001,,0)</f>
        <v>No</v>
      </c>
    </row>
    <row r="305" spans="1:16" x14ac:dyDescent="0.3">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_xlfn.XLOOKUP(D305,Product!$A$1:$A$49,Product!$B$1:$B$49,,0)</f>
        <v>Exc</v>
      </c>
      <c r="J305" t="str">
        <f>_xlfn.XLOOKUP(D305,Product!$A$1:$A$49,Product!$C$1:$C$49,,0)</f>
        <v>D</v>
      </c>
      <c r="K305" s="6">
        <f>INDEX(Product!$A$1:$G$49,MATCH(orders!$D305,Product!$A$1:$A$49,0),MATCH(orders!K$1,Product!$A$1:$G$1,0))</f>
        <v>2.5</v>
      </c>
      <c r="L305" s="7">
        <f>INDEX(Product!$A$1:$G$49,MATCH(orders!$D305,Product!$A$1:$A$49,0),MATCH(orders!L$1,Product!$A$1:$G$1,0))</f>
        <v>27.945</v>
      </c>
      <c r="M305" s="7">
        <f t="shared" si="12"/>
        <v>111.78</v>
      </c>
      <c r="N305" t="str">
        <f t="shared" si="13"/>
        <v>Excelsa</v>
      </c>
      <c r="O305" t="str">
        <f t="shared" si="14"/>
        <v>Dark</v>
      </c>
      <c r="P305" t="str">
        <f>_xlfn.XLOOKUP(Orders[[#This Row],[Customer ID]],customers!$A$1:$A$1001,customers!$I$1:$I$1001,,0)</f>
        <v>Yes</v>
      </c>
    </row>
    <row r="306" spans="1:16" x14ac:dyDescent="0.3">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_xlfn.XLOOKUP(D306,Product!$A$1:$A$49,Product!$B$1:$B$49,,0)</f>
        <v>Ara</v>
      </c>
      <c r="J306" t="str">
        <f>_xlfn.XLOOKUP(D306,Product!$A$1:$A$49,Product!$C$1:$C$49,,0)</f>
        <v>L</v>
      </c>
      <c r="K306" s="6">
        <f>INDEX(Product!$A$1:$G$49,MATCH(orders!$D306,Product!$A$1:$A$49,0),MATCH(orders!K$1,Product!$A$1:$G$1,0))</f>
        <v>0.2</v>
      </c>
      <c r="L306" s="7">
        <f>INDEX(Product!$A$1:$G$49,MATCH(orders!$D306,Product!$A$1:$A$49,0),MATCH(orders!L$1,Product!$A$1:$G$1,0))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_xlfn.XLOOKUP(D307,Product!$A$1:$A$49,Product!$B$1:$B$49,,0)</f>
        <v>Lib</v>
      </c>
      <c r="J307" t="str">
        <f>_xlfn.XLOOKUP(D307,Product!$A$1:$A$49,Product!$C$1:$C$49,,0)</f>
        <v>M</v>
      </c>
      <c r="K307" s="6">
        <f>INDEX(Product!$A$1:$G$49,MATCH(orders!$D307,Product!$A$1:$A$49,0),MATCH(orders!K$1,Product!$A$1:$G$1,0))</f>
        <v>0.2</v>
      </c>
      <c r="L307" s="7">
        <f>INDEX(Product!$A$1:$G$49,MATCH(orders!$D307,Product!$A$1:$A$49,0),MATCH(orders!L$1,Product!$A$1:$G$1,0))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_xlfn.XLOOKUP(D308,Product!$A$1:$A$49,Product!$B$1:$B$49,,0)</f>
        <v>Rob</v>
      </c>
      <c r="J308" t="str">
        <f>_xlfn.XLOOKUP(D308,Product!$A$1:$A$49,Product!$C$1:$C$49,,0)</f>
        <v>M</v>
      </c>
      <c r="K308" s="6">
        <f>INDEX(Product!$A$1:$G$49,MATCH(orders!$D308,Product!$A$1:$A$49,0),MATCH(orders!K$1,Product!$A$1:$G$1,0))</f>
        <v>0.2</v>
      </c>
      <c r="L308" s="7">
        <f>INDEX(Product!$A$1:$G$49,MATCH(orders!$D308,Product!$A$1:$A$49,0),MATCH(orders!L$1,Product!$A$1:$G$1,0))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_xlfn.XLOOKUP(D309,Product!$A$1:$A$49,Product!$B$1:$B$49,,0)</f>
        <v>Ara</v>
      </c>
      <c r="J309" t="str">
        <f>_xlfn.XLOOKUP(D309,Product!$A$1:$A$49,Product!$C$1:$C$49,,0)</f>
        <v>M</v>
      </c>
      <c r="K309" s="6">
        <f>INDEX(Product!$A$1:$G$49,MATCH(orders!$D309,Product!$A$1:$A$49,0),MATCH(orders!K$1,Product!$A$1:$G$1,0))</f>
        <v>1</v>
      </c>
      <c r="L309" s="7">
        <f>INDEX(Product!$A$1:$G$49,MATCH(orders!$D309,Product!$A$1:$A$49,0),MATCH(orders!L$1,Product!$A$1:$G$1,0))</f>
        <v>11.25</v>
      </c>
      <c r="M309" s="7">
        <f t="shared" si="12"/>
        <v>33.75</v>
      </c>
      <c r="N309" t="str">
        <f t="shared" si="13"/>
        <v>Arabica</v>
      </c>
      <c r="O309" t="str">
        <f t="shared" si="14"/>
        <v>Medium</v>
      </c>
      <c r="P309" t="str">
        <f>_xlfn.XLOOKUP(Orders[[#This Row],[Customer ID]],customers!$A$1:$A$1001,customers!$I$1:$I$1001,,0)</f>
        <v>Yes</v>
      </c>
    </row>
    <row r="310" spans="1:16" x14ac:dyDescent="0.3">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_xlfn.XLOOKUP(D310,Product!$A$1:$A$49,Product!$B$1:$B$49,,0)</f>
        <v>Ara</v>
      </c>
      <c r="J310" t="str">
        <f>_xlfn.XLOOKUP(D310,Product!$A$1:$A$49,Product!$C$1:$C$49,,0)</f>
        <v>M</v>
      </c>
      <c r="K310" s="6">
        <f>INDEX(Product!$A$1:$G$49,MATCH(orders!$D310,Product!$A$1:$A$49,0),MATCH(orders!K$1,Product!$A$1:$G$1,0))</f>
        <v>1</v>
      </c>
      <c r="L310" s="7">
        <f>INDEX(Product!$A$1:$G$49,MATCH(orders!$D310,Product!$A$1:$A$49,0),MATCH(orders!L$1,Product!$A$1:$G$1,0))</f>
        <v>11.25</v>
      </c>
      <c r="M310" s="7">
        <f t="shared" si="12"/>
        <v>33.75</v>
      </c>
      <c r="N310" t="str">
        <f t="shared" si="13"/>
        <v>Arabica</v>
      </c>
      <c r="O310" t="str">
        <f t="shared" si="14"/>
        <v>Medium</v>
      </c>
      <c r="P310" t="str">
        <f>_xlfn.XLOOKUP(Orders[[#This Row],[Customer ID]],customers!$A$1:$A$1001,customers!$I$1:$I$1001,,0)</f>
        <v>No</v>
      </c>
    </row>
    <row r="311" spans="1:16" x14ac:dyDescent="0.3">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_xlfn.XLOOKUP(D311,Product!$A$1:$A$49,Product!$B$1:$B$49,,0)</f>
        <v>Lib</v>
      </c>
      <c r="J311" t="str">
        <f>_xlfn.XLOOKUP(D311,Product!$A$1:$A$49,Product!$C$1:$C$49,,0)</f>
        <v>M</v>
      </c>
      <c r="K311" s="6">
        <f>INDEX(Product!$A$1:$G$49,MATCH(orders!$D311,Product!$A$1:$A$49,0),MATCH(orders!K$1,Product!$A$1:$G$1,0))</f>
        <v>0.2</v>
      </c>
      <c r="L311" s="7">
        <f>INDEX(Product!$A$1:$G$49,MATCH(orders!$D311,Product!$A$1:$A$49,0),MATCH(orders!L$1,Product!$A$1:$G$1,0))</f>
        <v>4.3650000000000002</v>
      </c>
      <c r="M311" s="7">
        <f t="shared" si="12"/>
        <v>26.19</v>
      </c>
      <c r="N311" t="str">
        <f t="shared" si="13"/>
        <v>Liberica</v>
      </c>
      <c r="O311" t="str">
        <f t="shared" si="14"/>
        <v>Medium</v>
      </c>
      <c r="P311" t="str">
        <f>_xlfn.XLOOKUP(Orders[[#This Row],[Customer ID]],customers!$A$1:$A$1001,customers!$I$1:$I$1001,,0)</f>
        <v>Yes</v>
      </c>
    </row>
    <row r="312" spans="1:16" x14ac:dyDescent="0.3">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_xlfn.XLOOKUP(D312,Product!$A$1:$A$49,Product!$B$1:$B$49,,0)</f>
        <v>Exc</v>
      </c>
      <c r="J312" t="str">
        <f>_xlfn.XLOOKUP(D312,Product!$A$1:$A$49,Product!$C$1:$C$49,,0)</f>
        <v>L</v>
      </c>
      <c r="K312" s="6">
        <f>INDEX(Product!$A$1:$G$49,MATCH(orders!$D312,Product!$A$1:$A$49,0),MATCH(orders!K$1,Product!$A$1:$G$1,0))</f>
        <v>1</v>
      </c>
      <c r="L312" s="7">
        <f>INDEX(Product!$A$1:$G$49,MATCH(orders!$D312,Product!$A$1:$A$49,0),MATCH(orders!L$1,Product!$A$1:$G$1,0))</f>
        <v>14.85</v>
      </c>
      <c r="M312" s="7">
        <f t="shared" si="12"/>
        <v>14.85</v>
      </c>
      <c r="N312" t="str">
        <f t="shared" si="13"/>
        <v>Excelsa</v>
      </c>
      <c r="O312" t="str">
        <f t="shared" si="14"/>
        <v>Light</v>
      </c>
      <c r="P312" t="str">
        <f>_xlfn.XLOOKUP(Orders[[#This Row],[Customer ID]],customers!$A$1:$A$1001,customers!$I$1:$I$1001,,0)</f>
        <v>No</v>
      </c>
    </row>
    <row r="313" spans="1:16" x14ac:dyDescent="0.3">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_xlfn.XLOOKUP(D313,Product!$A$1:$A$49,Product!$B$1:$B$49,,0)</f>
        <v>Exc</v>
      </c>
      <c r="J313" t="str">
        <f>_xlfn.XLOOKUP(D313,Product!$A$1:$A$49,Product!$C$1:$C$49,,0)</f>
        <v>M</v>
      </c>
      <c r="K313" s="6">
        <f>INDEX(Product!$A$1:$G$49,MATCH(orders!$D313,Product!$A$1:$A$49,0),MATCH(orders!K$1,Product!$A$1:$G$1,0))</f>
        <v>2.5</v>
      </c>
      <c r="L313" s="7">
        <f>INDEX(Product!$A$1:$G$49,MATCH(orders!$D313,Product!$A$1:$A$49,0),MATCH(orders!L$1,Product!$A$1:$G$1,0))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_xlfn.XLOOKUP(D314,Product!$A$1:$A$49,Product!$B$1:$B$49,,0)</f>
        <v>Rob</v>
      </c>
      <c r="J314" t="str">
        <f>_xlfn.XLOOKUP(D314,Product!$A$1:$A$49,Product!$C$1:$C$49,,0)</f>
        <v>M</v>
      </c>
      <c r="K314" s="6">
        <f>INDEX(Product!$A$1:$G$49,MATCH(orders!$D314,Product!$A$1:$A$49,0),MATCH(orders!K$1,Product!$A$1:$G$1,0))</f>
        <v>0.5</v>
      </c>
      <c r="L314" s="7">
        <f>INDEX(Product!$A$1:$G$49,MATCH(orders!$D314,Product!$A$1:$A$49,0),MATCH(orders!L$1,Product!$A$1:$G$1,0))</f>
        <v>5.97</v>
      </c>
      <c r="M314" s="7">
        <f t="shared" si="12"/>
        <v>5.97</v>
      </c>
      <c r="N314" t="str">
        <f t="shared" si="13"/>
        <v>Robusta</v>
      </c>
      <c r="O314" t="str">
        <f t="shared" si="14"/>
        <v>Medium</v>
      </c>
      <c r="P314" t="str">
        <f>_xlfn.XLOOKUP(Orders[[#This Row],[Customer ID]],customers!$A$1:$A$1001,customers!$I$1:$I$1001,,0)</f>
        <v>Yes</v>
      </c>
    </row>
    <row r="315" spans="1:16" x14ac:dyDescent="0.3">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_xlfn.XLOOKUP(D315,Product!$A$1:$A$49,Product!$B$1:$B$49,,0)</f>
        <v>Rob</v>
      </c>
      <c r="J315" t="str">
        <f>_xlfn.XLOOKUP(D315,Product!$A$1:$A$49,Product!$C$1:$C$49,,0)</f>
        <v>M</v>
      </c>
      <c r="K315" s="6">
        <f>INDEX(Product!$A$1:$G$49,MATCH(orders!$D315,Product!$A$1:$A$49,0),MATCH(orders!K$1,Product!$A$1:$G$1,0))</f>
        <v>1</v>
      </c>
      <c r="L315" s="7">
        <f>INDEX(Product!$A$1:$G$49,MATCH(orders!$D315,Product!$A$1:$A$49,0),MATCH(orders!L$1,Product!$A$1:$G$1,0))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_xlfn.XLOOKUP(D316,Product!$A$1:$A$49,Product!$B$1:$B$49,,0)</f>
        <v>Rob</v>
      </c>
      <c r="J316" t="str">
        <f>_xlfn.XLOOKUP(D316,Product!$A$1:$A$49,Product!$C$1:$C$49,,0)</f>
        <v>D</v>
      </c>
      <c r="K316" s="6">
        <f>INDEX(Product!$A$1:$G$49,MATCH(orders!$D316,Product!$A$1:$A$49,0),MATCH(orders!K$1,Product!$A$1:$G$1,0))</f>
        <v>1</v>
      </c>
      <c r="L316" s="7">
        <f>INDEX(Product!$A$1:$G$49,MATCH(orders!$D316,Product!$A$1:$A$49,0),MATCH(orders!L$1,Product!$A$1:$G$1,0))</f>
        <v>8.9499999999999993</v>
      </c>
      <c r="M316" s="7">
        <f t="shared" si="12"/>
        <v>44.75</v>
      </c>
      <c r="N316" t="str">
        <f t="shared" si="13"/>
        <v>Robusta</v>
      </c>
      <c r="O316" t="str">
        <f t="shared" si="14"/>
        <v>Dark</v>
      </c>
      <c r="P316" t="str">
        <f>_xlfn.XLOOKUP(Orders[[#This Row],[Customer ID]],customers!$A$1:$A$1001,customers!$I$1:$I$1001,,0)</f>
        <v>No</v>
      </c>
    </row>
    <row r="317" spans="1:16" x14ac:dyDescent="0.3">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_xlfn.XLOOKUP(D317,Product!$A$1:$A$49,Product!$B$1:$B$49,,0)</f>
        <v>Exc</v>
      </c>
      <c r="J317" t="str">
        <f>_xlfn.XLOOKUP(D317,Product!$A$1:$A$49,Product!$C$1:$C$49,,0)</f>
        <v>L</v>
      </c>
      <c r="K317" s="6">
        <f>INDEX(Product!$A$1:$G$49,MATCH(orders!$D317,Product!$A$1:$A$49,0),MATCH(orders!K$1,Product!$A$1:$G$1,0))</f>
        <v>2.5</v>
      </c>
      <c r="L317" s="7">
        <f>INDEX(Product!$A$1:$G$49,MATCH(orders!$D317,Product!$A$1:$A$49,0),MATCH(orders!L$1,Product!$A$1:$G$1,0))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_xlfn.XLOOKUP(D318,Product!$A$1:$A$49,Product!$B$1:$B$49,,0)</f>
        <v>Exc</v>
      </c>
      <c r="J318" t="str">
        <f>_xlfn.XLOOKUP(D318,Product!$A$1:$A$49,Product!$C$1:$C$49,,0)</f>
        <v>L</v>
      </c>
      <c r="K318" s="6">
        <f>INDEX(Product!$A$1:$G$49,MATCH(orders!$D318,Product!$A$1:$A$49,0),MATCH(orders!K$1,Product!$A$1:$G$1,0))</f>
        <v>2.5</v>
      </c>
      <c r="L318" s="7">
        <f>INDEX(Product!$A$1:$G$49,MATCH(orders!$D318,Product!$A$1:$A$49,0),MATCH(orders!L$1,Product!$A$1:$G$1,0))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_xlfn.XLOOKUP(D319,Product!$A$1:$A$49,Product!$B$1:$B$49,,0)</f>
        <v>Exc</v>
      </c>
      <c r="J319" t="str">
        <f>_xlfn.XLOOKUP(D319,Product!$A$1:$A$49,Product!$C$1:$C$49,,0)</f>
        <v>D</v>
      </c>
      <c r="K319" s="6">
        <f>INDEX(Product!$A$1:$G$49,MATCH(orders!$D319,Product!$A$1:$A$49,0),MATCH(orders!K$1,Product!$A$1:$G$1,0))</f>
        <v>0.5</v>
      </c>
      <c r="L319" s="7">
        <f>INDEX(Product!$A$1:$G$49,MATCH(orders!$D319,Product!$A$1:$A$49,0),MATCH(orders!L$1,Product!$A$1:$G$1,0))</f>
        <v>7.29</v>
      </c>
      <c r="M319" s="7">
        <f t="shared" si="12"/>
        <v>21.87</v>
      </c>
      <c r="N319" t="str">
        <f t="shared" si="13"/>
        <v>Excelsa</v>
      </c>
      <c r="O319" t="str">
        <f t="shared" si="14"/>
        <v>Dark</v>
      </c>
      <c r="P319" t="str">
        <f>_xlfn.XLOOKUP(Orders[[#This Row],[Customer ID]],customers!$A$1:$A$1001,customers!$I$1:$I$1001,,0)</f>
        <v>No</v>
      </c>
    </row>
    <row r="320" spans="1:16" x14ac:dyDescent="0.3">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_xlfn.XLOOKUP(D320,Product!$A$1:$A$49,Product!$B$1:$B$49,,0)</f>
        <v>Ara</v>
      </c>
      <c r="J320" t="str">
        <f>_xlfn.XLOOKUP(D320,Product!$A$1:$A$49,Product!$C$1:$C$49,,0)</f>
        <v>M</v>
      </c>
      <c r="K320" s="6">
        <f>INDEX(Product!$A$1:$G$49,MATCH(orders!$D320,Product!$A$1:$A$49,0),MATCH(orders!K$1,Product!$A$1:$G$1,0))</f>
        <v>2.5</v>
      </c>
      <c r="L320" s="7">
        <f>INDEX(Product!$A$1:$G$49,MATCH(orders!$D320,Product!$A$1:$A$49,0),MATCH(orders!L$1,Product!$A$1:$G$1,0))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_xlfn.XLOOKUP(D321,Product!$A$1:$A$49,Product!$B$1:$B$49,,0)</f>
        <v>Exc</v>
      </c>
      <c r="J321" t="str">
        <f>_xlfn.XLOOKUP(D321,Product!$A$1:$A$49,Product!$C$1:$C$49,,0)</f>
        <v>M</v>
      </c>
      <c r="K321" s="6">
        <f>INDEX(Product!$A$1:$G$49,MATCH(orders!$D321,Product!$A$1:$A$49,0),MATCH(orders!K$1,Product!$A$1:$G$1,0))</f>
        <v>0.2</v>
      </c>
      <c r="L321" s="7">
        <f>INDEX(Product!$A$1:$G$49,MATCH(orders!$D321,Product!$A$1:$A$49,0),MATCH(orders!L$1,Product!$A$1:$G$1,0))</f>
        <v>4.125</v>
      </c>
      <c r="M321" s="7">
        <f t="shared" si="12"/>
        <v>8.25</v>
      </c>
      <c r="N321" t="str">
        <f t="shared" si="13"/>
        <v>Excelsa</v>
      </c>
      <c r="O321" t="str">
        <f t="shared" si="14"/>
        <v>Medium</v>
      </c>
      <c r="P321" t="str">
        <f>_xlfn.XLOOKUP(Orders[[#This Row],[Customer ID]],customers!$A$1:$A$1001,customers!$I$1:$I$1001,,0)</f>
        <v>Yes</v>
      </c>
    </row>
    <row r="322" spans="1:16" x14ac:dyDescent="0.3">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_xlfn.XLOOKUP(D322,Product!$A$1:$A$49,Product!$B$1:$B$49,,0)</f>
        <v>Ara</v>
      </c>
      <c r="J322" t="str">
        <f>_xlfn.XLOOKUP(D322,Product!$A$1:$A$49,Product!$C$1:$C$49,,0)</f>
        <v>L</v>
      </c>
      <c r="K322" s="6">
        <f>INDEX(Product!$A$1:$G$49,MATCH(orders!$D322,Product!$A$1:$A$49,0),MATCH(orders!K$1,Product!$A$1:$G$1,0))</f>
        <v>0.2</v>
      </c>
      <c r="L322" s="7">
        <f>INDEX(Product!$A$1:$G$49,MATCH(orders!$D322,Product!$A$1:$A$49,0),MATCH(orders!L$1,Product!$A$1:$G$1,0))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_xlfn.XLOOKUP(D323,Product!$A$1:$A$49,Product!$B$1:$B$49,,0)</f>
        <v>Ara</v>
      </c>
      <c r="J323" t="str">
        <f>_xlfn.XLOOKUP(D323,Product!$A$1:$A$49,Product!$C$1:$C$49,,0)</f>
        <v>M</v>
      </c>
      <c r="K323" s="6">
        <f>INDEX(Product!$A$1:$G$49,MATCH(orders!$D323,Product!$A$1:$A$49,0),MATCH(orders!K$1,Product!$A$1:$G$1,0))</f>
        <v>0.2</v>
      </c>
      <c r="L323" s="7">
        <f>INDEX(Product!$A$1:$G$49,MATCH(orders!$D323,Product!$A$1:$A$49,0),MATCH(orders!L$1,Product!$A$1:$G$1,0))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_xlfn.XLOOKUP(D324,Product!$A$1:$A$49,Product!$B$1:$B$49,,0)</f>
        <v>Lib</v>
      </c>
      <c r="J324" t="str">
        <f>_xlfn.XLOOKUP(D324,Product!$A$1:$A$49,Product!$C$1:$C$49,,0)</f>
        <v>D</v>
      </c>
      <c r="K324" s="6">
        <f>INDEX(Product!$A$1:$G$49,MATCH(orders!$D324,Product!$A$1:$A$49,0),MATCH(orders!K$1,Product!$A$1:$G$1,0))</f>
        <v>0.5</v>
      </c>
      <c r="L324" s="7">
        <f>INDEX(Product!$A$1:$G$49,MATCH(orders!$D324,Product!$A$1:$A$49,0),MATCH(orders!L$1,Product!$A$1:$G$1,0))</f>
        <v>7.77</v>
      </c>
      <c r="M324" s="7">
        <f t="shared" si="15"/>
        <v>23.31</v>
      </c>
      <c r="N324" t="str">
        <f t="shared" si="16"/>
        <v>Liberica</v>
      </c>
      <c r="O324" t="str">
        <f t="shared" si="17"/>
        <v>Dark</v>
      </c>
      <c r="P324" t="str">
        <f>_xlfn.XLOOKUP(Orders[[#This Row],[Customer ID]],customers!$A$1:$A$1001,customers!$I$1:$I$1001,,0)</f>
        <v>No</v>
      </c>
    </row>
    <row r="325" spans="1:16" x14ac:dyDescent="0.3">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_xlfn.XLOOKUP(D325,Product!$A$1:$A$49,Product!$B$1:$B$49,,0)</f>
        <v>Exc</v>
      </c>
      <c r="J325" t="str">
        <f>_xlfn.XLOOKUP(D325,Product!$A$1:$A$49,Product!$C$1:$C$49,,0)</f>
        <v>D</v>
      </c>
      <c r="K325" s="6">
        <f>INDEX(Product!$A$1:$G$49,MATCH(orders!$D325,Product!$A$1:$A$49,0),MATCH(orders!K$1,Product!$A$1:$G$1,0))</f>
        <v>0.2</v>
      </c>
      <c r="L325" s="7">
        <f>INDEX(Product!$A$1:$G$49,MATCH(orders!$D325,Product!$A$1:$A$49,0),MATCH(orders!L$1,Product!$A$1:$G$1,0))</f>
        <v>3.645</v>
      </c>
      <c r="M325" s="7">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_xlfn.XLOOKUP(D326,Product!$A$1:$A$49,Product!$B$1:$B$49,,0)</f>
        <v>Exc</v>
      </c>
      <c r="J326" t="str">
        <f>_xlfn.XLOOKUP(D326,Product!$A$1:$A$49,Product!$C$1:$C$49,,0)</f>
        <v>M</v>
      </c>
      <c r="K326" s="6">
        <f>INDEX(Product!$A$1:$G$49,MATCH(orders!$D326,Product!$A$1:$A$49,0),MATCH(orders!K$1,Product!$A$1:$G$1,0))</f>
        <v>1</v>
      </c>
      <c r="L326" s="7">
        <f>INDEX(Product!$A$1:$G$49,MATCH(orders!$D326,Product!$A$1:$A$49,0),MATCH(orders!L$1,Product!$A$1:$G$1,0))</f>
        <v>13.75</v>
      </c>
      <c r="M326" s="7">
        <f t="shared" si="15"/>
        <v>13.75</v>
      </c>
      <c r="N326" t="str">
        <f t="shared" si="16"/>
        <v>Excelsa</v>
      </c>
      <c r="O326" t="str">
        <f t="shared" si="17"/>
        <v>Medium</v>
      </c>
      <c r="P326" t="str">
        <f>_xlfn.XLOOKUP(Orders[[#This Row],[Customer ID]],customers!$A$1:$A$1001,customers!$I$1:$I$1001,,0)</f>
        <v>No</v>
      </c>
    </row>
    <row r="327" spans="1:16" x14ac:dyDescent="0.3">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_xlfn.XLOOKUP(D327,Product!$A$1:$A$49,Product!$B$1:$B$49,,0)</f>
        <v>Ara</v>
      </c>
      <c r="J327" t="str">
        <f>_xlfn.XLOOKUP(D327,Product!$A$1:$A$49,Product!$C$1:$C$49,,0)</f>
        <v>L</v>
      </c>
      <c r="K327" s="6">
        <f>INDEX(Product!$A$1:$G$49,MATCH(orders!$D327,Product!$A$1:$A$49,0),MATCH(orders!K$1,Product!$A$1:$G$1,0))</f>
        <v>2.5</v>
      </c>
      <c r="L327" s="7">
        <f>INDEX(Product!$A$1:$G$49,MATCH(orders!$D327,Product!$A$1:$A$49,0),MATCH(orders!L$1,Product!$A$1:$G$1,0))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_xlfn.XLOOKUP(D328,Product!$A$1:$A$49,Product!$B$1:$B$49,,0)</f>
        <v>Rob</v>
      </c>
      <c r="J328" t="str">
        <f>_xlfn.XLOOKUP(D328,Product!$A$1:$A$49,Product!$C$1:$C$49,,0)</f>
        <v>D</v>
      </c>
      <c r="K328" s="6">
        <f>INDEX(Product!$A$1:$G$49,MATCH(orders!$D328,Product!$A$1:$A$49,0),MATCH(orders!K$1,Product!$A$1:$G$1,0))</f>
        <v>1</v>
      </c>
      <c r="L328" s="7">
        <f>INDEX(Product!$A$1:$G$49,MATCH(orders!$D328,Product!$A$1:$A$49,0),MATCH(orders!L$1,Product!$A$1:$G$1,0))</f>
        <v>8.9499999999999993</v>
      </c>
      <c r="M328" s="7">
        <f t="shared" si="15"/>
        <v>44.75</v>
      </c>
      <c r="N328" t="str">
        <f t="shared" si="16"/>
        <v>Robusta</v>
      </c>
      <c r="O328" t="str">
        <f t="shared" si="17"/>
        <v>Dark</v>
      </c>
      <c r="P328" t="str">
        <f>_xlfn.XLOOKUP(Orders[[#This Row],[Customer ID]],customers!$A$1:$A$1001,customers!$I$1:$I$1001,,0)</f>
        <v>No</v>
      </c>
    </row>
    <row r="329" spans="1:16" x14ac:dyDescent="0.3">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_xlfn.XLOOKUP(D329,Product!$A$1:$A$49,Product!$B$1:$B$49,,0)</f>
        <v>Rob</v>
      </c>
      <c r="J329" t="str">
        <f>_xlfn.XLOOKUP(D329,Product!$A$1:$A$49,Product!$C$1:$C$49,,0)</f>
        <v>D</v>
      </c>
      <c r="K329" s="6">
        <f>INDEX(Product!$A$1:$G$49,MATCH(orders!$D329,Product!$A$1:$A$49,0),MATCH(orders!K$1,Product!$A$1:$G$1,0))</f>
        <v>1</v>
      </c>
      <c r="L329" s="7">
        <f>INDEX(Product!$A$1:$G$49,MATCH(orders!$D329,Product!$A$1:$A$49,0),MATCH(orders!L$1,Product!$A$1:$G$1,0))</f>
        <v>8.9499999999999993</v>
      </c>
      <c r="M329" s="7">
        <f t="shared" si="15"/>
        <v>44.75</v>
      </c>
      <c r="N329" t="str">
        <f t="shared" si="16"/>
        <v>Robusta</v>
      </c>
      <c r="O329" t="str">
        <f t="shared" si="17"/>
        <v>Dark</v>
      </c>
      <c r="P329" t="str">
        <f>_xlfn.XLOOKUP(Orders[[#This Row],[Customer ID]],customers!$A$1:$A$1001,customers!$I$1:$I$1001,,0)</f>
        <v>Yes</v>
      </c>
    </row>
    <row r="330" spans="1:16" x14ac:dyDescent="0.3">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_xlfn.XLOOKUP(D330,Product!$A$1:$A$49,Product!$B$1:$B$49,,0)</f>
        <v>Lib</v>
      </c>
      <c r="J330" t="str">
        <f>_xlfn.XLOOKUP(D330,Product!$A$1:$A$49,Product!$C$1:$C$49,,0)</f>
        <v>L</v>
      </c>
      <c r="K330" s="6">
        <f>INDEX(Product!$A$1:$G$49,MATCH(orders!$D330,Product!$A$1:$A$49,0),MATCH(orders!K$1,Product!$A$1:$G$1,0))</f>
        <v>0.5</v>
      </c>
      <c r="L330" s="7">
        <f>INDEX(Product!$A$1:$G$49,MATCH(orders!$D330,Product!$A$1:$A$49,0),MATCH(orders!L$1,Product!$A$1:$G$1,0))</f>
        <v>9.51</v>
      </c>
      <c r="M330" s="7">
        <f t="shared" si="15"/>
        <v>38.04</v>
      </c>
      <c r="N330" t="str">
        <f t="shared" si="16"/>
        <v>Liberica</v>
      </c>
      <c r="O330" t="str">
        <f t="shared" si="17"/>
        <v>Light</v>
      </c>
      <c r="P330" t="str">
        <f>_xlfn.XLOOKUP(Orders[[#This Row],[Customer ID]],customers!$A$1:$A$1001,customers!$I$1:$I$1001,,0)</f>
        <v>Yes</v>
      </c>
    </row>
    <row r="331" spans="1:16" x14ac:dyDescent="0.3">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_xlfn.XLOOKUP(D331,Product!$A$1:$A$49,Product!$B$1:$B$49,,0)</f>
        <v>Rob</v>
      </c>
      <c r="J331" t="str">
        <f>_xlfn.XLOOKUP(D331,Product!$A$1:$A$49,Product!$C$1:$C$49,,0)</f>
        <v>D</v>
      </c>
      <c r="K331" s="6">
        <f>INDEX(Product!$A$1:$G$49,MATCH(orders!$D331,Product!$A$1:$A$49,0),MATCH(orders!K$1,Product!$A$1:$G$1,0))</f>
        <v>0.5</v>
      </c>
      <c r="L331" s="7">
        <f>INDEX(Product!$A$1:$G$49,MATCH(orders!$D331,Product!$A$1:$A$49,0),MATCH(orders!L$1,Product!$A$1:$G$1,0))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_xlfn.XLOOKUP(D332,Product!$A$1:$A$49,Product!$B$1:$B$49,,0)</f>
        <v>Rob</v>
      </c>
      <c r="J332" t="str">
        <f>_xlfn.XLOOKUP(D332,Product!$A$1:$A$49,Product!$C$1:$C$49,,0)</f>
        <v>D</v>
      </c>
      <c r="K332" s="6">
        <f>INDEX(Product!$A$1:$G$49,MATCH(orders!$D332,Product!$A$1:$A$49,0),MATCH(orders!K$1,Product!$A$1:$G$1,0))</f>
        <v>0.5</v>
      </c>
      <c r="L332" s="7">
        <f>INDEX(Product!$A$1:$G$49,MATCH(orders!$D332,Product!$A$1:$A$49,0),MATCH(orders!L$1,Product!$A$1:$G$1,0))</f>
        <v>5.3699999999999992</v>
      </c>
      <c r="M332" s="7">
        <f t="shared" si="15"/>
        <v>16.11</v>
      </c>
      <c r="N332" t="str">
        <f t="shared" si="16"/>
        <v>Robusta</v>
      </c>
      <c r="O332" t="str">
        <f t="shared" si="17"/>
        <v>Dark</v>
      </c>
      <c r="P332" t="str">
        <f>_xlfn.XLOOKUP(Orders[[#This Row],[Customer ID]],customers!$A$1:$A$1001,customers!$I$1:$I$1001,,0)</f>
        <v>No</v>
      </c>
    </row>
    <row r="333" spans="1:16" x14ac:dyDescent="0.3">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_xlfn.XLOOKUP(D333,Product!$A$1:$A$49,Product!$B$1:$B$49,,0)</f>
        <v>Rob</v>
      </c>
      <c r="J333" t="str">
        <f>_xlfn.XLOOKUP(D333,Product!$A$1:$A$49,Product!$C$1:$C$49,,0)</f>
        <v>M</v>
      </c>
      <c r="K333" s="6">
        <f>INDEX(Product!$A$1:$G$49,MATCH(orders!$D333,Product!$A$1:$A$49,0),MATCH(orders!K$1,Product!$A$1:$G$1,0))</f>
        <v>2.5</v>
      </c>
      <c r="L333" s="7">
        <f>INDEX(Product!$A$1:$G$49,MATCH(orders!$D333,Product!$A$1:$A$49,0),MATCH(orders!L$1,Product!$A$1:$G$1,0))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_xlfn.XLOOKUP(D334,Product!$A$1:$A$49,Product!$B$1:$B$49,,0)</f>
        <v>Ara</v>
      </c>
      <c r="J334" t="str">
        <f>_xlfn.XLOOKUP(D334,Product!$A$1:$A$49,Product!$C$1:$C$49,,0)</f>
        <v>D</v>
      </c>
      <c r="K334" s="6">
        <f>INDEX(Product!$A$1:$G$49,MATCH(orders!$D334,Product!$A$1:$A$49,0),MATCH(orders!K$1,Product!$A$1:$G$1,0))</f>
        <v>0.5</v>
      </c>
      <c r="L334" s="7">
        <f>INDEX(Product!$A$1:$G$49,MATCH(orders!$D334,Product!$A$1:$A$49,0),MATCH(orders!L$1,Product!$A$1:$G$1,0))</f>
        <v>5.97</v>
      </c>
      <c r="M334" s="7">
        <f t="shared" si="15"/>
        <v>17.91</v>
      </c>
      <c r="N334" t="str">
        <f t="shared" si="16"/>
        <v>Arabica</v>
      </c>
      <c r="O334" t="str">
        <f t="shared" si="17"/>
        <v>Dark</v>
      </c>
      <c r="P334" t="str">
        <f>_xlfn.XLOOKUP(Orders[[#This Row],[Customer ID]],customers!$A$1:$A$1001,customers!$I$1:$I$1001,,0)</f>
        <v>Yes</v>
      </c>
    </row>
    <row r="335" spans="1:16" x14ac:dyDescent="0.3">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_xlfn.XLOOKUP(D335,Product!$A$1:$A$49,Product!$B$1:$B$49,,0)</f>
        <v>Rob</v>
      </c>
      <c r="J335" t="str">
        <f>_xlfn.XLOOKUP(D335,Product!$A$1:$A$49,Product!$C$1:$C$49,,0)</f>
        <v>M</v>
      </c>
      <c r="K335" s="6">
        <f>INDEX(Product!$A$1:$G$49,MATCH(orders!$D335,Product!$A$1:$A$49,0),MATCH(orders!K$1,Product!$A$1:$G$1,0))</f>
        <v>0.5</v>
      </c>
      <c r="L335" s="7">
        <f>INDEX(Product!$A$1:$G$49,MATCH(orders!$D335,Product!$A$1:$A$49,0),MATCH(orders!L$1,Product!$A$1:$G$1,0))</f>
        <v>5.97</v>
      </c>
      <c r="M335" s="7">
        <f t="shared" si="15"/>
        <v>23.88</v>
      </c>
      <c r="N335" t="str">
        <f t="shared" si="16"/>
        <v>Robusta</v>
      </c>
      <c r="O335" t="str">
        <f t="shared" si="17"/>
        <v>Medium</v>
      </c>
      <c r="P335" t="str">
        <f>_xlfn.XLOOKUP(Orders[[#This Row],[Customer ID]],customers!$A$1:$A$1001,customers!$I$1:$I$1001,,0)</f>
        <v>Yes</v>
      </c>
    </row>
    <row r="336" spans="1:16" x14ac:dyDescent="0.3">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_xlfn.XLOOKUP(D336,Product!$A$1:$A$49,Product!$B$1:$B$49,,0)</f>
        <v>Rob</v>
      </c>
      <c r="J336" t="str">
        <f>_xlfn.XLOOKUP(D336,Product!$A$1:$A$49,Product!$C$1:$C$49,,0)</f>
        <v>L</v>
      </c>
      <c r="K336" s="6">
        <f>INDEX(Product!$A$1:$G$49,MATCH(orders!$D336,Product!$A$1:$A$49,0),MATCH(orders!K$1,Product!$A$1:$G$1,0))</f>
        <v>1</v>
      </c>
      <c r="L336" s="7">
        <f>INDEX(Product!$A$1:$G$49,MATCH(orders!$D336,Product!$A$1:$A$49,0),MATCH(orders!L$1,Product!$A$1:$G$1,0))</f>
        <v>11.95</v>
      </c>
      <c r="M336" s="7">
        <f t="shared" si="15"/>
        <v>59.75</v>
      </c>
      <c r="N336" t="str">
        <f t="shared" si="16"/>
        <v>Robusta</v>
      </c>
      <c r="O336" t="str">
        <f t="shared" si="17"/>
        <v>Light</v>
      </c>
      <c r="P336" t="str">
        <f>_xlfn.XLOOKUP(Orders[[#This Row],[Customer ID]],customers!$A$1:$A$1001,customers!$I$1:$I$1001,,0)</f>
        <v>No</v>
      </c>
    </row>
    <row r="337" spans="1:16" x14ac:dyDescent="0.3">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_xlfn.XLOOKUP(D337,Product!$A$1:$A$49,Product!$B$1:$B$49,,0)</f>
        <v>Lib</v>
      </c>
      <c r="J337" t="str">
        <f>_xlfn.XLOOKUP(D337,Product!$A$1:$A$49,Product!$C$1:$C$49,,0)</f>
        <v>L</v>
      </c>
      <c r="K337" s="6">
        <f>INDEX(Product!$A$1:$G$49,MATCH(orders!$D337,Product!$A$1:$A$49,0),MATCH(orders!K$1,Product!$A$1:$G$1,0))</f>
        <v>0.2</v>
      </c>
      <c r="L337" s="7">
        <f>INDEX(Product!$A$1:$G$49,MATCH(orders!$D337,Product!$A$1:$A$49,0),MATCH(orders!L$1,Product!$A$1:$G$1,0))</f>
        <v>4.7549999999999999</v>
      </c>
      <c r="M337" s="7">
        <f t="shared" si="15"/>
        <v>28.53</v>
      </c>
      <c r="N337" t="str">
        <f t="shared" si="16"/>
        <v>Liberica</v>
      </c>
      <c r="O337" t="str">
        <f t="shared" si="17"/>
        <v>Light</v>
      </c>
      <c r="P337" t="str">
        <f>_xlfn.XLOOKUP(Orders[[#This Row],[Customer ID]],customers!$A$1:$A$1001,customers!$I$1:$I$1001,,0)</f>
        <v>Yes</v>
      </c>
    </row>
    <row r="338" spans="1:16" x14ac:dyDescent="0.3">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_xlfn.XLOOKUP(D338,Product!$A$1:$A$49,Product!$B$1:$B$49,,0)</f>
        <v>Ara</v>
      </c>
      <c r="J338" t="str">
        <f>_xlfn.XLOOKUP(D338,Product!$A$1:$A$49,Product!$C$1:$C$49,,0)</f>
        <v>M</v>
      </c>
      <c r="K338" s="6">
        <f>INDEX(Product!$A$1:$G$49,MATCH(orders!$D338,Product!$A$1:$A$49,0),MATCH(orders!K$1,Product!$A$1:$G$1,0))</f>
        <v>1</v>
      </c>
      <c r="L338" s="7">
        <f>INDEX(Product!$A$1:$G$49,MATCH(orders!$D338,Product!$A$1:$A$49,0),MATCH(orders!L$1,Product!$A$1:$G$1,0))</f>
        <v>11.25</v>
      </c>
      <c r="M338" s="7">
        <f t="shared" si="15"/>
        <v>45</v>
      </c>
      <c r="N338" t="str">
        <f t="shared" si="16"/>
        <v>Arabica</v>
      </c>
      <c r="O338" t="str">
        <f t="shared" si="17"/>
        <v>Medium</v>
      </c>
      <c r="P338" t="str">
        <f>_xlfn.XLOOKUP(Orders[[#This Row],[Customer ID]],customers!$A$1:$A$1001,customers!$I$1:$I$1001,,0)</f>
        <v>No</v>
      </c>
    </row>
    <row r="339" spans="1:16" x14ac:dyDescent="0.3">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_xlfn.XLOOKUP(D339,Product!$A$1:$A$49,Product!$B$1:$B$49,,0)</f>
        <v>Exc</v>
      </c>
      <c r="J339" t="str">
        <f>_xlfn.XLOOKUP(D339,Product!$A$1:$A$49,Product!$C$1:$C$49,,0)</f>
        <v>D</v>
      </c>
      <c r="K339" s="6">
        <f>INDEX(Product!$A$1:$G$49,MATCH(orders!$D339,Product!$A$1:$A$49,0),MATCH(orders!K$1,Product!$A$1:$G$1,0))</f>
        <v>2.5</v>
      </c>
      <c r="L339" s="7">
        <f>INDEX(Product!$A$1:$G$49,MATCH(orders!$D339,Product!$A$1:$A$49,0),MATCH(orders!L$1,Product!$A$1:$G$1,0))</f>
        <v>27.945</v>
      </c>
      <c r="M339" s="7">
        <f t="shared" si="15"/>
        <v>55.89</v>
      </c>
      <c r="N339" t="str">
        <f t="shared" si="16"/>
        <v>Excelsa</v>
      </c>
      <c r="O339" t="str">
        <f t="shared" si="17"/>
        <v>Dark</v>
      </c>
      <c r="P339" t="str">
        <f>_xlfn.XLOOKUP(Orders[[#This Row],[Customer ID]],customers!$A$1:$A$1001,customers!$I$1:$I$1001,,0)</f>
        <v>No</v>
      </c>
    </row>
    <row r="340" spans="1:16" x14ac:dyDescent="0.3">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_xlfn.XLOOKUP(D340,Product!$A$1:$A$49,Product!$B$1:$B$49,,0)</f>
        <v>Exc</v>
      </c>
      <c r="J340" t="str">
        <f>_xlfn.XLOOKUP(D340,Product!$A$1:$A$49,Product!$C$1:$C$49,,0)</f>
        <v>L</v>
      </c>
      <c r="K340" s="6">
        <f>INDEX(Product!$A$1:$G$49,MATCH(orders!$D340,Product!$A$1:$A$49,0),MATCH(orders!K$1,Product!$A$1:$G$1,0))</f>
        <v>1</v>
      </c>
      <c r="L340" s="7">
        <f>INDEX(Product!$A$1:$G$49,MATCH(orders!$D340,Product!$A$1:$A$49,0),MATCH(orders!L$1,Product!$A$1:$G$1,0))</f>
        <v>14.85</v>
      </c>
      <c r="M340" s="7">
        <f t="shared" si="15"/>
        <v>59.4</v>
      </c>
      <c r="N340" t="str">
        <f t="shared" si="16"/>
        <v>Excelsa</v>
      </c>
      <c r="O340" t="str">
        <f t="shared" si="17"/>
        <v>Light</v>
      </c>
      <c r="P340" t="str">
        <f>_xlfn.XLOOKUP(Orders[[#This Row],[Customer ID]],customers!$A$1:$A$1001,customers!$I$1:$I$1001,,0)</f>
        <v>No</v>
      </c>
    </row>
    <row r="341" spans="1:16" x14ac:dyDescent="0.3">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_xlfn.XLOOKUP(D341,Product!$A$1:$A$49,Product!$B$1:$B$49,,0)</f>
        <v>Exc</v>
      </c>
      <c r="J341" t="str">
        <f>_xlfn.XLOOKUP(D341,Product!$A$1:$A$49,Product!$C$1:$C$49,,0)</f>
        <v>D</v>
      </c>
      <c r="K341" s="6">
        <f>INDEX(Product!$A$1:$G$49,MATCH(orders!$D341,Product!$A$1:$A$49,0),MATCH(orders!K$1,Product!$A$1:$G$1,0))</f>
        <v>0.2</v>
      </c>
      <c r="L341" s="7">
        <f>INDEX(Product!$A$1:$G$49,MATCH(orders!$D341,Product!$A$1:$A$49,0),MATCH(orders!L$1,Product!$A$1:$G$1,0))</f>
        <v>3.645</v>
      </c>
      <c r="M341" s="7">
        <f t="shared" si="15"/>
        <v>7.29</v>
      </c>
      <c r="N341" t="str">
        <f t="shared" si="16"/>
        <v>Excelsa</v>
      </c>
      <c r="O341" t="str">
        <f t="shared" si="17"/>
        <v>Dark</v>
      </c>
      <c r="P341" t="str">
        <f>_xlfn.XLOOKUP(Orders[[#This Row],[Customer ID]],customers!$A$1:$A$1001,customers!$I$1:$I$1001,,0)</f>
        <v>Yes</v>
      </c>
    </row>
    <row r="342" spans="1:16" x14ac:dyDescent="0.3">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_xlfn.XLOOKUP(D342,Product!$A$1:$A$49,Product!$B$1:$B$49,,0)</f>
        <v>Exc</v>
      </c>
      <c r="J342" t="str">
        <f>_xlfn.XLOOKUP(D342,Product!$A$1:$A$49,Product!$C$1:$C$49,,0)</f>
        <v>D</v>
      </c>
      <c r="K342" s="6">
        <f>INDEX(Product!$A$1:$G$49,MATCH(orders!$D342,Product!$A$1:$A$49,0),MATCH(orders!K$1,Product!$A$1:$G$1,0))</f>
        <v>0.5</v>
      </c>
      <c r="L342" s="7">
        <f>INDEX(Product!$A$1:$G$49,MATCH(orders!$D342,Product!$A$1:$A$49,0),MATCH(orders!L$1,Product!$A$1:$G$1,0))</f>
        <v>7.29</v>
      </c>
      <c r="M342" s="7">
        <f t="shared" si="15"/>
        <v>7.29</v>
      </c>
      <c r="N342" t="str">
        <f t="shared" si="16"/>
        <v>Excelsa</v>
      </c>
      <c r="O342" t="str">
        <f t="shared" si="17"/>
        <v>Dark</v>
      </c>
      <c r="P342" t="str">
        <f>_xlfn.XLOOKUP(Orders[[#This Row],[Customer ID]],customers!$A$1:$A$1001,customers!$I$1:$I$1001,,0)</f>
        <v>Yes</v>
      </c>
    </row>
    <row r="343" spans="1:16" x14ac:dyDescent="0.3">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_xlfn.XLOOKUP(D343,Product!$A$1:$A$49,Product!$B$1:$B$49,,0)</f>
        <v>Exc</v>
      </c>
      <c r="J343" t="str">
        <f>_xlfn.XLOOKUP(D343,Product!$A$1:$A$49,Product!$C$1:$C$49,,0)</f>
        <v>L</v>
      </c>
      <c r="K343" s="6">
        <f>INDEX(Product!$A$1:$G$49,MATCH(orders!$D343,Product!$A$1:$A$49,0),MATCH(orders!K$1,Product!$A$1:$G$1,0))</f>
        <v>0.5</v>
      </c>
      <c r="L343" s="7">
        <f>INDEX(Product!$A$1:$G$49,MATCH(orders!$D343,Product!$A$1:$A$49,0),MATCH(orders!L$1,Product!$A$1:$G$1,0))</f>
        <v>8.91</v>
      </c>
      <c r="M343" s="7">
        <f t="shared" si="15"/>
        <v>17.82</v>
      </c>
      <c r="N343" t="str">
        <f t="shared" si="16"/>
        <v>Excelsa</v>
      </c>
      <c r="O343" t="str">
        <f t="shared" si="17"/>
        <v>Light</v>
      </c>
      <c r="P343" t="str">
        <f>_xlfn.XLOOKUP(Orders[[#This Row],[Customer ID]],customers!$A$1:$A$1001,customers!$I$1:$I$1001,,0)</f>
        <v>No</v>
      </c>
    </row>
    <row r="344" spans="1:16" x14ac:dyDescent="0.3">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_xlfn.XLOOKUP(D344,Product!$A$1:$A$49,Product!$B$1:$B$49,,0)</f>
        <v>Lib</v>
      </c>
      <c r="J344" t="str">
        <f>_xlfn.XLOOKUP(D344,Product!$A$1:$A$49,Product!$C$1:$C$49,,0)</f>
        <v>D</v>
      </c>
      <c r="K344" s="6">
        <f>INDEX(Product!$A$1:$G$49,MATCH(orders!$D344,Product!$A$1:$A$49,0),MATCH(orders!K$1,Product!$A$1:$G$1,0))</f>
        <v>0.5</v>
      </c>
      <c r="L344" s="7">
        <f>INDEX(Product!$A$1:$G$49,MATCH(orders!$D344,Product!$A$1:$A$49,0),MATCH(orders!L$1,Product!$A$1:$G$1,0))</f>
        <v>7.77</v>
      </c>
      <c r="M344" s="7">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_xlfn.XLOOKUP(D345,Product!$A$1:$A$49,Product!$B$1:$B$49,,0)</f>
        <v>Rob</v>
      </c>
      <c r="J345" t="str">
        <f>_xlfn.XLOOKUP(D345,Product!$A$1:$A$49,Product!$C$1:$C$49,,0)</f>
        <v>D</v>
      </c>
      <c r="K345" s="6">
        <f>INDEX(Product!$A$1:$G$49,MATCH(orders!$D345,Product!$A$1:$A$49,0),MATCH(orders!K$1,Product!$A$1:$G$1,0))</f>
        <v>0.5</v>
      </c>
      <c r="L345" s="7">
        <f>INDEX(Product!$A$1:$G$49,MATCH(orders!$D345,Product!$A$1:$A$49,0),MATCH(orders!L$1,Product!$A$1:$G$1,0))</f>
        <v>5.3699999999999992</v>
      </c>
      <c r="M345" s="7">
        <f t="shared" si="15"/>
        <v>32.22</v>
      </c>
      <c r="N345" t="str">
        <f t="shared" si="16"/>
        <v>Robusta</v>
      </c>
      <c r="O345" t="str">
        <f t="shared" si="17"/>
        <v>Dark</v>
      </c>
      <c r="P345" t="str">
        <f>_xlfn.XLOOKUP(Orders[[#This Row],[Customer ID]],customers!$A$1:$A$1001,customers!$I$1:$I$1001,,0)</f>
        <v>No</v>
      </c>
    </row>
    <row r="346" spans="1:16" x14ac:dyDescent="0.3">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_xlfn.XLOOKUP(D346,Product!$A$1:$A$49,Product!$B$1:$B$49,,0)</f>
        <v>Rob</v>
      </c>
      <c r="J346" t="str">
        <f>_xlfn.XLOOKUP(D346,Product!$A$1:$A$49,Product!$C$1:$C$49,,0)</f>
        <v>M</v>
      </c>
      <c r="K346" s="6">
        <f>INDEX(Product!$A$1:$G$49,MATCH(orders!$D346,Product!$A$1:$A$49,0),MATCH(orders!K$1,Product!$A$1:$G$1,0))</f>
        <v>1</v>
      </c>
      <c r="L346" s="7">
        <f>INDEX(Product!$A$1:$G$49,MATCH(orders!$D346,Product!$A$1:$A$49,0),MATCH(orders!L$1,Product!$A$1:$G$1,0))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_xlfn.XLOOKUP(D347,Product!$A$1:$A$49,Product!$B$1:$B$49,,0)</f>
        <v>Rob</v>
      </c>
      <c r="J347" t="str">
        <f>_xlfn.XLOOKUP(D347,Product!$A$1:$A$49,Product!$C$1:$C$49,,0)</f>
        <v>L</v>
      </c>
      <c r="K347" s="6">
        <f>INDEX(Product!$A$1:$G$49,MATCH(orders!$D347,Product!$A$1:$A$49,0),MATCH(orders!K$1,Product!$A$1:$G$1,0))</f>
        <v>1</v>
      </c>
      <c r="L347" s="7">
        <f>INDEX(Product!$A$1:$G$49,MATCH(orders!$D347,Product!$A$1:$A$49,0),MATCH(orders!L$1,Product!$A$1:$G$1,0))</f>
        <v>11.95</v>
      </c>
      <c r="M347" s="7">
        <f t="shared" si="15"/>
        <v>59.75</v>
      </c>
      <c r="N347" t="str">
        <f t="shared" si="16"/>
        <v>Robusta</v>
      </c>
      <c r="O347" t="str">
        <f t="shared" si="17"/>
        <v>Light</v>
      </c>
      <c r="P347" t="str">
        <f>_xlfn.XLOOKUP(Orders[[#This Row],[Customer ID]],customers!$A$1:$A$1001,customers!$I$1:$I$1001,,0)</f>
        <v>No</v>
      </c>
    </row>
    <row r="348" spans="1:16" x14ac:dyDescent="0.3">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_xlfn.XLOOKUP(D348,Product!$A$1:$A$49,Product!$B$1:$B$49,,0)</f>
        <v>Ara</v>
      </c>
      <c r="J348" t="str">
        <f>_xlfn.XLOOKUP(D348,Product!$A$1:$A$49,Product!$C$1:$C$49,,0)</f>
        <v>L</v>
      </c>
      <c r="K348" s="6">
        <f>INDEX(Product!$A$1:$G$49,MATCH(orders!$D348,Product!$A$1:$A$49,0),MATCH(orders!K$1,Product!$A$1:$G$1,0))</f>
        <v>0.5</v>
      </c>
      <c r="L348" s="7">
        <f>INDEX(Product!$A$1:$G$49,MATCH(orders!$D348,Product!$A$1:$A$49,0),MATCH(orders!L$1,Product!$A$1:$G$1,0))</f>
        <v>7.77</v>
      </c>
      <c r="M348" s="7">
        <f t="shared" si="15"/>
        <v>23.31</v>
      </c>
      <c r="N348" t="str">
        <f t="shared" si="16"/>
        <v>Arabica</v>
      </c>
      <c r="O348" t="str">
        <f t="shared" si="17"/>
        <v>Light</v>
      </c>
      <c r="P348" t="str">
        <f>_xlfn.XLOOKUP(Orders[[#This Row],[Customer ID]],customers!$A$1:$A$1001,customers!$I$1:$I$1001,,0)</f>
        <v>Yes</v>
      </c>
    </row>
    <row r="349" spans="1:16" x14ac:dyDescent="0.3">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_xlfn.XLOOKUP(D349,Product!$A$1:$A$49,Product!$B$1:$B$49,,0)</f>
        <v>Lib</v>
      </c>
      <c r="J349" t="str">
        <f>_xlfn.XLOOKUP(D349,Product!$A$1:$A$49,Product!$C$1:$C$49,,0)</f>
        <v>M</v>
      </c>
      <c r="K349" s="6">
        <f>INDEX(Product!$A$1:$G$49,MATCH(orders!$D349,Product!$A$1:$A$49,0),MATCH(orders!K$1,Product!$A$1:$G$1,0))</f>
        <v>1</v>
      </c>
      <c r="L349" s="7">
        <f>INDEX(Product!$A$1:$G$49,MATCH(orders!$D349,Product!$A$1:$A$49,0),MATCH(orders!L$1,Product!$A$1:$G$1,0))</f>
        <v>14.55</v>
      </c>
      <c r="M349" s="7">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_xlfn.XLOOKUP(D350,Product!$A$1:$A$49,Product!$B$1:$B$49,,0)</f>
        <v>Exc</v>
      </c>
      <c r="J350" t="str">
        <f>_xlfn.XLOOKUP(D350,Product!$A$1:$A$49,Product!$C$1:$C$49,,0)</f>
        <v>L</v>
      </c>
      <c r="K350" s="6">
        <f>INDEX(Product!$A$1:$G$49,MATCH(orders!$D350,Product!$A$1:$A$49,0),MATCH(orders!K$1,Product!$A$1:$G$1,0))</f>
        <v>2.5</v>
      </c>
      <c r="L350" s="7">
        <f>INDEX(Product!$A$1:$G$49,MATCH(orders!$D350,Product!$A$1:$A$49,0),MATCH(orders!L$1,Product!$A$1:$G$1,0))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_xlfn.XLOOKUP(D351,Product!$A$1:$A$49,Product!$B$1:$B$49,,0)</f>
        <v>Rob</v>
      </c>
      <c r="J351" t="str">
        <f>_xlfn.XLOOKUP(D351,Product!$A$1:$A$49,Product!$C$1:$C$49,,0)</f>
        <v>L</v>
      </c>
      <c r="K351" s="6">
        <f>INDEX(Product!$A$1:$G$49,MATCH(orders!$D351,Product!$A$1:$A$49,0),MATCH(orders!K$1,Product!$A$1:$G$1,0))</f>
        <v>0.2</v>
      </c>
      <c r="L351" s="7">
        <f>INDEX(Product!$A$1:$G$49,MATCH(orders!$D351,Product!$A$1:$A$49,0),MATCH(orders!L$1,Product!$A$1:$G$1,0))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_xlfn.XLOOKUP(D352,Product!$A$1:$A$49,Product!$B$1:$B$49,,0)</f>
        <v>Ara</v>
      </c>
      <c r="J352" t="str">
        <f>_xlfn.XLOOKUP(D352,Product!$A$1:$A$49,Product!$C$1:$C$49,,0)</f>
        <v>D</v>
      </c>
      <c r="K352" s="6">
        <f>INDEX(Product!$A$1:$G$49,MATCH(orders!$D352,Product!$A$1:$A$49,0),MATCH(orders!K$1,Product!$A$1:$G$1,0))</f>
        <v>0.5</v>
      </c>
      <c r="L352" s="7">
        <f>INDEX(Product!$A$1:$G$49,MATCH(orders!$D352,Product!$A$1:$A$49,0),MATCH(orders!L$1,Product!$A$1:$G$1,0))</f>
        <v>5.97</v>
      </c>
      <c r="M352" s="7">
        <f t="shared" si="15"/>
        <v>23.88</v>
      </c>
      <c r="N352" t="str">
        <f t="shared" si="16"/>
        <v>Arabica</v>
      </c>
      <c r="O352" t="str">
        <f t="shared" si="17"/>
        <v>Dark</v>
      </c>
      <c r="P352" t="str">
        <f>_xlfn.XLOOKUP(Orders[[#This Row],[Customer ID]],customers!$A$1:$A$1001,customers!$I$1:$I$1001,,0)</f>
        <v>No</v>
      </c>
    </row>
    <row r="353" spans="1:16" x14ac:dyDescent="0.3">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_xlfn.XLOOKUP(D353,Product!$A$1:$A$49,Product!$B$1:$B$49,,0)</f>
        <v>Ara</v>
      </c>
      <c r="J353" t="str">
        <f>_xlfn.XLOOKUP(D353,Product!$A$1:$A$49,Product!$C$1:$C$49,,0)</f>
        <v>M</v>
      </c>
      <c r="K353" s="6">
        <f>INDEX(Product!$A$1:$G$49,MATCH(orders!$D353,Product!$A$1:$A$49,0),MATCH(orders!K$1,Product!$A$1:$G$1,0))</f>
        <v>1</v>
      </c>
      <c r="L353" s="7">
        <f>INDEX(Product!$A$1:$G$49,MATCH(orders!$D353,Product!$A$1:$A$49,0),MATCH(orders!L$1,Product!$A$1:$G$1,0))</f>
        <v>11.25</v>
      </c>
      <c r="M353" s="7">
        <f t="shared" si="15"/>
        <v>22.5</v>
      </c>
      <c r="N353" t="str">
        <f t="shared" si="16"/>
        <v>Arabica</v>
      </c>
      <c r="O353" t="str">
        <f t="shared" si="17"/>
        <v>Medium</v>
      </c>
      <c r="P353" t="str">
        <f>_xlfn.XLOOKUP(Orders[[#This Row],[Customer ID]],customers!$A$1:$A$1001,customers!$I$1:$I$1001,,0)</f>
        <v>No</v>
      </c>
    </row>
    <row r="354" spans="1:16" x14ac:dyDescent="0.3">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_xlfn.XLOOKUP(D354,Product!$A$1:$A$49,Product!$B$1:$B$49,,0)</f>
        <v>Exc</v>
      </c>
      <c r="J354" t="str">
        <f>_xlfn.XLOOKUP(D354,Product!$A$1:$A$49,Product!$C$1:$C$49,,0)</f>
        <v>D</v>
      </c>
      <c r="K354" s="6">
        <f>INDEX(Product!$A$1:$G$49,MATCH(orders!$D354,Product!$A$1:$A$49,0),MATCH(orders!K$1,Product!$A$1:$G$1,0))</f>
        <v>0.5</v>
      </c>
      <c r="L354" s="7">
        <f>INDEX(Product!$A$1:$G$49,MATCH(orders!$D354,Product!$A$1:$A$49,0),MATCH(orders!L$1,Product!$A$1:$G$1,0))</f>
        <v>7.29</v>
      </c>
      <c r="M354" s="7">
        <f t="shared" si="15"/>
        <v>36.450000000000003</v>
      </c>
      <c r="N354" t="str">
        <f t="shared" si="16"/>
        <v>Excelsa</v>
      </c>
      <c r="O354" t="str">
        <f t="shared" si="17"/>
        <v>Dark</v>
      </c>
      <c r="P354" t="str">
        <f>_xlfn.XLOOKUP(Orders[[#This Row],[Customer ID]],customers!$A$1:$A$1001,customers!$I$1:$I$1001,,0)</f>
        <v>No</v>
      </c>
    </row>
    <row r="355" spans="1:16" x14ac:dyDescent="0.3">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_xlfn.XLOOKUP(D355,Product!$A$1:$A$49,Product!$B$1:$B$49,,0)</f>
        <v>Ara</v>
      </c>
      <c r="J355" t="str">
        <f>_xlfn.XLOOKUP(D355,Product!$A$1:$A$49,Product!$C$1:$C$49,,0)</f>
        <v>M</v>
      </c>
      <c r="K355" s="6">
        <f>INDEX(Product!$A$1:$G$49,MATCH(orders!$D355,Product!$A$1:$A$49,0),MATCH(orders!K$1,Product!$A$1:$G$1,0))</f>
        <v>0.5</v>
      </c>
      <c r="L355" s="7">
        <f>INDEX(Product!$A$1:$G$49,MATCH(orders!$D355,Product!$A$1:$A$49,0),MATCH(orders!L$1,Product!$A$1:$G$1,0))</f>
        <v>6.75</v>
      </c>
      <c r="M355" s="7">
        <f t="shared" si="15"/>
        <v>27</v>
      </c>
      <c r="N355" t="str">
        <f t="shared" si="16"/>
        <v>Arabica</v>
      </c>
      <c r="O355" t="str">
        <f t="shared" si="17"/>
        <v>Medium</v>
      </c>
      <c r="P355" t="str">
        <f>_xlfn.XLOOKUP(Orders[[#This Row],[Customer ID]],customers!$A$1:$A$1001,customers!$I$1:$I$1001,,0)</f>
        <v>Yes</v>
      </c>
    </row>
    <row r="356" spans="1:16" x14ac:dyDescent="0.3">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_xlfn.XLOOKUP(D356,Product!$A$1:$A$49,Product!$B$1:$B$49,,0)</f>
        <v>Ara</v>
      </c>
      <c r="J356" t="str">
        <f>_xlfn.XLOOKUP(D356,Product!$A$1:$A$49,Product!$C$1:$C$49,,0)</f>
        <v>M</v>
      </c>
      <c r="K356" s="6">
        <f>INDEX(Product!$A$1:$G$49,MATCH(orders!$D356,Product!$A$1:$A$49,0),MATCH(orders!K$1,Product!$A$1:$G$1,0))</f>
        <v>2.5</v>
      </c>
      <c r="L356" s="7">
        <f>INDEX(Product!$A$1:$G$49,MATCH(orders!$D356,Product!$A$1:$A$49,0),MATCH(orders!L$1,Product!$A$1:$G$1,0))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_xlfn.XLOOKUP(D357,Product!$A$1:$A$49,Product!$B$1:$B$49,,0)</f>
        <v>Ara</v>
      </c>
      <c r="J357" t="str">
        <f>_xlfn.XLOOKUP(D357,Product!$A$1:$A$49,Product!$C$1:$C$49,,0)</f>
        <v>D</v>
      </c>
      <c r="K357" s="6">
        <f>INDEX(Product!$A$1:$G$49,MATCH(orders!$D357,Product!$A$1:$A$49,0),MATCH(orders!K$1,Product!$A$1:$G$1,0))</f>
        <v>2.5</v>
      </c>
      <c r="L357" s="7">
        <f>INDEX(Product!$A$1:$G$49,MATCH(orders!$D357,Product!$A$1:$A$49,0),MATCH(orders!L$1,Product!$A$1:$G$1,0))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_xlfn.XLOOKUP(D358,Product!$A$1:$A$49,Product!$B$1:$B$49,,0)</f>
        <v>Lib</v>
      </c>
      <c r="J358" t="str">
        <f>_xlfn.XLOOKUP(D358,Product!$A$1:$A$49,Product!$C$1:$C$49,,0)</f>
        <v>D</v>
      </c>
      <c r="K358" s="6">
        <f>INDEX(Product!$A$1:$G$49,MATCH(orders!$D358,Product!$A$1:$A$49,0),MATCH(orders!K$1,Product!$A$1:$G$1,0))</f>
        <v>1</v>
      </c>
      <c r="L358" s="7">
        <f>INDEX(Product!$A$1:$G$49,MATCH(orders!$D358,Product!$A$1:$A$49,0),MATCH(orders!L$1,Product!$A$1:$G$1,0))</f>
        <v>12.95</v>
      </c>
      <c r="M358" s="7">
        <f t="shared" si="15"/>
        <v>51.8</v>
      </c>
      <c r="N358" t="str">
        <f t="shared" si="16"/>
        <v>Liberica</v>
      </c>
      <c r="O358" t="str">
        <f t="shared" si="17"/>
        <v>Dark</v>
      </c>
      <c r="P358" t="str">
        <f>_xlfn.XLOOKUP(Orders[[#This Row],[Customer ID]],customers!$A$1:$A$1001,customers!$I$1:$I$1001,,0)</f>
        <v>Yes</v>
      </c>
    </row>
    <row r="359" spans="1:16" x14ac:dyDescent="0.3">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_xlfn.XLOOKUP(D359,Product!$A$1:$A$49,Product!$B$1:$B$49,,0)</f>
        <v>Ara</v>
      </c>
      <c r="J359" t="str">
        <f>_xlfn.XLOOKUP(D359,Product!$A$1:$A$49,Product!$C$1:$C$49,,0)</f>
        <v>M</v>
      </c>
      <c r="K359" s="6">
        <f>INDEX(Product!$A$1:$G$49,MATCH(orders!$D359,Product!$A$1:$A$49,0),MATCH(orders!K$1,Product!$A$1:$G$1,0))</f>
        <v>2.5</v>
      </c>
      <c r="L359" s="7">
        <f>INDEX(Product!$A$1:$G$49,MATCH(orders!$D359,Product!$A$1:$A$49,0),MATCH(orders!L$1,Product!$A$1:$G$1,0))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_xlfn.XLOOKUP(D360,Product!$A$1:$A$49,Product!$B$1:$B$49,,0)</f>
        <v>Ara</v>
      </c>
      <c r="J360" t="str">
        <f>_xlfn.XLOOKUP(D360,Product!$A$1:$A$49,Product!$C$1:$C$49,,0)</f>
        <v>L</v>
      </c>
      <c r="K360" s="6">
        <f>INDEX(Product!$A$1:$G$49,MATCH(orders!$D360,Product!$A$1:$A$49,0),MATCH(orders!K$1,Product!$A$1:$G$1,0))</f>
        <v>2.5</v>
      </c>
      <c r="L360" s="7">
        <f>INDEX(Product!$A$1:$G$49,MATCH(orders!$D360,Product!$A$1:$A$49,0),MATCH(orders!L$1,Product!$A$1:$G$1,0))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_xlfn.XLOOKUP(D361,Product!$A$1:$A$49,Product!$B$1:$B$49,,0)</f>
        <v>Rob</v>
      </c>
      <c r="J361" t="str">
        <f>_xlfn.XLOOKUP(D361,Product!$A$1:$A$49,Product!$C$1:$C$49,,0)</f>
        <v>L</v>
      </c>
      <c r="K361" s="6">
        <f>INDEX(Product!$A$1:$G$49,MATCH(orders!$D361,Product!$A$1:$A$49,0),MATCH(orders!K$1,Product!$A$1:$G$1,0))</f>
        <v>0.2</v>
      </c>
      <c r="L361" s="7">
        <f>INDEX(Product!$A$1:$G$49,MATCH(orders!$D361,Product!$A$1:$A$49,0),MATCH(orders!L$1,Product!$A$1:$G$1,0))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_xlfn.XLOOKUP(D362,Product!$A$1:$A$49,Product!$B$1:$B$49,,0)</f>
        <v>Rob</v>
      </c>
      <c r="J362" t="str">
        <f>_xlfn.XLOOKUP(D362,Product!$A$1:$A$49,Product!$C$1:$C$49,,0)</f>
        <v>D</v>
      </c>
      <c r="K362" s="6">
        <f>INDEX(Product!$A$1:$G$49,MATCH(orders!$D362,Product!$A$1:$A$49,0),MATCH(orders!K$1,Product!$A$1:$G$1,0))</f>
        <v>2.5</v>
      </c>
      <c r="L362" s="7">
        <f>INDEX(Product!$A$1:$G$49,MATCH(orders!$D362,Product!$A$1:$A$49,0),MATCH(orders!L$1,Product!$A$1:$G$1,0))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_xlfn.XLOOKUP(D363,Product!$A$1:$A$49,Product!$B$1:$B$49,,0)</f>
        <v>Rob</v>
      </c>
      <c r="J363" t="str">
        <f>_xlfn.XLOOKUP(D363,Product!$A$1:$A$49,Product!$C$1:$C$49,,0)</f>
        <v>M</v>
      </c>
      <c r="K363" s="6">
        <f>INDEX(Product!$A$1:$G$49,MATCH(orders!$D363,Product!$A$1:$A$49,0),MATCH(orders!K$1,Product!$A$1:$G$1,0))</f>
        <v>0.5</v>
      </c>
      <c r="L363" s="7">
        <f>INDEX(Product!$A$1:$G$49,MATCH(orders!$D363,Product!$A$1:$A$49,0),MATCH(orders!L$1,Product!$A$1:$G$1,0))</f>
        <v>5.97</v>
      </c>
      <c r="M363" s="7">
        <f t="shared" si="15"/>
        <v>5.97</v>
      </c>
      <c r="N363" t="str">
        <f t="shared" si="16"/>
        <v>Robusta</v>
      </c>
      <c r="O363" t="str">
        <f t="shared" si="17"/>
        <v>Medium</v>
      </c>
      <c r="P363" t="str">
        <f>_xlfn.XLOOKUP(Orders[[#This Row],[Customer ID]],customers!$A$1:$A$1001,customers!$I$1:$I$1001,,0)</f>
        <v>No</v>
      </c>
    </row>
    <row r="364" spans="1:16" x14ac:dyDescent="0.3">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_xlfn.XLOOKUP(D364,Product!$A$1:$A$49,Product!$B$1:$B$49,,0)</f>
        <v>Exc</v>
      </c>
      <c r="J364" t="str">
        <f>_xlfn.XLOOKUP(D364,Product!$A$1:$A$49,Product!$C$1:$C$49,,0)</f>
        <v>L</v>
      </c>
      <c r="K364" s="6">
        <f>INDEX(Product!$A$1:$G$49,MATCH(orders!$D364,Product!$A$1:$A$49,0),MATCH(orders!K$1,Product!$A$1:$G$1,0))</f>
        <v>1</v>
      </c>
      <c r="L364" s="7">
        <f>INDEX(Product!$A$1:$G$49,MATCH(orders!$D364,Product!$A$1:$A$49,0),MATCH(orders!L$1,Product!$A$1:$G$1,0))</f>
        <v>14.85</v>
      </c>
      <c r="M364" s="7">
        <f t="shared" si="15"/>
        <v>74.25</v>
      </c>
      <c r="N364" t="str">
        <f t="shared" si="16"/>
        <v>Excelsa</v>
      </c>
      <c r="O364" t="str">
        <f t="shared" si="17"/>
        <v>Light</v>
      </c>
      <c r="P364" t="str">
        <f>_xlfn.XLOOKUP(Orders[[#This Row],[Customer ID]],customers!$A$1:$A$1001,customers!$I$1:$I$1001,,0)</f>
        <v>Yes</v>
      </c>
    </row>
    <row r="365" spans="1:16" x14ac:dyDescent="0.3">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_xlfn.XLOOKUP(D365,Product!$A$1:$A$49,Product!$B$1:$B$49,,0)</f>
        <v>Lib</v>
      </c>
      <c r="J365" t="str">
        <f>_xlfn.XLOOKUP(D365,Product!$A$1:$A$49,Product!$C$1:$C$49,,0)</f>
        <v>M</v>
      </c>
      <c r="K365" s="6">
        <f>INDEX(Product!$A$1:$G$49,MATCH(orders!$D365,Product!$A$1:$A$49,0),MATCH(orders!K$1,Product!$A$1:$G$1,0))</f>
        <v>1</v>
      </c>
      <c r="L365" s="7">
        <f>INDEX(Product!$A$1:$G$49,MATCH(orders!$D365,Product!$A$1:$A$49,0),MATCH(orders!L$1,Product!$A$1:$G$1,0))</f>
        <v>14.55</v>
      </c>
      <c r="M365" s="7">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_xlfn.XLOOKUP(D366,Product!$A$1:$A$49,Product!$B$1:$B$49,,0)</f>
        <v>Exc</v>
      </c>
      <c r="J366" t="str">
        <f>_xlfn.XLOOKUP(D366,Product!$A$1:$A$49,Product!$C$1:$C$49,,0)</f>
        <v>D</v>
      </c>
      <c r="K366" s="6">
        <f>INDEX(Product!$A$1:$G$49,MATCH(orders!$D366,Product!$A$1:$A$49,0),MATCH(orders!K$1,Product!$A$1:$G$1,0))</f>
        <v>1</v>
      </c>
      <c r="L366" s="7">
        <f>INDEX(Product!$A$1:$G$49,MATCH(orders!$D366,Product!$A$1:$A$49,0),MATCH(orders!L$1,Product!$A$1:$G$1,0))</f>
        <v>12.15</v>
      </c>
      <c r="M366" s="7">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_xlfn.XLOOKUP(D367,Product!$A$1:$A$49,Product!$B$1:$B$49,,0)</f>
        <v>Lib</v>
      </c>
      <c r="J367" t="str">
        <f>_xlfn.XLOOKUP(D367,Product!$A$1:$A$49,Product!$C$1:$C$49,,0)</f>
        <v>D</v>
      </c>
      <c r="K367" s="6">
        <f>INDEX(Product!$A$1:$G$49,MATCH(orders!$D367,Product!$A$1:$A$49,0),MATCH(orders!K$1,Product!$A$1:$G$1,0))</f>
        <v>0.5</v>
      </c>
      <c r="L367" s="7">
        <f>INDEX(Product!$A$1:$G$49,MATCH(orders!$D367,Product!$A$1:$A$49,0),MATCH(orders!L$1,Product!$A$1:$G$1,0))</f>
        <v>7.77</v>
      </c>
      <c r="M367" s="7">
        <f t="shared" si="15"/>
        <v>7.77</v>
      </c>
      <c r="N367" t="str">
        <f t="shared" si="16"/>
        <v>Liberica</v>
      </c>
      <c r="O367" t="str">
        <f t="shared" si="17"/>
        <v>Dark</v>
      </c>
      <c r="P367" t="str">
        <f>_xlfn.XLOOKUP(Orders[[#This Row],[Customer ID]],customers!$A$1:$A$1001,customers!$I$1:$I$1001,,0)</f>
        <v>No</v>
      </c>
    </row>
    <row r="368" spans="1:16" x14ac:dyDescent="0.3">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_xlfn.XLOOKUP(D368,Product!$A$1:$A$49,Product!$B$1:$B$49,,0)</f>
        <v>Exc</v>
      </c>
      <c r="J368" t="str">
        <f>_xlfn.XLOOKUP(D368,Product!$A$1:$A$49,Product!$C$1:$C$49,,0)</f>
        <v>D</v>
      </c>
      <c r="K368" s="6">
        <f>INDEX(Product!$A$1:$G$49,MATCH(orders!$D368,Product!$A$1:$A$49,0),MATCH(orders!K$1,Product!$A$1:$G$1,0))</f>
        <v>0.5</v>
      </c>
      <c r="L368" s="7">
        <f>INDEX(Product!$A$1:$G$49,MATCH(orders!$D368,Product!$A$1:$A$49,0),MATCH(orders!L$1,Product!$A$1:$G$1,0))</f>
        <v>7.29</v>
      </c>
      <c r="M368" s="7">
        <f t="shared" si="15"/>
        <v>43.74</v>
      </c>
      <c r="N368" t="str">
        <f t="shared" si="16"/>
        <v>Excelsa</v>
      </c>
      <c r="O368" t="str">
        <f t="shared" si="17"/>
        <v>Dark</v>
      </c>
      <c r="P368" t="str">
        <f>_xlfn.XLOOKUP(Orders[[#This Row],[Customer ID]],customers!$A$1:$A$1001,customers!$I$1:$I$1001,,0)</f>
        <v>No</v>
      </c>
    </row>
    <row r="369" spans="1:16" x14ac:dyDescent="0.3">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_xlfn.XLOOKUP(D369,Product!$A$1:$A$49,Product!$B$1:$B$49,,0)</f>
        <v>Lib</v>
      </c>
      <c r="J369" t="str">
        <f>_xlfn.XLOOKUP(D369,Product!$A$1:$A$49,Product!$C$1:$C$49,,0)</f>
        <v>M</v>
      </c>
      <c r="K369" s="6">
        <f>INDEX(Product!$A$1:$G$49,MATCH(orders!$D369,Product!$A$1:$A$49,0),MATCH(orders!K$1,Product!$A$1:$G$1,0))</f>
        <v>0.2</v>
      </c>
      <c r="L369" s="7">
        <f>INDEX(Product!$A$1:$G$49,MATCH(orders!$D369,Product!$A$1:$A$49,0),MATCH(orders!L$1,Product!$A$1:$G$1,0))</f>
        <v>4.3650000000000002</v>
      </c>
      <c r="M369" s="7">
        <f t="shared" si="15"/>
        <v>8.73</v>
      </c>
      <c r="N369" t="str">
        <f t="shared" si="16"/>
        <v>Liberica</v>
      </c>
      <c r="O369" t="str">
        <f t="shared" si="17"/>
        <v>Medium</v>
      </c>
      <c r="P369" t="str">
        <f>_xlfn.XLOOKUP(Orders[[#This Row],[Customer ID]],customers!$A$1:$A$1001,customers!$I$1:$I$1001,,0)</f>
        <v>Yes</v>
      </c>
    </row>
    <row r="370" spans="1:16" x14ac:dyDescent="0.3">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_xlfn.XLOOKUP(D370,Product!$A$1:$A$49,Product!$B$1:$B$49,,0)</f>
        <v>Exc</v>
      </c>
      <c r="J370" t="str">
        <f>_xlfn.XLOOKUP(D370,Product!$A$1:$A$49,Product!$C$1:$C$49,,0)</f>
        <v>M</v>
      </c>
      <c r="K370" s="6">
        <f>INDEX(Product!$A$1:$G$49,MATCH(orders!$D370,Product!$A$1:$A$49,0),MATCH(orders!K$1,Product!$A$1:$G$1,0))</f>
        <v>2.5</v>
      </c>
      <c r="L370" s="7">
        <f>INDEX(Product!$A$1:$G$49,MATCH(orders!$D370,Product!$A$1:$A$49,0),MATCH(orders!L$1,Product!$A$1:$G$1,0))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_xlfn.XLOOKUP(D371,Product!$A$1:$A$49,Product!$B$1:$B$49,,0)</f>
        <v>Exc</v>
      </c>
      <c r="J371" t="str">
        <f>_xlfn.XLOOKUP(D371,Product!$A$1:$A$49,Product!$C$1:$C$49,,0)</f>
        <v>L</v>
      </c>
      <c r="K371" s="6">
        <f>INDEX(Product!$A$1:$G$49,MATCH(orders!$D371,Product!$A$1:$A$49,0),MATCH(orders!K$1,Product!$A$1:$G$1,0))</f>
        <v>0.5</v>
      </c>
      <c r="L371" s="7">
        <f>INDEX(Product!$A$1:$G$49,MATCH(orders!$D371,Product!$A$1:$A$49,0),MATCH(orders!L$1,Product!$A$1:$G$1,0))</f>
        <v>8.91</v>
      </c>
      <c r="M371" s="7">
        <f t="shared" si="15"/>
        <v>8.91</v>
      </c>
      <c r="N371" t="str">
        <f t="shared" si="16"/>
        <v>Excelsa</v>
      </c>
      <c r="O371" t="str">
        <f t="shared" si="17"/>
        <v>Light</v>
      </c>
      <c r="P371" t="str">
        <f>_xlfn.XLOOKUP(Orders[[#This Row],[Customer ID]],customers!$A$1:$A$1001,customers!$I$1:$I$1001,,0)</f>
        <v>Yes</v>
      </c>
    </row>
    <row r="372" spans="1:16" x14ac:dyDescent="0.3">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_xlfn.XLOOKUP(D372,Product!$A$1:$A$49,Product!$B$1:$B$49,,0)</f>
        <v>Exc</v>
      </c>
      <c r="J372" t="str">
        <f>_xlfn.XLOOKUP(D372,Product!$A$1:$A$49,Product!$C$1:$C$49,,0)</f>
        <v>D</v>
      </c>
      <c r="K372" s="6">
        <f>INDEX(Product!$A$1:$G$49,MATCH(orders!$D372,Product!$A$1:$A$49,0),MATCH(orders!K$1,Product!$A$1:$G$1,0))</f>
        <v>1</v>
      </c>
      <c r="L372" s="7">
        <f>INDEX(Product!$A$1:$G$49,MATCH(orders!$D372,Product!$A$1:$A$49,0),MATCH(orders!L$1,Product!$A$1:$G$1,0))</f>
        <v>12.15</v>
      </c>
      <c r="M372" s="7">
        <f t="shared" si="15"/>
        <v>24.3</v>
      </c>
      <c r="N372" t="str">
        <f t="shared" si="16"/>
        <v>Excelsa</v>
      </c>
      <c r="O372" t="str">
        <f t="shared" si="17"/>
        <v>Dark</v>
      </c>
      <c r="P372" t="str">
        <f>_xlfn.XLOOKUP(Orders[[#This Row],[Customer ID]],customers!$A$1:$A$1001,customers!$I$1:$I$1001,,0)</f>
        <v>Yes</v>
      </c>
    </row>
    <row r="373" spans="1:16" x14ac:dyDescent="0.3">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_xlfn.XLOOKUP(D373,Product!$A$1:$A$49,Product!$B$1:$B$49,,0)</f>
        <v>Ara</v>
      </c>
      <c r="J373" t="str">
        <f>_xlfn.XLOOKUP(D373,Product!$A$1:$A$49,Product!$C$1:$C$49,,0)</f>
        <v>L</v>
      </c>
      <c r="K373" s="6">
        <f>INDEX(Product!$A$1:$G$49,MATCH(orders!$D373,Product!$A$1:$A$49,0),MATCH(orders!K$1,Product!$A$1:$G$1,0))</f>
        <v>0.5</v>
      </c>
      <c r="L373" s="7">
        <f>INDEX(Product!$A$1:$G$49,MATCH(orders!$D373,Product!$A$1:$A$49,0),MATCH(orders!L$1,Product!$A$1:$G$1,0))</f>
        <v>7.77</v>
      </c>
      <c r="M373" s="7">
        <f t="shared" si="15"/>
        <v>46.62</v>
      </c>
      <c r="N373" t="str">
        <f t="shared" si="16"/>
        <v>Arabica</v>
      </c>
      <c r="O373" t="str">
        <f t="shared" si="17"/>
        <v>Light</v>
      </c>
      <c r="P373" t="str">
        <f>_xlfn.XLOOKUP(Orders[[#This Row],[Customer ID]],customers!$A$1:$A$1001,customers!$I$1:$I$1001,,0)</f>
        <v>Yes</v>
      </c>
    </row>
    <row r="374" spans="1:16" x14ac:dyDescent="0.3">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_xlfn.XLOOKUP(D374,Product!$A$1:$A$49,Product!$B$1:$B$49,,0)</f>
        <v>Rob</v>
      </c>
      <c r="J374" t="str">
        <f>_xlfn.XLOOKUP(D374,Product!$A$1:$A$49,Product!$C$1:$C$49,,0)</f>
        <v>L</v>
      </c>
      <c r="K374" s="6">
        <f>INDEX(Product!$A$1:$G$49,MATCH(orders!$D374,Product!$A$1:$A$49,0),MATCH(orders!K$1,Product!$A$1:$G$1,0))</f>
        <v>0.5</v>
      </c>
      <c r="L374" s="7">
        <f>INDEX(Product!$A$1:$G$49,MATCH(orders!$D374,Product!$A$1:$A$49,0),MATCH(orders!L$1,Product!$A$1:$G$1,0))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_xlfn.XLOOKUP(D375,Product!$A$1:$A$49,Product!$B$1:$B$49,,0)</f>
        <v>Ara</v>
      </c>
      <c r="J375" t="str">
        <f>_xlfn.XLOOKUP(D375,Product!$A$1:$A$49,Product!$C$1:$C$49,,0)</f>
        <v>D</v>
      </c>
      <c r="K375" s="6">
        <f>INDEX(Product!$A$1:$G$49,MATCH(orders!$D375,Product!$A$1:$A$49,0),MATCH(orders!K$1,Product!$A$1:$G$1,0))</f>
        <v>0.5</v>
      </c>
      <c r="L375" s="7">
        <f>INDEX(Product!$A$1:$G$49,MATCH(orders!$D375,Product!$A$1:$A$49,0),MATCH(orders!L$1,Product!$A$1:$G$1,0))</f>
        <v>5.97</v>
      </c>
      <c r="M375" s="7">
        <f t="shared" si="15"/>
        <v>17.91</v>
      </c>
      <c r="N375" t="str">
        <f t="shared" si="16"/>
        <v>Arabica</v>
      </c>
      <c r="O375" t="str">
        <f t="shared" si="17"/>
        <v>Dark</v>
      </c>
      <c r="P375" t="str">
        <f>_xlfn.XLOOKUP(Orders[[#This Row],[Customer ID]],customers!$A$1:$A$1001,customers!$I$1:$I$1001,,0)</f>
        <v>Yes</v>
      </c>
    </row>
    <row r="376" spans="1:16" x14ac:dyDescent="0.3">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_xlfn.XLOOKUP(D376,Product!$A$1:$A$49,Product!$B$1:$B$49,,0)</f>
        <v>Lib</v>
      </c>
      <c r="J376" t="str">
        <f>_xlfn.XLOOKUP(D376,Product!$A$1:$A$49,Product!$C$1:$C$49,,0)</f>
        <v>L</v>
      </c>
      <c r="K376" s="6">
        <f>INDEX(Product!$A$1:$G$49,MATCH(orders!$D376,Product!$A$1:$A$49,0),MATCH(orders!K$1,Product!$A$1:$G$1,0))</f>
        <v>0.5</v>
      </c>
      <c r="L376" s="7">
        <f>INDEX(Product!$A$1:$G$49,MATCH(orders!$D376,Product!$A$1:$A$49,0),MATCH(orders!L$1,Product!$A$1:$G$1,0))</f>
        <v>9.51</v>
      </c>
      <c r="M376" s="7">
        <f t="shared" si="15"/>
        <v>38.04</v>
      </c>
      <c r="N376" t="str">
        <f t="shared" si="16"/>
        <v>Liberica</v>
      </c>
      <c r="O376" t="str">
        <f t="shared" si="17"/>
        <v>Light</v>
      </c>
      <c r="P376" t="str">
        <f>_xlfn.XLOOKUP(Orders[[#This Row],[Customer ID]],customers!$A$1:$A$1001,customers!$I$1:$I$1001,,0)</f>
        <v>Yes</v>
      </c>
    </row>
    <row r="377" spans="1:16" x14ac:dyDescent="0.3">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_xlfn.XLOOKUP(D377,Product!$A$1:$A$49,Product!$B$1:$B$49,,0)</f>
        <v>Ara</v>
      </c>
      <c r="J377" t="str">
        <f>_xlfn.XLOOKUP(D377,Product!$A$1:$A$49,Product!$C$1:$C$49,,0)</f>
        <v>M</v>
      </c>
      <c r="K377" s="6">
        <f>INDEX(Product!$A$1:$G$49,MATCH(orders!$D377,Product!$A$1:$A$49,0),MATCH(orders!K$1,Product!$A$1:$G$1,0))</f>
        <v>0.2</v>
      </c>
      <c r="L377" s="7">
        <f>INDEX(Product!$A$1:$G$49,MATCH(orders!$D377,Product!$A$1:$A$49,0),MATCH(orders!L$1,Product!$A$1:$G$1,0))</f>
        <v>3.375</v>
      </c>
      <c r="M377" s="7">
        <f t="shared" si="15"/>
        <v>6.75</v>
      </c>
      <c r="N377" t="str">
        <f t="shared" si="16"/>
        <v>Arabica</v>
      </c>
      <c r="O377" t="str">
        <f t="shared" si="17"/>
        <v>Medium</v>
      </c>
      <c r="P377" t="str">
        <f>_xlfn.XLOOKUP(Orders[[#This Row],[Customer ID]],customers!$A$1:$A$1001,customers!$I$1:$I$1001,,0)</f>
        <v>Yes</v>
      </c>
    </row>
    <row r="378" spans="1:16" x14ac:dyDescent="0.3">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_xlfn.XLOOKUP(D378,Product!$A$1:$A$49,Product!$B$1:$B$49,,0)</f>
        <v>Rob</v>
      </c>
      <c r="J378" t="str">
        <f>_xlfn.XLOOKUP(D378,Product!$A$1:$A$49,Product!$C$1:$C$49,,0)</f>
        <v>M</v>
      </c>
      <c r="K378" s="6">
        <f>INDEX(Product!$A$1:$G$49,MATCH(orders!$D378,Product!$A$1:$A$49,0),MATCH(orders!K$1,Product!$A$1:$G$1,0))</f>
        <v>0.5</v>
      </c>
      <c r="L378" s="7">
        <f>INDEX(Product!$A$1:$G$49,MATCH(orders!$D378,Product!$A$1:$A$49,0),MATCH(orders!L$1,Product!$A$1:$G$1,0))</f>
        <v>5.97</v>
      </c>
      <c r="M378" s="7">
        <f t="shared" si="15"/>
        <v>5.97</v>
      </c>
      <c r="N378" t="str">
        <f t="shared" si="16"/>
        <v>Robusta</v>
      </c>
      <c r="O378" t="str">
        <f t="shared" si="17"/>
        <v>Medium</v>
      </c>
      <c r="P378" t="str">
        <f>_xlfn.XLOOKUP(Orders[[#This Row],[Customer ID]],customers!$A$1:$A$1001,customers!$I$1:$I$1001,,0)</f>
        <v>Yes</v>
      </c>
    </row>
    <row r="379" spans="1:16" x14ac:dyDescent="0.3">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_xlfn.XLOOKUP(D379,Product!$A$1:$A$49,Product!$B$1:$B$49,,0)</f>
        <v>Rob</v>
      </c>
      <c r="J379" t="str">
        <f>_xlfn.XLOOKUP(D379,Product!$A$1:$A$49,Product!$C$1:$C$49,,0)</f>
        <v>D</v>
      </c>
      <c r="K379" s="6">
        <f>INDEX(Product!$A$1:$G$49,MATCH(orders!$D379,Product!$A$1:$A$49,0),MATCH(orders!K$1,Product!$A$1:$G$1,0))</f>
        <v>0.2</v>
      </c>
      <c r="L379" s="7">
        <f>INDEX(Product!$A$1:$G$49,MATCH(orders!$D379,Product!$A$1:$A$49,0),MATCH(orders!L$1,Product!$A$1:$G$1,0))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_xlfn.XLOOKUP(D380,Product!$A$1:$A$49,Product!$B$1:$B$49,,0)</f>
        <v>Ara</v>
      </c>
      <c r="J380" t="str">
        <f>_xlfn.XLOOKUP(D380,Product!$A$1:$A$49,Product!$C$1:$C$49,,0)</f>
        <v>L</v>
      </c>
      <c r="K380" s="6">
        <f>INDEX(Product!$A$1:$G$49,MATCH(orders!$D380,Product!$A$1:$A$49,0),MATCH(orders!K$1,Product!$A$1:$G$1,0))</f>
        <v>0.5</v>
      </c>
      <c r="L380" s="7">
        <f>INDEX(Product!$A$1:$G$49,MATCH(orders!$D380,Product!$A$1:$A$49,0),MATCH(orders!L$1,Product!$A$1:$G$1,0))</f>
        <v>7.77</v>
      </c>
      <c r="M380" s="7">
        <f t="shared" si="15"/>
        <v>23.31</v>
      </c>
      <c r="N380" t="str">
        <f t="shared" si="16"/>
        <v>Arabica</v>
      </c>
      <c r="O380" t="str">
        <f t="shared" si="17"/>
        <v>Light</v>
      </c>
      <c r="P380" t="str">
        <f>_xlfn.XLOOKUP(Orders[[#This Row],[Customer ID]],customers!$A$1:$A$1001,customers!$I$1:$I$1001,,0)</f>
        <v>Yes</v>
      </c>
    </row>
    <row r="381" spans="1:16" x14ac:dyDescent="0.3">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_xlfn.XLOOKUP(D381,Product!$A$1:$A$49,Product!$B$1:$B$49,,0)</f>
        <v>Rob</v>
      </c>
      <c r="J381" t="str">
        <f>_xlfn.XLOOKUP(D381,Product!$A$1:$A$49,Product!$C$1:$C$49,,0)</f>
        <v>L</v>
      </c>
      <c r="K381" s="6">
        <f>INDEX(Product!$A$1:$G$49,MATCH(orders!$D381,Product!$A$1:$A$49,0),MATCH(orders!K$1,Product!$A$1:$G$1,0))</f>
        <v>0.5</v>
      </c>
      <c r="L381" s="7">
        <f>INDEX(Product!$A$1:$G$49,MATCH(orders!$D381,Product!$A$1:$A$49,0),MATCH(orders!L$1,Product!$A$1:$G$1,0))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_xlfn.XLOOKUP(D382,Product!$A$1:$A$49,Product!$B$1:$B$49,,0)</f>
        <v>Lib</v>
      </c>
      <c r="J382" t="str">
        <f>_xlfn.XLOOKUP(D382,Product!$A$1:$A$49,Product!$C$1:$C$49,,0)</f>
        <v>D</v>
      </c>
      <c r="K382" s="6">
        <f>INDEX(Product!$A$1:$G$49,MATCH(orders!$D382,Product!$A$1:$A$49,0),MATCH(orders!K$1,Product!$A$1:$G$1,0))</f>
        <v>0.5</v>
      </c>
      <c r="L382" s="7">
        <f>INDEX(Product!$A$1:$G$49,MATCH(orders!$D382,Product!$A$1:$A$49,0),MATCH(orders!L$1,Product!$A$1:$G$1,0))</f>
        <v>7.77</v>
      </c>
      <c r="M382" s="7">
        <f t="shared" si="15"/>
        <v>23.31</v>
      </c>
      <c r="N382" t="str">
        <f t="shared" si="16"/>
        <v>Liberica</v>
      </c>
      <c r="O382" t="str">
        <f t="shared" si="17"/>
        <v>Dark</v>
      </c>
      <c r="P382" t="str">
        <f>_xlfn.XLOOKUP(Orders[[#This Row],[Customer ID]],customers!$A$1:$A$1001,customers!$I$1:$I$1001,,0)</f>
        <v>No</v>
      </c>
    </row>
    <row r="383" spans="1:16" x14ac:dyDescent="0.3">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_xlfn.XLOOKUP(D383,Product!$A$1:$A$49,Product!$B$1:$B$49,,0)</f>
        <v>Ara</v>
      </c>
      <c r="J383" t="str">
        <f>_xlfn.XLOOKUP(D383,Product!$A$1:$A$49,Product!$C$1:$C$49,,0)</f>
        <v>D</v>
      </c>
      <c r="K383" s="6">
        <f>INDEX(Product!$A$1:$G$49,MATCH(orders!$D383,Product!$A$1:$A$49,0),MATCH(orders!K$1,Product!$A$1:$G$1,0))</f>
        <v>0.2</v>
      </c>
      <c r="L383" s="7">
        <f>INDEX(Product!$A$1:$G$49,MATCH(orders!$D383,Product!$A$1:$A$49,0),MATCH(orders!L$1,Product!$A$1:$G$1,0))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_xlfn.XLOOKUP(D384,Product!$A$1:$A$49,Product!$B$1:$B$49,,0)</f>
        <v>Exc</v>
      </c>
      <c r="J384" t="str">
        <f>_xlfn.XLOOKUP(D384,Product!$A$1:$A$49,Product!$C$1:$C$49,,0)</f>
        <v>D</v>
      </c>
      <c r="K384" s="6">
        <f>INDEX(Product!$A$1:$G$49,MATCH(orders!$D384,Product!$A$1:$A$49,0),MATCH(orders!K$1,Product!$A$1:$G$1,0))</f>
        <v>0.5</v>
      </c>
      <c r="L384" s="7">
        <f>INDEX(Product!$A$1:$G$49,MATCH(orders!$D384,Product!$A$1:$A$49,0),MATCH(orders!L$1,Product!$A$1:$G$1,0))</f>
        <v>7.29</v>
      </c>
      <c r="M384" s="7">
        <f t="shared" si="15"/>
        <v>21.87</v>
      </c>
      <c r="N384" t="str">
        <f t="shared" si="16"/>
        <v>Excelsa</v>
      </c>
      <c r="O384" t="str">
        <f t="shared" si="17"/>
        <v>Dark</v>
      </c>
      <c r="P384" t="str">
        <f>_xlfn.XLOOKUP(Orders[[#This Row],[Customer ID]],customers!$A$1:$A$1001,customers!$I$1:$I$1001,,0)</f>
        <v>No</v>
      </c>
    </row>
    <row r="385" spans="1:16" x14ac:dyDescent="0.3">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_xlfn.XLOOKUP(D385,Product!$A$1:$A$49,Product!$B$1:$B$49,,0)</f>
        <v>Exc</v>
      </c>
      <c r="J385" t="str">
        <f>_xlfn.XLOOKUP(D385,Product!$A$1:$A$49,Product!$C$1:$C$49,,0)</f>
        <v>L</v>
      </c>
      <c r="K385" s="6">
        <f>INDEX(Product!$A$1:$G$49,MATCH(orders!$D385,Product!$A$1:$A$49,0),MATCH(orders!K$1,Product!$A$1:$G$1,0))</f>
        <v>0.5</v>
      </c>
      <c r="L385" s="7">
        <f>INDEX(Product!$A$1:$G$49,MATCH(orders!$D385,Product!$A$1:$A$49,0),MATCH(orders!L$1,Product!$A$1:$G$1,0))</f>
        <v>8.91</v>
      </c>
      <c r="M385" s="7">
        <f t="shared" si="15"/>
        <v>53.46</v>
      </c>
      <c r="N385" t="str">
        <f t="shared" si="16"/>
        <v>Excelsa</v>
      </c>
      <c r="O385" t="str">
        <f t="shared" si="17"/>
        <v>Light</v>
      </c>
      <c r="P385" t="str">
        <f>_xlfn.XLOOKUP(Orders[[#This Row],[Customer ID]],customers!$A$1:$A$1001,customers!$I$1:$I$1001,,0)</f>
        <v>Yes</v>
      </c>
    </row>
    <row r="386" spans="1:16" x14ac:dyDescent="0.3">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_xlfn.XLOOKUP(D386,Product!$A$1:$A$49,Product!$B$1:$B$49,,0)</f>
        <v>Ara</v>
      </c>
      <c r="J386" t="str">
        <f>_xlfn.XLOOKUP(D386,Product!$A$1:$A$49,Product!$C$1:$C$49,,0)</f>
        <v>L</v>
      </c>
      <c r="K386" s="6">
        <f>INDEX(Product!$A$1:$G$49,MATCH(orders!$D386,Product!$A$1:$A$49,0),MATCH(orders!K$1,Product!$A$1:$G$1,0))</f>
        <v>2.5</v>
      </c>
      <c r="L386" s="7">
        <f>INDEX(Product!$A$1:$G$49,MATCH(orders!$D386,Product!$A$1:$A$49,0),MATCH(orders!L$1,Product!$A$1:$G$1,0))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_xlfn.XLOOKUP(D387,Product!$A$1:$A$49,Product!$B$1:$B$49,,0)</f>
        <v>Lib</v>
      </c>
      <c r="J387" t="str">
        <f>_xlfn.XLOOKUP(D387,Product!$A$1:$A$49,Product!$C$1:$C$49,,0)</f>
        <v>M</v>
      </c>
      <c r="K387" s="6">
        <f>INDEX(Product!$A$1:$G$49,MATCH(orders!$D387,Product!$A$1:$A$49,0),MATCH(orders!K$1,Product!$A$1:$G$1,0))</f>
        <v>0.5</v>
      </c>
      <c r="L387" s="7">
        <f>INDEX(Product!$A$1:$G$49,MATCH(orders!$D387,Product!$A$1:$A$49,0),MATCH(orders!L$1,Product!$A$1:$G$1,0))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_xlfn.XLOOKUP(D388,Product!$A$1:$A$49,Product!$B$1:$B$49,,0)</f>
        <v>Ara</v>
      </c>
      <c r="J388" t="str">
        <f>_xlfn.XLOOKUP(D388,Product!$A$1:$A$49,Product!$C$1:$C$49,,0)</f>
        <v>D</v>
      </c>
      <c r="K388" s="6">
        <f>INDEX(Product!$A$1:$G$49,MATCH(orders!$D388,Product!$A$1:$A$49,0),MATCH(orders!K$1,Product!$A$1:$G$1,0))</f>
        <v>0.2</v>
      </c>
      <c r="L388" s="7">
        <f>INDEX(Product!$A$1:$G$49,MATCH(orders!$D388,Product!$A$1:$A$49,0),MATCH(orders!L$1,Product!$A$1:$G$1,0))</f>
        <v>2.9849999999999999</v>
      </c>
      <c r="M388" s="7">
        <f t="shared" si="18"/>
        <v>17.91</v>
      </c>
      <c r="N388" t="str">
        <f t="shared" si="19"/>
        <v>Arabica</v>
      </c>
      <c r="O388" t="str">
        <f t="shared" si="20"/>
        <v>Dark</v>
      </c>
      <c r="P388" t="str">
        <f>_xlfn.XLOOKUP(Orders[[#This Row],[Customer ID]],customers!$A$1:$A$1001,customers!$I$1:$I$1001,,0)</f>
        <v>Yes</v>
      </c>
    </row>
    <row r="389" spans="1:16" x14ac:dyDescent="0.3">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_xlfn.XLOOKUP(D389,Product!$A$1:$A$49,Product!$B$1:$B$49,,0)</f>
        <v>Exc</v>
      </c>
      <c r="J389" t="str">
        <f>_xlfn.XLOOKUP(D389,Product!$A$1:$A$49,Product!$C$1:$C$49,,0)</f>
        <v>L</v>
      </c>
      <c r="K389" s="6">
        <f>INDEX(Product!$A$1:$G$49,MATCH(orders!$D389,Product!$A$1:$A$49,0),MATCH(orders!K$1,Product!$A$1:$G$1,0))</f>
        <v>1</v>
      </c>
      <c r="L389" s="7">
        <f>INDEX(Product!$A$1:$G$49,MATCH(orders!$D389,Product!$A$1:$A$49,0),MATCH(orders!L$1,Product!$A$1:$G$1,0))</f>
        <v>14.85</v>
      </c>
      <c r="M389" s="7">
        <f t="shared" si="18"/>
        <v>74.25</v>
      </c>
      <c r="N389" t="str">
        <f t="shared" si="19"/>
        <v>Excelsa</v>
      </c>
      <c r="O389" t="str">
        <f t="shared" si="20"/>
        <v>Light</v>
      </c>
      <c r="P389" t="str">
        <f>_xlfn.XLOOKUP(Orders[[#This Row],[Customer ID]],customers!$A$1:$A$1001,customers!$I$1:$I$1001,,0)</f>
        <v>Yes</v>
      </c>
    </row>
    <row r="390" spans="1:16" x14ac:dyDescent="0.3">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_xlfn.XLOOKUP(D390,Product!$A$1:$A$49,Product!$B$1:$B$49,,0)</f>
        <v>Lib</v>
      </c>
      <c r="J390" t="str">
        <f>_xlfn.XLOOKUP(D390,Product!$A$1:$A$49,Product!$C$1:$C$49,,0)</f>
        <v>D</v>
      </c>
      <c r="K390" s="6">
        <f>INDEX(Product!$A$1:$G$49,MATCH(orders!$D390,Product!$A$1:$A$49,0),MATCH(orders!K$1,Product!$A$1:$G$1,0))</f>
        <v>0.2</v>
      </c>
      <c r="L390" s="7">
        <f>INDEX(Product!$A$1:$G$49,MATCH(orders!$D390,Product!$A$1:$A$49,0),MATCH(orders!L$1,Product!$A$1:$G$1,0))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_xlfn.XLOOKUP(D391,Product!$A$1:$A$49,Product!$B$1:$B$49,,0)</f>
        <v>Lib</v>
      </c>
      <c r="J391" t="str">
        <f>_xlfn.XLOOKUP(D391,Product!$A$1:$A$49,Product!$C$1:$C$49,,0)</f>
        <v>D</v>
      </c>
      <c r="K391" s="6">
        <f>INDEX(Product!$A$1:$G$49,MATCH(orders!$D391,Product!$A$1:$A$49,0),MATCH(orders!K$1,Product!$A$1:$G$1,0))</f>
        <v>0.5</v>
      </c>
      <c r="L391" s="7">
        <f>INDEX(Product!$A$1:$G$49,MATCH(orders!$D391,Product!$A$1:$A$49,0),MATCH(orders!L$1,Product!$A$1:$G$1,0))</f>
        <v>7.77</v>
      </c>
      <c r="M391" s="7">
        <f t="shared" si="18"/>
        <v>23.31</v>
      </c>
      <c r="N391" t="str">
        <f t="shared" si="19"/>
        <v>Liberica</v>
      </c>
      <c r="O391" t="str">
        <f t="shared" si="20"/>
        <v>Dark</v>
      </c>
      <c r="P391" t="str">
        <f>_xlfn.XLOOKUP(Orders[[#This Row],[Customer ID]],customers!$A$1:$A$1001,customers!$I$1:$I$1001,,0)</f>
        <v>Yes</v>
      </c>
    </row>
    <row r="392" spans="1:16" x14ac:dyDescent="0.3">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_xlfn.XLOOKUP(D392,Product!$A$1:$A$49,Product!$B$1:$B$49,,0)</f>
        <v>Exc</v>
      </c>
      <c r="J392" t="str">
        <f>_xlfn.XLOOKUP(D392,Product!$A$1:$A$49,Product!$C$1:$C$49,,0)</f>
        <v>D</v>
      </c>
      <c r="K392" s="6">
        <f>INDEX(Product!$A$1:$G$49,MATCH(orders!$D392,Product!$A$1:$A$49,0),MATCH(orders!K$1,Product!$A$1:$G$1,0))</f>
        <v>0.5</v>
      </c>
      <c r="L392" s="7">
        <f>INDEX(Product!$A$1:$G$49,MATCH(orders!$D392,Product!$A$1:$A$49,0),MATCH(orders!L$1,Product!$A$1:$G$1,0))</f>
        <v>7.29</v>
      </c>
      <c r="M392" s="7">
        <f t="shared" si="18"/>
        <v>14.58</v>
      </c>
      <c r="N392" t="str">
        <f t="shared" si="19"/>
        <v>Excelsa</v>
      </c>
      <c r="O392" t="str">
        <f t="shared" si="20"/>
        <v>Dark</v>
      </c>
      <c r="P392" t="str">
        <f>_xlfn.XLOOKUP(Orders[[#This Row],[Customer ID]],customers!$A$1:$A$1001,customers!$I$1:$I$1001,,0)</f>
        <v>Yes</v>
      </c>
    </row>
    <row r="393" spans="1:16" x14ac:dyDescent="0.3">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_xlfn.XLOOKUP(D393,Product!$A$1:$A$49,Product!$B$1:$B$49,,0)</f>
        <v>Ara</v>
      </c>
      <c r="J393" t="str">
        <f>_xlfn.XLOOKUP(D393,Product!$A$1:$A$49,Product!$C$1:$C$49,,0)</f>
        <v>M</v>
      </c>
      <c r="K393" s="6">
        <f>INDEX(Product!$A$1:$G$49,MATCH(orders!$D393,Product!$A$1:$A$49,0),MATCH(orders!K$1,Product!$A$1:$G$1,0))</f>
        <v>0.5</v>
      </c>
      <c r="L393" s="7">
        <f>INDEX(Product!$A$1:$G$49,MATCH(orders!$D393,Product!$A$1:$A$49,0),MATCH(orders!L$1,Product!$A$1:$G$1,0))</f>
        <v>6.75</v>
      </c>
      <c r="M393" s="7">
        <f t="shared" si="18"/>
        <v>13.5</v>
      </c>
      <c r="N393" t="str">
        <f t="shared" si="19"/>
        <v>Arabica</v>
      </c>
      <c r="O393" t="str">
        <f t="shared" si="20"/>
        <v>Medium</v>
      </c>
      <c r="P393" t="str">
        <f>_xlfn.XLOOKUP(Orders[[#This Row],[Customer ID]],customers!$A$1:$A$1001,customers!$I$1:$I$1001,,0)</f>
        <v>No</v>
      </c>
    </row>
    <row r="394" spans="1:16" x14ac:dyDescent="0.3">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_xlfn.XLOOKUP(D394,Product!$A$1:$A$49,Product!$B$1:$B$49,,0)</f>
        <v>Exc</v>
      </c>
      <c r="J394" t="str">
        <f>_xlfn.XLOOKUP(D394,Product!$A$1:$A$49,Product!$C$1:$C$49,,0)</f>
        <v>L</v>
      </c>
      <c r="K394" s="6">
        <f>INDEX(Product!$A$1:$G$49,MATCH(orders!$D394,Product!$A$1:$A$49,0),MATCH(orders!K$1,Product!$A$1:$G$1,0))</f>
        <v>1</v>
      </c>
      <c r="L394" s="7">
        <f>INDEX(Product!$A$1:$G$49,MATCH(orders!$D394,Product!$A$1:$A$49,0),MATCH(orders!L$1,Product!$A$1:$G$1,0))</f>
        <v>14.85</v>
      </c>
      <c r="M394" s="7">
        <f t="shared" si="18"/>
        <v>89.1</v>
      </c>
      <c r="N394" t="str">
        <f t="shared" si="19"/>
        <v>Excelsa</v>
      </c>
      <c r="O394" t="str">
        <f t="shared" si="20"/>
        <v>Light</v>
      </c>
      <c r="P394" t="str">
        <f>_xlfn.XLOOKUP(Orders[[#This Row],[Customer ID]],customers!$A$1:$A$1001,customers!$I$1:$I$1001,,0)</f>
        <v>No</v>
      </c>
    </row>
    <row r="395" spans="1:16" x14ac:dyDescent="0.3">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_xlfn.XLOOKUP(D395,Product!$A$1:$A$49,Product!$B$1:$B$49,,0)</f>
        <v>Ara</v>
      </c>
      <c r="J395" t="str">
        <f>_xlfn.XLOOKUP(D395,Product!$A$1:$A$49,Product!$C$1:$C$49,,0)</f>
        <v>L</v>
      </c>
      <c r="K395" s="6">
        <f>INDEX(Product!$A$1:$G$49,MATCH(orders!$D395,Product!$A$1:$A$49,0),MATCH(orders!K$1,Product!$A$1:$G$1,0))</f>
        <v>0.2</v>
      </c>
      <c r="L395" s="7">
        <f>INDEX(Product!$A$1:$G$49,MATCH(orders!$D395,Product!$A$1:$A$49,0),MATCH(orders!L$1,Product!$A$1:$G$1,0))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_xlfn.XLOOKUP(D396,Product!$A$1:$A$49,Product!$B$1:$B$49,,0)</f>
        <v>Rob</v>
      </c>
      <c r="J396" t="str">
        <f>_xlfn.XLOOKUP(D396,Product!$A$1:$A$49,Product!$C$1:$C$49,,0)</f>
        <v>L</v>
      </c>
      <c r="K396" s="6">
        <f>INDEX(Product!$A$1:$G$49,MATCH(orders!$D396,Product!$A$1:$A$49,0),MATCH(orders!K$1,Product!$A$1:$G$1,0))</f>
        <v>2.5</v>
      </c>
      <c r="L396" s="7">
        <f>INDEX(Product!$A$1:$G$49,MATCH(orders!$D396,Product!$A$1:$A$49,0),MATCH(orders!L$1,Product!$A$1:$G$1,0))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_xlfn.XLOOKUP(D397,Product!$A$1:$A$49,Product!$B$1:$B$49,,0)</f>
        <v>Lib</v>
      </c>
      <c r="J397" t="str">
        <f>_xlfn.XLOOKUP(D397,Product!$A$1:$A$49,Product!$C$1:$C$49,,0)</f>
        <v>D</v>
      </c>
      <c r="K397" s="6">
        <f>INDEX(Product!$A$1:$G$49,MATCH(orders!$D397,Product!$A$1:$A$49,0),MATCH(orders!K$1,Product!$A$1:$G$1,0))</f>
        <v>0.5</v>
      </c>
      <c r="L397" s="7">
        <f>INDEX(Product!$A$1:$G$49,MATCH(orders!$D397,Product!$A$1:$A$49,0),MATCH(orders!L$1,Product!$A$1:$G$1,0))</f>
        <v>7.77</v>
      </c>
      <c r="M397" s="7">
        <f t="shared" si="18"/>
        <v>46.62</v>
      </c>
      <c r="N397" t="str">
        <f t="shared" si="19"/>
        <v>Liberica</v>
      </c>
      <c r="O397" t="str">
        <f t="shared" si="20"/>
        <v>Dark</v>
      </c>
      <c r="P397" t="str">
        <f>_xlfn.XLOOKUP(Orders[[#This Row],[Customer ID]],customers!$A$1:$A$1001,customers!$I$1:$I$1001,,0)</f>
        <v>Yes</v>
      </c>
    </row>
    <row r="398" spans="1:16" x14ac:dyDescent="0.3">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_xlfn.XLOOKUP(D398,Product!$A$1:$A$49,Product!$B$1:$B$49,,0)</f>
        <v>Ara</v>
      </c>
      <c r="J398" t="str">
        <f>_xlfn.XLOOKUP(D398,Product!$A$1:$A$49,Product!$C$1:$C$49,,0)</f>
        <v>L</v>
      </c>
      <c r="K398" s="6">
        <f>INDEX(Product!$A$1:$G$49,MATCH(orders!$D398,Product!$A$1:$A$49,0),MATCH(orders!K$1,Product!$A$1:$G$1,0))</f>
        <v>0.5</v>
      </c>
      <c r="L398" s="7">
        <f>INDEX(Product!$A$1:$G$49,MATCH(orders!$D398,Product!$A$1:$A$49,0),MATCH(orders!L$1,Product!$A$1:$G$1,0))</f>
        <v>7.77</v>
      </c>
      <c r="M398" s="7">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_xlfn.XLOOKUP(D399,Product!$A$1:$A$49,Product!$B$1:$B$49,,0)</f>
        <v>Lib</v>
      </c>
      <c r="J399" t="str">
        <f>_xlfn.XLOOKUP(D399,Product!$A$1:$A$49,Product!$C$1:$C$49,,0)</f>
        <v>D</v>
      </c>
      <c r="K399" s="6">
        <f>INDEX(Product!$A$1:$G$49,MATCH(orders!$D399,Product!$A$1:$A$49,0),MATCH(orders!K$1,Product!$A$1:$G$1,0))</f>
        <v>0.5</v>
      </c>
      <c r="L399" s="7">
        <f>INDEX(Product!$A$1:$G$49,MATCH(orders!$D399,Product!$A$1:$A$49,0),MATCH(orders!L$1,Product!$A$1:$G$1,0))</f>
        <v>7.77</v>
      </c>
      <c r="M399" s="7">
        <f t="shared" si="18"/>
        <v>31.08</v>
      </c>
      <c r="N399" t="str">
        <f t="shared" si="19"/>
        <v>Liberica</v>
      </c>
      <c r="O399" t="str">
        <f t="shared" si="20"/>
        <v>Dark</v>
      </c>
      <c r="P399" t="str">
        <f>_xlfn.XLOOKUP(Orders[[#This Row],[Customer ID]],customers!$A$1:$A$1001,customers!$I$1:$I$1001,,0)</f>
        <v>Yes</v>
      </c>
    </row>
    <row r="400" spans="1:16" x14ac:dyDescent="0.3">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_xlfn.XLOOKUP(D400,Product!$A$1:$A$49,Product!$B$1:$B$49,,0)</f>
        <v>Ara</v>
      </c>
      <c r="J400" t="str">
        <f>_xlfn.XLOOKUP(D400,Product!$A$1:$A$49,Product!$C$1:$C$49,,0)</f>
        <v>D</v>
      </c>
      <c r="K400" s="6">
        <f>INDEX(Product!$A$1:$G$49,MATCH(orders!$D400,Product!$A$1:$A$49,0),MATCH(orders!K$1,Product!$A$1:$G$1,0))</f>
        <v>0.2</v>
      </c>
      <c r="L400" s="7">
        <f>INDEX(Product!$A$1:$G$49,MATCH(orders!$D400,Product!$A$1:$A$49,0),MATCH(orders!L$1,Product!$A$1:$G$1,0))</f>
        <v>2.9849999999999999</v>
      </c>
      <c r="M400" s="7">
        <f t="shared" si="18"/>
        <v>17.91</v>
      </c>
      <c r="N400" t="str">
        <f t="shared" si="19"/>
        <v>Arabica</v>
      </c>
      <c r="O400" t="str">
        <f t="shared" si="20"/>
        <v>Dark</v>
      </c>
      <c r="P400" t="str">
        <f>_xlfn.XLOOKUP(Orders[[#This Row],[Customer ID]],customers!$A$1:$A$1001,customers!$I$1:$I$1001,,0)</f>
        <v>Yes</v>
      </c>
    </row>
    <row r="401" spans="1:16" x14ac:dyDescent="0.3">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_xlfn.XLOOKUP(D401,Product!$A$1:$A$49,Product!$B$1:$B$49,,0)</f>
        <v>Exc</v>
      </c>
      <c r="J401" t="str">
        <f>_xlfn.XLOOKUP(D401,Product!$A$1:$A$49,Product!$C$1:$C$49,,0)</f>
        <v>D</v>
      </c>
      <c r="K401" s="6">
        <f>INDEX(Product!$A$1:$G$49,MATCH(orders!$D401,Product!$A$1:$A$49,0),MATCH(orders!K$1,Product!$A$1:$G$1,0))</f>
        <v>2.5</v>
      </c>
      <c r="L401" s="7">
        <f>INDEX(Product!$A$1:$G$49,MATCH(orders!$D401,Product!$A$1:$A$49,0),MATCH(orders!L$1,Product!$A$1:$G$1,0))</f>
        <v>27.945</v>
      </c>
      <c r="M401" s="7">
        <f t="shared" si="18"/>
        <v>167.67000000000002</v>
      </c>
      <c r="N401" t="str">
        <f t="shared" si="19"/>
        <v>Excelsa</v>
      </c>
      <c r="O401" t="str">
        <f t="shared" si="20"/>
        <v>Dark</v>
      </c>
      <c r="P401" t="str">
        <f>_xlfn.XLOOKUP(Orders[[#This Row],[Customer ID]],customers!$A$1:$A$1001,customers!$I$1:$I$1001,,0)</f>
        <v>No</v>
      </c>
    </row>
    <row r="402" spans="1:16" x14ac:dyDescent="0.3">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_xlfn.XLOOKUP(D402,Product!$A$1:$A$49,Product!$B$1:$B$49,,0)</f>
        <v>Lib</v>
      </c>
      <c r="J402" t="str">
        <f>_xlfn.XLOOKUP(D402,Product!$A$1:$A$49,Product!$C$1:$C$49,,0)</f>
        <v>L</v>
      </c>
      <c r="K402" s="6">
        <f>INDEX(Product!$A$1:$G$49,MATCH(orders!$D402,Product!$A$1:$A$49,0),MATCH(orders!K$1,Product!$A$1:$G$1,0))</f>
        <v>1</v>
      </c>
      <c r="L402" s="7">
        <f>INDEX(Product!$A$1:$G$49,MATCH(orders!$D402,Product!$A$1:$A$49,0),MATCH(orders!L$1,Product!$A$1:$G$1,0))</f>
        <v>15.85</v>
      </c>
      <c r="M402" s="7">
        <f t="shared" si="18"/>
        <v>63.4</v>
      </c>
      <c r="N402" t="str">
        <f t="shared" si="19"/>
        <v>Liberica</v>
      </c>
      <c r="O402" t="str">
        <f t="shared" si="20"/>
        <v>Light</v>
      </c>
      <c r="P402" t="str">
        <f>_xlfn.XLOOKUP(Orders[[#This Row],[Customer ID]],customers!$A$1:$A$1001,customers!$I$1:$I$1001,,0)</f>
        <v>No</v>
      </c>
    </row>
    <row r="403" spans="1:16" x14ac:dyDescent="0.3">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_xlfn.XLOOKUP(D403,Product!$A$1:$A$49,Product!$B$1:$B$49,,0)</f>
        <v>Lib</v>
      </c>
      <c r="J403" t="str">
        <f>_xlfn.XLOOKUP(D403,Product!$A$1:$A$49,Product!$C$1:$C$49,,0)</f>
        <v>M</v>
      </c>
      <c r="K403" s="6">
        <f>INDEX(Product!$A$1:$G$49,MATCH(orders!$D403,Product!$A$1:$A$49,0),MATCH(orders!K$1,Product!$A$1:$G$1,0))</f>
        <v>0.2</v>
      </c>
      <c r="L403" s="7">
        <f>INDEX(Product!$A$1:$G$49,MATCH(orders!$D403,Product!$A$1:$A$49,0),MATCH(orders!L$1,Product!$A$1:$G$1,0))</f>
        <v>4.3650000000000002</v>
      </c>
      <c r="M403" s="7">
        <f t="shared" si="18"/>
        <v>8.73</v>
      </c>
      <c r="N403" t="str">
        <f t="shared" si="19"/>
        <v>Liberica</v>
      </c>
      <c r="O403" t="str">
        <f t="shared" si="20"/>
        <v>Medium</v>
      </c>
      <c r="P403" t="str">
        <f>_xlfn.XLOOKUP(Orders[[#This Row],[Customer ID]],customers!$A$1:$A$1001,customers!$I$1:$I$1001,,0)</f>
        <v>Yes</v>
      </c>
    </row>
    <row r="404" spans="1:16" x14ac:dyDescent="0.3">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_xlfn.XLOOKUP(D404,Product!$A$1:$A$49,Product!$B$1:$B$49,,0)</f>
        <v>Rob</v>
      </c>
      <c r="J404" t="str">
        <f>_xlfn.XLOOKUP(D404,Product!$A$1:$A$49,Product!$C$1:$C$49,,0)</f>
        <v>D</v>
      </c>
      <c r="K404" s="6">
        <f>INDEX(Product!$A$1:$G$49,MATCH(orders!$D404,Product!$A$1:$A$49,0),MATCH(orders!K$1,Product!$A$1:$G$1,0))</f>
        <v>1</v>
      </c>
      <c r="L404" s="7">
        <f>INDEX(Product!$A$1:$G$49,MATCH(orders!$D404,Product!$A$1:$A$49,0),MATCH(orders!L$1,Product!$A$1:$G$1,0))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_xlfn.XLOOKUP(D405,Product!$A$1:$A$49,Product!$B$1:$B$49,,0)</f>
        <v>Lib</v>
      </c>
      <c r="J405" t="str">
        <f>_xlfn.XLOOKUP(D405,Product!$A$1:$A$49,Product!$C$1:$C$49,,0)</f>
        <v>L</v>
      </c>
      <c r="K405" s="6">
        <f>INDEX(Product!$A$1:$G$49,MATCH(orders!$D405,Product!$A$1:$A$49,0),MATCH(orders!K$1,Product!$A$1:$G$1,0))</f>
        <v>0.2</v>
      </c>
      <c r="L405" s="7">
        <f>INDEX(Product!$A$1:$G$49,MATCH(orders!$D405,Product!$A$1:$A$49,0),MATCH(orders!L$1,Product!$A$1:$G$1,0))</f>
        <v>4.7549999999999999</v>
      </c>
      <c r="M405" s="7">
        <f t="shared" si="18"/>
        <v>9.51</v>
      </c>
      <c r="N405" t="str">
        <f t="shared" si="19"/>
        <v>Liberica</v>
      </c>
      <c r="O405" t="str">
        <f t="shared" si="20"/>
        <v>Light</v>
      </c>
      <c r="P405" t="str">
        <f>_xlfn.XLOOKUP(Orders[[#This Row],[Customer ID]],customers!$A$1:$A$1001,customers!$I$1:$I$1001,,0)</f>
        <v>No</v>
      </c>
    </row>
    <row r="406" spans="1:16" x14ac:dyDescent="0.3">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_xlfn.XLOOKUP(D406,Product!$A$1:$A$49,Product!$B$1:$B$49,,0)</f>
        <v>Ara</v>
      </c>
      <c r="J406" t="str">
        <f>_xlfn.XLOOKUP(D406,Product!$A$1:$A$49,Product!$C$1:$C$49,,0)</f>
        <v>D</v>
      </c>
      <c r="K406" s="6">
        <f>INDEX(Product!$A$1:$G$49,MATCH(orders!$D406,Product!$A$1:$A$49,0),MATCH(orders!K$1,Product!$A$1:$G$1,0))</f>
        <v>1</v>
      </c>
      <c r="L406" s="7">
        <f>INDEX(Product!$A$1:$G$49,MATCH(orders!$D406,Product!$A$1:$A$49,0),MATCH(orders!L$1,Product!$A$1:$G$1,0))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_xlfn.XLOOKUP(D407,Product!$A$1:$A$49,Product!$B$1:$B$49,,0)</f>
        <v>Exc</v>
      </c>
      <c r="J407" t="str">
        <f>_xlfn.XLOOKUP(D407,Product!$A$1:$A$49,Product!$C$1:$C$49,,0)</f>
        <v>M</v>
      </c>
      <c r="K407" s="6">
        <f>INDEX(Product!$A$1:$G$49,MATCH(orders!$D407,Product!$A$1:$A$49,0),MATCH(orders!K$1,Product!$A$1:$G$1,0))</f>
        <v>0.5</v>
      </c>
      <c r="L407" s="7">
        <f>INDEX(Product!$A$1:$G$49,MATCH(orders!$D407,Product!$A$1:$A$49,0),MATCH(orders!L$1,Product!$A$1:$G$1,0))</f>
        <v>8.25</v>
      </c>
      <c r="M407" s="7">
        <f t="shared" si="18"/>
        <v>24.75</v>
      </c>
      <c r="N407" t="str">
        <f t="shared" si="19"/>
        <v>Excelsa</v>
      </c>
      <c r="O407" t="str">
        <f t="shared" si="20"/>
        <v>Medium</v>
      </c>
      <c r="P407" t="str">
        <f>_xlfn.XLOOKUP(Orders[[#This Row],[Customer ID]],customers!$A$1:$A$1001,customers!$I$1:$I$1001,,0)</f>
        <v>Yes</v>
      </c>
    </row>
    <row r="408" spans="1:16" x14ac:dyDescent="0.3">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_xlfn.XLOOKUP(D408,Product!$A$1:$A$49,Product!$B$1:$B$49,,0)</f>
        <v>Exc</v>
      </c>
      <c r="J408" t="str">
        <f>_xlfn.XLOOKUP(D408,Product!$A$1:$A$49,Product!$C$1:$C$49,,0)</f>
        <v>M</v>
      </c>
      <c r="K408" s="6">
        <f>INDEX(Product!$A$1:$G$49,MATCH(orders!$D408,Product!$A$1:$A$49,0),MATCH(orders!K$1,Product!$A$1:$G$1,0))</f>
        <v>1</v>
      </c>
      <c r="L408" s="7">
        <f>INDEX(Product!$A$1:$G$49,MATCH(orders!$D408,Product!$A$1:$A$49,0),MATCH(orders!L$1,Product!$A$1:$G$1,0))</f>
        <v>13.75</v>
      </c>
      <c r="M408" s="7">
        <f t="shared" si="18"/>
        <v>68.75</v>
      </c>
      <c r="N408" t="str">
        <f t="shared" si="19"/>
        <v>Excelsa</v>
      </c>
      <c r="O408" t="str">
        <f t="shared" si="20"/>
        <v>Medium</v>
      </c>
      <c r="P408" t="str">
        <f>_xlfn.XLOOKUP(Orders[[#This Row],[Customer ID]],customers!$A$1:$A$1001,customers!$I$1:$I$1001,,0)</f>
        <v>Yes</v>
      </c>
    </row>
    <row r="409" spans="1:16" x14ac:dyDescent="0.3">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_xlfn.XLOOKUP(D409,Product!$A$1:$A$49,Product!$B$1:$B$49,,0)</f>
        <v>Exc</v>
      </c>
      <c r="J409" t="str">
        <f>_xlfn.XLOOKUP(D409,Product!$A$1:$A$49,Product!$C$1:$C$49,,0)</f>
        <v>M</v>
      </c>
      <c r="K409" s="6">
        <f>INDEX(Product!$A$1:$G$49,MATCH(orders!$D409,Product!$A$1:$A$49,0),MATCH(orders!K$1,Product!$A$1:$G$1,0))</f>
        <v>0.5</v>
      </c>
      <c r="L409" s="7">
        <f>INDEX(Product!$A$1:$G$49,MATCH(orders!$D409,Product!$A$1:$A$49,0),MATCH(orders!L$1,Product!$A$1:$G$1,0))</f>
        <v>8.25</v>
      </c>
      <c r="M409" s="7">
        <f t="shared" si="18"/>
        <v>49.5</v>
      </c>
      <c r="N409" t="str">
        <f t="shared" si="19"/>
        <v>Excelsa</v>
      </c>
      <c r="O409" t="str">
        <f t="shared" si="20"/>
        <v>Medium</v>
      </c>
      <c r="P409" t="str">
        <f>_xlfn.XLOOKUP(Orders[[#This Row],[Customer ID]],customers!$A$1:$A$1001,customers!$I$1:$I$1001,,0)</f>
        <v>No</v>
      </c>
    </row>
    <row r="410" spans="1:16" x14ac:dyDescent="0.3">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_xlfn.XLOOKUP(D410,Product!$A$1:$A$49,Product!$B$1:$B$49,,0)</f>
        <v>Ara</v>
      </c>
      <c r="J410" t="str">
        <f>_xlfn.XLOOKUP(D410,Product!$A$1:$A$49,Product!$C$1:$C$49,,0)</f>
        <v>M</v>
      </c>
      <c r="K410" s="6">
        <f>INDEX(Product!$A$1:$G$49,MATCH(orders!$D410,Product!$A$1:$A$49,0),MATCH(orders!K$1,Product!$A$1:$G$1,0))</f>
        <v>2.5</v>
      </c>
      <c r="L410" s="7">
        <f>INDEX(Product!$A$1:$G$49,MATCH(orders!$D410,Product!$A$1:$A$49,0),MATCH(orders!L$1,Product!$A$1:$G$1,0))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_xlfn.XLOOKUP(D411,Product!$A$1:$A$49,Product!$B$1:$B$49,,0)</f>
        <v>Lib</v>
      </c>
      <c r="J411" t="str">
        <f>_xlfn.XLOOKUP(D411,Product!$A$1:$A$49,Product!$C$1:$C$49,,0)</f>
        <v>L</v>
      </c>
      <c r="K411" s="6">
        <f>INDEX(Product!$A$1:$G$49,MATCH(orders!$D411,Product!$A$1:$A$49,0),MATCH(orders!K$1,Product!$A$1:$G$1,0))</f>
        <v>1</v>
      </c>
      <c r="L411" s="7">
        <f>INDEX(Product!$A$1:$G$49,MATCH(orders!$D411,Product!$A$1:$A$49,0),MATCH(orders!L$1,Product!$A$1:$G$1,0))</f>
        <v>15.85</v>
      </c>
      <c r="M411" s="7">
        <f t="shared" si="18"/>
        <v>47.55</v>
      </c>
      <c r="N411" t="str">
        <f t="shared" si="19"/>
        <v>Liberica</v>
      </c>
      <c r="O411" t="str">
        <f t="shared" si="20"/>
        <v>Light</v>
      </c>
      <c r="P411" t="str">
        <f>_xlfn.XLOOKUP(Orders[[#This Row],[Customer ID]],customers!$A$1:$A$1001,customers!$I$1:$I$1001,,0)</f>
        <v>Yes</v>
      </c>
    </row>
    <row r="412" spans="1:16" x14ac:dyDescent="0.3">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_xlfn.XLOOKUP(D412,Product!$A$1:$A$49,Product!$B$1:$B$49,,0)</f>
        <v>Ara</v>
      </c>
      <c r="J412" t="str">
        <f>_xlfn.XLOOKUP(D412,Product!$A$1:$A$49,Product!$C$1:$C$49,,0)</f>
        <v>L</v>
      </c>
      <c r="K412" s="6">
        <f>INDEX(Product!$A$1:$G$49,MATCH(orders!$D412,Product!$A$1:$A$49,0),MATCH(orders!K$1,Product!$A$1:$G$1,0))</f>
        <v>0.2</v>
      </c>
      <c r="L412" s="7">
        <f>INDEX(Product!$A$1:$G$49,MATCH(orders!$D412,Product!$A$1:$A$49,0),MATCH(orders!L$1,Product!$A$1:$G$1,0))</f>
        <v>3.8849999999999998</v>
      </c>
      <c r="M412" s="7">
        <f t="shared" si="18"/>
        <v>15.54</v>
      </c>
      <c r="N412" t="str">
        <f t="shared" si="19"/>
        <v>Arabica</v>
      </c>
      <c r="O412" t="str">
        <f t="shared" si="20"/>
        <v>Light</v>
      </c>
      <c r="P412" t="str">
        <f>_xlfn.XLOOKUP(Orders[[#This Row],[Customer ID]],customers!$A$1:$A$1001,customers!$I$1:$I$1001,,0)</f>
        <v>No</v>
      </c>
    </row>
    <row r="413" spans="1:16" x14ac:dyDescent="0.3">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_xlfn.XLOOKUP(D413,Product!$A$1:$A$49,Product!$B$1:$B$49,,0)</f>
        <v>Lib</v>
      </c>
      <c r="J413" t="str">
        <f>_xlfn.XLOOKUP(D413,Product!$A$1:$A$49,Product!$C$1:$C$49,,0)</f>
        <v>M</v>
      </c>
      <c r="K413" s="6">
        <f>INDEX(Product!$A$1:$G$49,MATCH(orders!$D413,Product!$A$1:$A$49,0),MATCH(orders!K$1,Product!$A$1:$G$1,0))</f>
        <v>1</v>
      </c>
      <c r="L413" s="7">
        <f>INDEX(Product!$A$1:$G$49,MATCH(orders!$D413,Product!$A$1:$A$49,0),MATCH(orders!L$1,Product!$A$1:$G$1,0))</f>
        <v>14.55</v>
      </c>
      <c r="M413" s="7">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_xlfn.XLOOKUP(D414,Product!$A$1:$A$49,Product!$B$1:$B$49,,0)</f>
        <v>Ara</v>
      </c>
      <c r="J414" t="str">
        <f>_xlfn.XLOOKUP(D414,Product!$A$1:$A$49,Product!$C$1:$C$49,,0)</f>
        <v>M</v>
      </c>
      <c r="K414" s="6">
        <f>INDEX(Product!$A$1:$G$49,MATCH(orders!$D414,Product!$A$1:$A$49,0),MATCH(orders!K$1,Product!$A$1:$G$1,0))</f>
        <v>1</v>
      </c>
      <c r="L414" s="7">
        <f>INDEX(Product!$A$1:$G$49,MATCH(orders!$D414,Product!$A$1:$A$49,0),MATCH(orders!L$1,Product!$A$1:$G$1,0))</f>
        <v>11.25</v>
      </c>
      <c r="M414" s="7">
        <f t="shared" si="18"/>
        <v>56.25</v>
      </c>
      <c r="N414" t="str">
        <f t="shared" si="19"/>
        <v>Arabica</v>
      </c>
      <c r="O414" t="str">
        <f t="shared" si="20"/>
        <v>Medium</v>
      </c>
      <c r="P414" t="str">
        <f>_xlfn.XLOOKUP(Orders[[#This Row],[Customer ID]],customers!$A$1:$A$1001,customers!$I$1:$I$1001,,0)</f>
        <v>Yes</v>
      </c>
    </row>
    <row r="415" spans="1:16" x14ac:dyDescent="0.3">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_xlfn.XLOOKUP(D415,Product!$A$1:$A$49,Product!$B$1:$B$49,,0)</f>
        <v>Lib</v>
      </c>
      <c r="J415" t="str">
        <f>_xlfn.XLOOKUP(D415,Product!$A$1:$A$49,Product!$C$1:$C$49,,0)</f>
        <v>L</v>
      </c>
      <c r="K415" s="6">
        <f>INDEX(Product!$A$1:$G$49,MATCH(orders!$D415,Product!$A$1:$A$49,0),MATCH(orders!K$1,Product!$A$1:$G$1,0))</f>
        <v>2.5</v>
      </c>
      <c r="L415" s="7">
        <f>INDEX(Product!$A$1:$G$49,MATCH(orders!$D415,Product!$A$1:$A$49,0),MATCH(orders!L$1,Product!$A$1:$G$1,0))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_xlfn.XLOOKUP(D416,Product!$A$1:$A$49,Product!$B$1:$B$49,,0)</f>
        <v>Rob</v>
      </c>
      <c r="J416" t="str">
        <f>_xlfn.XLOOKUP(D416,Product!$A$1:$A$49,Product!$C$1:$C$49,,0)</f>
        <v>L</v>
      </c>
      <c r="K416" s="6">
        <f>INDEX(Product!$A$1:$G$49,MATCH(orders!$D416,Product!$A$1:$A$49,0),MATCH(orders!K$1,Product!$A$1:$G$1,0))</f>
        <v>0.2</v>
      </c>
      <c r="L416" s="7">
        <f>INDEX(Product!$A$1:$G$49,MATCH(orders!$D416,Product!$A$1:$A$49,0),MATCH(orders!L$1,Product!$A$1:$G$1,0))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_xlfn.XLOOKUP(D417,Product!$A$1:$A$49,Product!$B$1:$B$49,,0)</f>
        <v>Rob</v>
      </c>
      <c r="J417" t="str">
        <f>_xlfn.XLOOKUP(D417,Product!$A$1:$A$49,Product!$C$1:$C$49,,0)</f>
        <v>M</v>
      </c>
      <c r="K417" s="6">
        <f>INDEX(Product!$A$1:$G$49,MATCH(orders!$D417,Product!$A$1:$A$49,0),MATCH(orders!K$1,Product!$A$1:$G$1,0))</f>
        <v>0.2</v>
      </c>
      <c r="L417" s="7">
        <f>INDEX(Product!$A$1:$G$49,MATCH(orders!$D417,Product!$A$1:$A$49,0),MATCH(orders!L$1,Product!$A$1:$G$1,0))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_xlfn.XLOOKUP(D418,Product!$A$1:$A$49,Product!$B$1:$B$49,,0)</f>
        <v>Ara</v>
      </c>
      <c r="J418" t="str">
        <f>_xlfn.XLOOKUP(D418,Product!$A$1:$A$49,Product!$C$1:$C$49,,0)</f>
        <v>L</v>
      </c>
      <c r="K418" s="6">
        <f>INDEX(Product!$A$1:$G$49,MATCH(orders!$D418,Product!$A$1:$A$49,0),MATCH(orders!K$1,Product!$A$1:$G$1,0))</f>
        <v>0.5</v>
      </c>
      <c r="L418" s="7">
        <f>INDEX(Product!$A$1:$G$49,MATCH(orders!$D418,Product!$A$1:$A$49,0),MATCH(orders!L$1,Product!$A$1:$G$1,0))</f>
        <v>7.77</v>
      </c>
      <c r="M418" s="7">
        <f t="shared" si="18"/>
        <v>23.31</v>
      </c>
      <c r="N418" t="str">
        <f t="shared" si="19"/>
        <v>Arabica</v>
      </c>
      <c r="O418" t="str">
        <f t="shared" si="20"/>
        <v>Light</v>
      </c>
      <c r="P418" t="str">
        <f>_xlfn.XLOOKUP(Orders[[#This Row],[Customer ID]],customers!$A$1:$A$1001,customers!$I$1:$I$1001,,0)</f>
        <v>Yes</v>
      </c>
    </row>
    <row r="419" spans="1:16" x14ac:dyDescent="0.3">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_xlfn.XLOOKUP(D419,Product!$A$1:$A$49,Product!$B$1:$B$49,,0)</f>
        <v>Ara</v>
      </c>
      <c r="J419" t="str">
        <f>_xlfn.XLOOKUP(D419,Product!$A$1:$A$49,Product!$C$1:$C$49,,0)</f>
        <v>L</v>
      </c>
      <c r="K419" s="6">
        <f>INDEX(Product!$A$1:$G$49,MATCH(orders!$D419,Product!$A$1:$A$49,0),MATCH(orders!K$1,Product!$A$1:$G$1,0))</f>
        <v>2.5</v>
      </c>
      <c r="L419" s="7">
        <f>INDEX(Product!$A$1:$G$49,MATCH(orders!$D419,Product!$A$1:$A$49,0),MATCH(orders!L$1,Product!$A$1:$G$1,0))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_xlfn.XLOOKUP(D420,Product!$A$1:$A$49,Product!$B$1:$B$49,,0)</f>
        <v>Ara</v>
      </c>
      <c r="J420" t="str">
        <f>_xlfn.XLOOKUP(D420,Product!$A$1:$A$49,Product!$C$1:$C$49,,0)</f>
        <v>L</v>
      </c>
      <c r="K420" s="6">
        <f>INDEX(Product!$A$1:$G$49,MATCH(orders!$D420,Product!$A$1:$A$49,0),MATCH(orders!K$1,Product!$A$1:$G$1,0))</f>
        <v>2.5</v>
      </c>
      <c r="L420" s="7">
        <f>INDEX(Product!$A$1:$G$49,MATCH(orders!$D420,Product!$A$1:$A$49,0),MATCH(orders!L$1,Product!$A$1:$G$1,0))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_xlfn.XLOOKUP(D421,Product!$A$1:$A$49,Product!$B$1:$B$49,,0)</f>
        <v>Lib</v>
      </c>
      <c r="J421" t="str">
        <f>_xlfn.XLOOKUP(D421,Product!$A$1:$A$49,Product!$C$1:$C$49,,0)</f>
        <v>M</v>
      </c>
      <c r="K421" s="6">
        <f>INDEX(Product!$A$1:$G$49,MATCH(orders!$D421,Product!$A$1:$A$49,0),MATCH(orders!K$1,Product!$A$1:$G$1,0))</f>
        <v>0.5</v>
      </c>
      <c r="L421" s="7">
        <f>INDEX(Product!$A$1:$G$49,MATCH(orders!$D421,Product!$A$1:$A$49,0),MATCH(orders!L$1,Product!$A$1:$G$1,0))</f>
        <v>8.73</v>
      </c>
      <c r="M421" s="7">
        <f t="shared" si="18"/>
        <v>8.73</v>
      </c>
      <c r="N421" t="str">
        <f t="shared" si="19"/>
        <v>Liberica</v>
      </c>
      <c r="O421" t="str">
        <f t="shared" si="20"/>
        <v>Medium</v>
      </c>
      <c r="P421" t="str">
        <f>_xlfn.XLOOKUP(Orders[[#This Row],[Customer ID]],customers!$A$1:$A$1001,customers!$I$1:$I$1001,,0)</f>
        <v>Yes</v>
      </c>
    </row>
    <row r="422" spans="1:16" x14ac:dyDescent="0.3">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_xlfn.XLOOKUP(D422,Product!$A$1:$A$49,Product!$B$1:$B$49,,0)</f>
        <v>Lib</v>
      </c>
      <c r="J422" t="str">
        <f>_xlfn.XLOOKUP(D422,Product!$A$1:$A$49,Product!$C$1:$C$49,,0)</f>
        <v>D</v>
      </c>
      <c r="K422" s="6">
        <f>INDEX(Product!$A$1:$G$49,MATCH(orders!$D422,Product!$A$1:$A$49,0),MATCH(orders!K$1,Product!$A$1:$G$1,0))</f>
        <v>0.5</v>
      </c>
      <c r="L422" s="7">
        <f>INDEX(Product!$A$1:$G$49,MATCH(orders!$D422,Product!$A$1:$A$49,0),MATCH(orders!L$1,Product!$A$1:$G$1,0))</f>
        <v>7.77</v>
      </c>
      <c r="M422" s="7">
        <f t="shared" si="18"/>
        <v>31.08</v>
      </c>
      <c r="N422" t="str">
        <f t="shared" si="19"/>
        <v>Liberica</v>
      </c>
      <c r="O422" t="str">
        <f t="shared" si="20"/>
        <v>Dark</v>
      </c>
      <c r="P422" t="str">
        <f>_xlfn.XLOOKUP(Orders[[#This Row],[Customer ID]],customers!$A$1:$A$1001,customers!$I$1:$I$1001,,0)</f>
        <v>No</v>
      </c>
    </row>
    <row r="423" spans="1:16" x14ac:dyDescent="0.3">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_xlfn.XLOOKUP(D423,Product!$A$1:$A$49,Product!$B$1:$B$49,,0)</f>
        <v>Ara</v>
      </c>
      <c r="J423" t="str">
        <f>_xlfn.XLOOKUP(D423,Product!$A$1:$A$49,Product!$C$1:$C$49,,0)</f>
        <v>D</v>
      </c>
      <c r="K423" s="6">
        <f>INDEX(Product!$A$1:$G$49,MATCH(orders!$D423,Product!$A$1:$A$49,0),MATCH(orders!K$1,Product!$A$1:$G$1,0))</f>
        <v>2.5</v>
      </c>
      <c r="L423" s="7">
        <f>INDEX(Product!$A$1:$G$49,MATCH(orders!$D423,Product!$A$1:$A$49,0),MATCH(orders!L$1,Product!$A$1:$G$1,0))</f>
        <v>22.884999999999998</v>
      </c>
      <c r="M423" s="7">
        <f t="shared" si="18"/>
        <v>137.31</v>
      </c>
      <c r="N423" t="str">
        <f t="shared" si="19"/>
        <v>Arabica</v>
      </c>
      <c r="O423" t="str">
        <f t="shared" si="20"/>
        <v>Dark</v>
      </c>
      <c r="P423" t="str">
        <f>_xlfn.XLOOKUP(Orders[[#This Row],[Customer ID]],customers!$A$1:$A$1001,customers!$I$1:$I$1001,,0)</f>
        <v>No</v>
      </c>
    </row>
    <row r="424" spans="1:16" x14ac:dyDescent="0.3">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_xlfn.XLOOKUP(D424,Product!$A$1:$A$49,Product!$B$1:$B$49,,0)</f>
        <v>Ara</v>
      </c>
      <c r="J424" t="str">
        <f>_xlfn.XLOOKUP(D424,Product!$A$1:$A$49,Product!$C$1:$C$49,,0)</f>
        <v>D</v>
      </c>
      <c r="K424" s="6">
        <f>INDEX(Product!$A$1:$G$49,MATCH(orders!$D424,Product!$A$1:$A$49,0),MATCH(orders!K$1,Product!$A$1:$G$1,0))</f>
        <v>0.5</v>
      </c>
      <c r="L424" s="7">
        <f>INDEX(Product!$A$1:$G$49,MATCH(orders!$D424,Product!$A$1:$A$49,0),MATCH(orders!L$1,Product!$A$1:$G$1,0))</f>
        <v>5.97</v>
      </c>
      <c r="M424" s="7">
        <f t="shared" si="18"/>
        <v>29.849999999999998</v>
      </c>
      <c r="N424" t="str">
        <f t="shared" si="19"/>
        <v>Arabica</v>
      </c>
      <c r="O424" t="str">
        <f t="shared" si="20"/>
        <v>Dark</v>
      </c>
      <c r="P424" t="str">
        <f>_xlfn.XLOOKUP(Orders[[#This Row],[Customer ID]],customers!$A$1:$A$1001,customers!$I$1:$I$1001,,0)</f>
        <v>No</v>
      </c>
    </row>
    <row r="425" spans="1:16" x14ac:dyDescent="0.3">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_xlfn.XLOOKUP(D425,Product!$A$1:$A$49,Product!$B$1:$B$49,,0)</f>
        <v>Rob</v>
      </c>
      <c r="J425" t="str">
        <f>_xlfn.XLOOKUP(D425,Product!$A$1:$A$49,Product!$C$1:$C$49,,0)</f>
        <v>M</v>
      </c>
      <c r="K425" s="6">
        <f>INDEX(Product!$A$1:$G$49,MATCH(orders!$D425,Product!$A$1:$A$49,0),MATCH(orders!K$1,Product!$A$1:$G$1,0))</f>
        <v>0.5</v>
      </c>
      <c r="L425" s="7">
        <f>INDEX(Product!$A$1:$G$49,MATCH(orders!$D425,Product!$A$1:$A$49,0),MATCH(orders!L$1,Product!$A$1:$G$1,0))</f>
        <v>5.97</v>
      </c>
      <c r="M425" s="7">
        <f t="shared" si="18"/>
        <v>17.91</v>
      </c>
      <c r="N425" t="str">
        <f t="shared" si="19"/>
        <v>Robusta</v>
      </c>
      <c r="O425" t="str">
        <f t="shared" si="20"/>
        <v>Medium</v>
      </c>
      <c r="P425" t="str">
        <f>_xlfn.XLOOKUP(Orders[[#This Row],[Customer ID]],customers!$A$1:$A$1001,customers!$I$1:$I$1001,,0)</f>
        <v>No</v>
      </c>
    </row>
    <row r="426" spans="1:16" x14ac:dyDescent="0.3">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_xlfn.XLOOKUP(D426,Product!$A$1:$A$49,Product!$B$1:$B$49,,0)</f>
        <v>Exc</v>
      </c>
      <c r="J426" t="str">
        <f>_xlfn.XLOOKUP(D426,Product!$A$1:$A$49,Product!$C$1:$C$49,,0)</f>
        <v>L</v>
      </c>
      <c r="K426" s="6">
        <f>INDEX(Product!$A$1:$G$49,MATCH(orders!$D426,Product!$A$1:$A$49,0),MATCH(orders!K$1,Product!$A$1:$G$1,0))</f>
        <v>0.5</v>
      </c>
      <c r="L426" s="7">
        <f>INDEX(Product!$A$1:$G$49,MATCH(orders!$D426,Product!$A$1:$A$49,0),MATCH(orders!L$1,Product!$A$1:$G$1,0))</f>
        <v>8.91</v>
      </c>
      <c r="M426" s="7">
        <f t="shared" si="18"/>
        <v>26.73</v>
      </c>
      <c r="N426" t="str">
        <f t="shared" si="19"/>
        <v>Excelsa</v>
      </c>
      <c r="O426" t="str">
        <f t="shared" si="20"/>
        <v>Light</v>
      </c>
      <c r="P426" t="str">
        <f>_xlfn.XLOOKUP(Orders[[#This Row],[Customer ID]],customers!$A$1:$A$1001,customers!$I$1:$I$1001,,0)</f>
        <v>Yes</v>
      </c>
    </row>
    <row r="427" spans="1:16" x14ac:dyDescent="0.3">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_xlfn.XLOOKUP(D427,Product!$A$1:$A$49,Product!$B$1:$B$49,,0)</f>
        <v>Rob</v>
      </c>
      <c r="J427" t="str">
        <f>_xlfn.XLOOKUP(D427,Product!$A$1:$A$49,Product!$C$1:$C$49,,0)</f>
        <v>D</v>
      </c>
      <c r="K427" s="6">
        <f>INDEX(Product!$A$1:$G$49,MATCH(orders!$D427,Product!$A$1:$A$49,0),MATCH(orders!K$1,Product!$A$1:$G$1,0))</f>
        <v>1</v>
      </c>
      <c r="L427" s="7">
        <f>INDEX(Product!$A$1:$G$49,MATCH(orders!$D427,Product!$A$1:$A$49,0),MATCH(orders!L$1,Product!$A$1:$G$1,0))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_xlfn.XLOOKUP(D428,Product!$A$1:$A$49,Product!$B$1:$B$49,,0)</f>
        <v>Rob</v>
      </c>
      <c r="J428" t="str">
        <f>_xlfn.XLOOKUP(D428,Product!$A$1:$A$49,Product!$C$1:$C$49,,0)</f>
        <v>L</v>
      </c>
      <c r="K428" s="6">
        <f>INDEX(Product!$A$1:$G$49,MATCH(orders!$D428,Product!$A$1:$A$49,0),MATCH(orders!K$1,Product!$A$1:$G$1,0))</f>
        <v>0.2</v>
      </c>
      <c r="L428" s="7">
        <f>INDEX(Product!$A$1:$G$49,MATCH(orders!$D428,Product!$A$1:$A$49,0),MATCH(orders!L$1,Product!$A$1:$G$1,0))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_xlfn.XLOOKUP(D429,Product!$A$1:$A$49,Product!$B$1:$B$49,,0)</f>
        <v>Ara</v>
      </c>
      <c r="J429" t="str">
        <f>_xlfn.XLOOKUP(D429,Product!$A$1:$A$49,Product!$C$1:$C$49,,0)</f>
        <v>M</v>
      </c>
      <c r="K429" s="6">
        <f>INDEX(Product!$A$1:$G$49,MATCH(orders!$D429,Product!$A$1:$A$49,0),MATCH(orders!K$1,Product!$A$1:$G$1,0))</f>
        <v>2.5</v>
      </c>
      <c r="L429" s="7">
        <f>INDEX(Product!$A$1:$G$49,MATCH(orders!$D429,Product!$A$1:$A$49,0),MATCH(orders!L$1,Product!$A$1:$G$1,0))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_xlfn.XLOOKUP(D430,Product!$A$1:$A$49,Product!$B$1:$B$49,,0)</f>
        <v>Rob</v>
      </c>
      <c r="J430" t="str">
        <f>_xlfn.XLOOKUP(D430,Product!$A$1:$A$49,Product!$C$1:$C$49,,0)</f>
        <v>L</v>
      </c>
      <c r="K430" s="6">
        <f>INDEX(Product!$A$1:$G$49,MATCH(orders!$D430,Product!$A$1:$A$49,0),MATCH(orders!K$1,Product!$A$1:$G$1,0))</f>
        <v>1</v>
      </c>
      <c r="L430" s="7">
        <f>INDEX(Product!$A$1:$G$49,MATCH(orders!$D430,Product!$A$1:$A$49,0),MATCH(orders!L$1,Product!$A$1:$G$1,0))</f>
        <v>11.95</v>
      </c>
      <c r="M430" s="7">
        <f t="shared" si="18"/>
        <v>59.75</v>
      </c>
      <c r="N430" t="str">
        <f t="shared" si="19"/>
        <v>Robusta</v>
      </c>
      <c r="O430" t="str">
        <f t="shared" si="20"/>
        <v>Light</v>
      </c>
      <c r="P430" t="str">
        <f>_xlfn.XLOOKUP(Orders[[#This Row],[Customer ID]],customers!$A$1:$A$1001,customers!$I$1:$I$1001,,0)</f>
        <v>No</v>
      </c>
    </row>
    <row r="431" spans="1:16" x14ac:dyDescent="0.3">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_xlfn.XLOOKUP(D431,Product!$A$1:$A$49,Product!$B$1:$B$49,,0)</f>
        <v>Ara</v>
      </c>
      <c r="J431" t="str">
        <f>_xlfn.XLOOKUP(D431,Product!$A$1:$A$49,Product!$C$1:$C$49,,0)</f>
        <v>L</v>
      </c>
      <c r="K431" s="6">
        <f>INDEX(Product!$A$1:$G$49,MATCH(orders!$D431,Product!$A$1:$A$49,0),MATCH(orders!K$1,Product!$A$1:$G$1,0))</f>
        <v>1</v>
      </c>
      <c r="L431" s="7">
        <f>INDEX(Product!$A$1:$G$49,MATCH(orders!$D431,Product!$A$1:$A$49,0),MATCH(orders!L$1,Product!$A$1:$G$1,0))</f>
        <v>12.95</v>
      </c>
      <c r="M431" s="7">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_xlfn.XLOOKUP(D432,Product!$A$1:$A$49,Product!$B$1:$B$49,,0)</f>
        <v>Rob</v>
      </c>
      <c r="J432" t="str">
        <f>_xlfn.XLOOKUP(D432,Product!$A$1:$A$49,Product!$C$1:$C$49,,0)</f>
        <v>D</v>
      </c>
      <c r="K432" s="6">
        <f>INDEX(Product!$A$1:$G$49,MATCH(orders!$D432,Product!$A$1:$A$49,0),MATCH(orders!K$1,Product!$A$1:$G$1,0))</f>
        <v>0.2</v>
      </c>
      <c r="L432" s="7">
        <f>INDEX(Product!$A$1:$G$49,MATCH(orders!$D432,Product!$A$1:$A$49,0),MATCH(orders!L$1,Product!$A$1:$G$1,0))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_xlfn.XLOOKUP(D433,Product!$A$1:$A$49,Product!$B$1:$B$49,,0)</f>
        <v>Exc</v>
      </c>
      <c r="J433" t="str">
        <f>_xlfn.XLOOKUP(D433,Product!$A$1:$A$49,Product!$C$1:$C$49,,0)</f>
        <v>D</v>
      </c>
      <c r="K433" s="6">
        <f>INDEX(Product!$A$1:$G$49,MATCH(orders!$D433,Product!$A$1:$A$49,0),MATCH(orders!K$1,Product!$A$1:$G$1,0))</f>
        <v>2.5</v>
      </c>
      <c r="L433" s="7">
        <f>INDEX(Product!$A$1:$G$49,MATCH(orders!$D433,Product!$A$1:$A$49,0),MATCH(orders!L$1,Product!$A$1:$G$1,0))</f>
        <v>27.945</v>
      </c>
      <c r="M433" s="7">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_xlfn.XLOOKUP(D434,Product!$A$1:$A$49,Product!$B$1:$B$49,,0)</f>
        <v>Ara</v>
      </c>
      <c r="J434" t="str">
        <f>_xlfn.XLOOKUP(D434,Product!$A$1:$A$49,Product!$C$1:$C$49,,0)</f>
        <v>M</v>
      </c>
      <c r="K434" s="6">
        <f>INDEX(Product!$A$1:$G$49,MATCH(orders!$D434,Product!$A$1:$A$49,0),MATCH(orders!K$1,Product!$A$1:$G$1,0))</f>
        <v>1</v>
      </c>
      <c r="L434" s="7">
        <f>INDEX(Product!$A$1:$G$49,MATCH(orders!$D434,Product!$A$1:$A$49,0),MATCH(orders!L$1,Product!$A$1:$G$1,0))</f>
        <v>11.25</v>
      </c>
      <c r="M434" s="7">
        <f t="shared" si="18"/>
        <v>22.5</v>
      </c>
      <c r="N434" t="str">
        <f t="shared" si="19"/>
        <v>Arabica</v>
      </c>
      <c r="O434" t="str">
        <f t="shared" si="20"/>
        <v>Medium</v>
      </c>
      <c r="P434" t="str">
        <f>_xlfn.XLOOKUP(Orders[[#This Row],[Customer ID]],customers!$A$1:$A$1001,customers!$I$1:$I$1001,,0)</f>
        <v>No</v>
      </c>
    </row>
    <row r="435" spans="1:16" x14ac:dyDescent="0.3">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_xlfn.XLOOKUP(D435,Product!$A$1:$A$49,Product!$B$1:$B$49,,0)</f>
        <v>Lib</v>
      </c>
      <c r="J435" t="str">
        <f>_xlfn.XLOOKUP(D435,Product!$A$1:$A$49,Product!$C$1:$C$49,,0)</f>
        <v>M</v>
      </c>
      <c r="K435" s="6">
        <f>INDEX(Product!$A$1:$G$49,MATCH(orders!$D435,Product!$A$1:$A$49,0),MATCH(orders!K$1,Product!$A$1:$G$1,0))</f>
        <v>2.5</v>
      </c>
      <c r="L435" s="7">
        <f>INDEX(Product!$A$1:$G$49,MATCH(orders!$D435,Product!$A$1:$A$49,0),MATCH(orders!L$1,Product!$A$1:$G$1,0))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_xlfn.XLOOKUP(D436,Product!$A$1:$A$49,Product!$B$1:$B$49,,0)</f>
        <v>Ara</v>
      </c>
      <c r="J436" t="str">
        <f>_xlfn.XLOOKUP(D436,Product!$A$1:$A$49,Product!$C$1:$C$49,,0)</f>
        <v>M</v>
      </c>
      <c r="K436" s="6">
        <f>INDEX(Product!$A$1:$G$49,MATCH(orders!$D436,Product!$A$1:$A$49,0),MATCH(orders!K$1,Product!$A$1:$G$1,0))</f>
        <v>1</v>
      </c>
      <c r="L436" s="7">
        <f>INDEX(Product!$A$1:$G$49,MATCH(orders!$D436,Product!$A$1:$A$49,0),MATCH(orders!L$1,Product!$A$1:$G$1,0))</f>
        <v>11.25</v>
      </c>
      <c r="M436" s="7">
        <f t="shared" si="18"/>
        <v>67.5</v>
      </c>
      <c r="N436" t="str">
        <f t="shared" si="19"/>
        <v>Arabica</v>
      </c>
      <c r="O436" t="str">
        <f t="shared" si="20"/>
        <v>Medium</v>
      </c>
      <c r="P436" t="str">
        <f>_xlfn.XLOOKUP(Orders[[#This Row],[Customer ID]],customers!$A$1:$A$1001,customers!$I$1:$I$1001,,0)</f>
        <v>No</v>
      </c>
    </row>
    <row r="437" spans="1:16" x14ac:dyDescent="0.3">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_xlfn.XLOOKUP(D437,Product!$A$1:$A$49,Product!$B$1:$B$49,,0)</f>
        <v>Exc</v>
      </c>
      <c r="J437" t="str">
        <f>_xlfn.XLOOKUP(D437,Product!$A$1:$A$49,Product!$C$1:$C$49,,0)</f>
        <v>M</v>
      </c>
      <c r="K437" s="6">
        <f>INDEX(Product!$A$1:$G$49,MATCH(orders!$D437,Product!$A$1:$A$49,0),MATCH(orders!K$1,Product!$A$1:$G$1,0))</f>
        <v>0.5</v>
      </c>
      <c r="L437" s="7">
        <f>INDEX(Product!$A$1:$G$49,MATCH(orders!$D437,Product!$A$1:$A$49,0),MATCH(orders!L$1,Product!$A$1:$G$1,0))</f>
        <v>8.25</v>
      </c>
      <c r="M437" s="7">
        <f t="shared" si="18"/>
        <v>8.25</v>
      </c>
      <c r="N437" t="str">
        <f t="shared" si="19"/>
        <v>Excelsa</v>
      </c>
      <c r="O437" t="str">
        <f t="shared" si="20"/>
        <v>Medium</v>
      </c>
      <c r="P437" t="str">
        <f>_xlfn.XLOOKUP(Orders[[#This Row],[Customer ID]],customers!$A$1:$A$1001,customers!$I$1:$I$1001,,0)</f>
        <v>No</v>
      </c>
    </row>
    <row r="438" spans="1:16" x14ac:dyDescent="0.3">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_xlfn.XLOOKUP(D438,Product!$A$1:$A$49,Product!$B$1:$B$49,,0)</f>
        <v>Lib</v>
      </c>
      <c r="J438" t="str">
        <f>_xlfn.XLOOKUP(D438,Product!$A$1:$A$49,Product!$C$1:$C$49,,0)</f>
        <v>L</v>
      </c>
      <c r="K438" s="6">
        <f>INDEX(Product!$A$1:$G$49,MATCH(orders!$D438,Product!$A$1:$A$49,0),MATCH(orders!K$1,Product!$A$1:$G$1,0))</f>
        <v>0.2</v>
      </c>
      <c r="L438" s="7">
        <f>INDEX(Product!$A$1:$G$49,MATCH(orders!$D438,Product!$A$1:$A$49,0),MATCH(orders!L$1,Product!$A$1:$G$1,0))</f>
        <v>4.7549999999999999</v>
      </c>
      <c r="M438" s="7">
        <f t="shared" si="18"/>
        <v>9.51</v>
      </c>
      <c r="N438" t="str">
        <f t="shared" si="19"/>
        <v>Liberica</v>
      </c>
      <c r="O438" t="str">
        <f t="shared" si="20"/>
        <v>Light</v>
      </c>
      <c r="P438" t="str">
        <f>_xlfn.XLOOKUP(Orders[[#This Row],[Customer ID]],customers!$A$1:$A$1001,customers!$I$1:$I$1001,,0)</f>
        <v>Yes</v>
      </c>
    </row>
    <row r="439" spans="1:16" x14ac:dyDescent="0.3">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_xlfn.XLOOKUP(D439,Product!$A$1:$A$49,Product!$B$1:$B$49,,0)</f>
        <v>Lib</v>
      </c>
      <c r="J439" t="str">
        <f>_xlfn.XLOOKUP(D439,Product!$A$1:$A$49,Product!$C$1:$C$49,,0)</f>
        <v>D</v>
      </c>
      <c r="K439" s="6">
        <f>INDEX(Product!$A$1:$G$49,MATCH(orders!$D439,Product!$A$1:$A$49,0),MATCH(orders!K$1,Product!$A$1:$G$1,0))</f>
        <v>2.5</v>
      </c>
      <c r="L439" s="7">
        <f>INDEX(Product!$A$1:$G$49,MATCH(orders!$D439,Product!$A$1:$A$49,0),MATCH(orders!L$1,Product!$A$1:$G$1,0))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_xlfn.XLOOKUP(D440,Product!$A$1:$A$49,Product!$B$1:$B$49,,0)</f>
        <v>Lib</v>
      </c>
      <c r="J440" t="str">
        <f>_xlfn.XLOOKUP(D440,Product!$A$1:$A$49,Product!$C$1:$C$49,,0)</f>
        <v>D</v>
      </c>
      <c r="K440" s="6">
        <f>INDEX(Product!$A$1:$G$49,MATCH(orders!$D440,Product!$A$1:$A$49,0),MATCH(orders!K$1,Product!$A$1:$G$1,0))</f>
        <v>0.5</v>
      </c>
      <c r="L440" s="7">
        <f>INDEX(Product!$A$1:$G$49,MATCH(orders!$D440,Product!$A$1:$A$49,0),MATCH(orders!L$1,Product!$A$1:$G$1,0))</f>
        <v>7.77</v>
      </c>
      <c r="M440" s="7">
        <f t="shared" si="18"/>
        <v>15.54</v>
      </c>
      <c r="N440" t="str">
        <f t="shared" si="19"/>
        <v>Liberica</v>
      </c>
      <c r="O440" t="str">
        <f t="shared" si="20"/>
        <v>Dark</v>
      </c>
      <c r="P440" t="str">
        <f>_xlfn.XLOOKUP(Orders[[#This Row],[Customer ID]],customers!$A$1:$A$1001,customers!$I$1:$I$1001,,0)</f>
        <v>No</v>
      </c>
    </row>
    <row r="441" spans="1:16" x14ac:dyDescent="0.3">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_xlfn.XLOOKUP(D441,Product!$A$1:$A$49,Product!$B$1:$B$49,,0)</f>
        <v>Exc</v>
      </c>
      <c r="J441" t="str">
        <f>_xlfn.XLOOKUP(D441,Product!$A$1:$A$49,Product!$C$1:$C$49,,0)</f>
        <v>L</v>
      </c>
      <c r="K441" s="6">
        <f>INDEX(Product!$A$1:$G$49,MATCH(orders!$D441,Product!$A$1:$A$49,0),MATCH(orders!K$1,Product!$A$1:$G$1,0))</f>
        <v>0.5</v>
      </c>
      <c r="L441" s="7">
        <f>INDEX(Product!$A$1:$G$49,MATCH(orders!$D441,Product!$A$1:$A$49,0),MATCH(orders!L$1,Product!$A$1:$G$1,0))</f>
        <v>8.91</v>
      </c>
      <c r="M441" s="7">
        <f t="shared" si="18"/>
        <v>35.64</v>
      </c>
      <c r="N441" t="str">
        <f t="shared" si="19"/>
        <v>Excelsa</v>
      </c>
      <c r="O441" t="str">
        <f t="shared" si="20"/>
        <v>Light</v>
      </c>
      <c r="P441" t="str">
        <f>_xlfn.XLOOKUP(Orders[[#This Row],[Customer ID]],customers!$A$1:$A$1001,customers!$I$1:$I$1001,,0)</f>
        <v>No</v>
      </c>
    </row>
    <row r="442" spans="1:16" x14ac:dyDescent="0.3">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_xlfn.XLOOKUP(D442,Product!$A$1:$A$49,Product!$B$1:$B$49,,0)</f>
        <v>Ara</v>
      </c>
      <c r="J442" t="str">
        <f>_xlfn.XLOOKUP(D442,Product!$A$1:$A$49,Product!$C$1:$C$49,,0)</f>
        <v>M</v>
      </c>
      <c r="K442" s="6">
        <f>INDEX(Product!$A$1:$G$49,MATCH(orders!$D442,Product!$A$1:$A$49,0),MATCH(orders!K$1,Product!$A$1:$G$1,0))</f>
        <v>2.5</v>
      </c>
      <c r="L442" s="7">
        <f>INDEX(Product!$A$1:$G$49,MATCH(orders!$D442,Product!$A$1:$A$49,0),MATCH(orders!L$1,Product!$A$1:$G$1,0))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_xlfn.XLOOKUP(D443,Product!$A$1:$A$49,Product!$B$1:$B$49,,0)</f>
        <v>Exc</v>
      </c>
      <c r="J443" t="str">
        <f>_xlfn.XLOOKUP(D443,Product!$A$1:$A$49,Product!$C$1:$C$49,,0)</f>
        <v>D</v>
      </c>
      <c r="K443" s="6">
        <f>INDEX(Product!$A$1:$G$49,MATCH(orders!$D443,Product!$A$1:$A$49,0),MATCH(orders!K$1,Product!$A$1:$G$1,0))</f>
        <v>1</v>
      </c>
      <c r="L443" s="7">
        <f>INDEX(Product!$A$1:$G$49,MATCH(orders!$D443,Product!$A$1:$A$49,0),MATCH(orders!L$1,Product!$A$1:$G$1,0))</f>
        <v>12.15</v>
      </c>
      <c r="M443" s="7">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_xlfn.XLOOKUP(D444,Product!$A$1:$A$49,Product!$B$1:$B$49,,0)</f>
        <v>Rob</v>
      </c>
      <c r="J444" t="str">
        <f>_xlfn.XLOOKUP(D444,Product!$A$1:$A$49,Product!$C$1:$C$49,,0)</f>
        <v>L</v>
      </c>
      <c r="K444" s="6">
        <f>INDEX(Product!$A$1:$G$49,MATCH(orders!$D444,Product!$A$1:$A$49,0),MATCH(orders!K$1,Product!$A$1:$G$1,0))</f>
        <v>0.5</v>
      </c>
      <c r="L444" s="7">
        <f>INDEX(Product!$A$1:$G$49,MATCH(orders!$D444,Product!$A$1:$A$49,0),MATCH(orders!L$1,Product!$A$1:$G$1,0))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_xlfn.XLOOKUP(D445,Product!$A$1:$A$49,Product!$B$1:$B$49,,0)</f>
        <v>Exc</v>
      </c>
      <c r="J445" t="str">
        <f>_xlfn.XLOOKUP(D445,Product!$A$1:$A$49,Product!$C$1:$C$49,,0)</f>
        <v>L</v>
      </c>
      <c r="K445" s="6">
        <f>INDEX(Product!$A$1:$G$49,MATCH(orders!$D445,Product!$A$1:$A$49,0),MATCH(orders!K$1,Product!$A$1:$G$1,0))</f>
        <v>0.2</v>
      </c>
      <c r="L445" s="7">
        <f>INDEX(Product!$A$1:$G$49,MATCH(orders!$D445,Product!$A$1:$A$49,0),MATCH(orders!L$1,Product!$A$1:$G$1,0))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_xlfn.XLOOKUP(D446,Product!$A$1:$A$49,Product!$B$1:$B$49,,0)</f>
        <v>Exc</v>
      </c>
      <c r="J446" t="str">
        <f>_xlfn.XLOOKUP(D446,Product!$A$1:$A$49,Product!$C$1:$C$49,,0)</f>
        <v>M</v>
      </c>
      <c r="K446" s="6">
        <f>INDEX(Product!$A$1:$G$49,MATCH(orders!$D446,Product!$A$1:$A$49,0),MATCH(orders!K$1,Product!$A$1:$G$1,0))</f>
        <v>0.2</v>
      </c>
      <c r="L446" s="7">
        <f>INDEX(Product!$A$1:$G$49,MATCH(orders!$D446,Product!$A$1:$A$49,0),MATCH(orders!L$1,Product!$A$1:$G$1,0))</f>
        <v>4.125</v>
      </c>
      <c r="M446" s="7">
        <f t="shared" si="18"/>
        <v>24.75</v>
      </c>
      <c r="N446" t="str">
        <f t="shared" si="19"/>
        <v>Excelsa</v>
      </c>
      <c r="O446" t="str">
        <f t="shared" si="20"/>
        <v>Medium</v>
      </c>
      <c r="P446" t="str">
        <f>_xlfn.XLOOKUP(Orders[[#This Row],[Customer ID]],customers!$A$1:$A$1001,customers!$I$1:$I$1001,,0)</f>
        <v>No</v>
      </c>
    </row>
    <row r="447" spans="1:16" x14ac:dyDescent="0.3">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_xlfn.XLOOKUP(D447,Product!$A$1:$A$49,Product!$B$1:$B$49,,0)</f>
        <v>Lib</v>
      </c>
      <c r="J447" t="str">
        <f>_xlfn.XLOOKUP(D447,Product!$A$1:$A$49,Product!$C$1:$C$49,,0)</f>
        <v>M</v>
      </c>
      <c r="K447" s="6">
        <f>INDEX(Product!$A$1:$G$49,MATCH(orders!$D447,Product!$A$1:$A$49,0),MATCH(orders!K$1,Product!$A$1:$G$1,0))</f>
        <v>2.5</v>
      </c>
      <c r="L447" s="7">
        <f>INDEX(Product!$A$1:$G$49,MATCH(orders!$D447,Product!$A$1:$A$49,0),MATCH(orders!L$1,Product!$A$1:$G$1,0))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_xlfn.XLOOKUP(D448,Product!$A$1:$A$49,Product!$B$1:$B$49,,0)</f>
        <v>Lib</v>
      </c>
      <c r="J448" t="str">
        <f>_xlfn.XLOOKUP(D448,Product!$A$1:$A$49,Product!$C$1:$C$49,,0)</f>
        <v>M</v>
      </c>
      <c r="K448" s="6">
        <f>INDEX(Product!$A$1:$G$49,MATCH(orders!$D448,Product!$A$1:$A$49,0),MATCH(orders!K$1,Product!$A$1:$G$1,0))</f>
        <v>0.5</v>
      </c>
      <c r="L448" s="7">
        <f>INDEX(Product!$A$1:$G$49,MATCH(orders!$D448,Product!$A$1:$A$49,0),MATCH(orders!L$1,Product!$A$1:$G$1,0))</f>
        <v>8.73</v>
      </c>
      <c r="M448" s="7">
        <f t="shared" si="18"/>
        <v>8.73</v>
      </c>
      <c r="N448" t="str">
        <f t="shared" si="19"/>
        <v>Liberica</v>
      </c>
      <c r="O448" t="str">
        <f t="shared" si="20"/>
        <v>Medium</v>
      </c>
      <c r="P448" t="str">
        <f>_xlfn.XLOOKUP(Orders[[#This Row],[Customer ID]],customers!$A$1:$A$1001,customers!$I$1:$I$1001,,0)</f>
        <v>Yes</v>
      </c>
    </row>
    <row r="449" spans="1:16" x14ac:dyDescent="0.3">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_xlfn.XLOOKUP(D449,Product!$A$1:$A$49,Product!$B$1:$B$49,,0)</f>
        <v>Rob</v>
      </c>
      <c r="J449" t="str">
        <f>_xlfn.XLOOKUP(D449,Product!$A$1:$A$49,Product!$C$1:$C$49,,0)</f>
        <v>M</v>
      </c>
      <c r="K449" s="6">
        <f>INDEX(Product!$A$1:$G$49,MATCH(orders!$D449,Product!$A$1:$A$49,0),MATCH(orders!K$1,Product!$A$1:$G$1,0))</f>
        <v>0.5</v>
      </c>
      <c r="L449" s="7">
        <f>INDEX(Product!$A$1:$G$49,MATCH(orders!$D449,Product!$A$1:$A$49,0),MATCH(orders!L$1,Product!$A$1:$G$1,0))</f>
        <v>5.97</v>
      </c>
      <c r="M449" s="7">
        <f t="shared" si="18"/>
        <v>17.91</v>
      </c>
      <c r="N449" t="str">
        <f t="shared" si="19"/>
        <v>Robusta</v>
      </c>
      <c r="O449" t="str">
        <f t="shared" si="20"/>
        <v>Medium</v>
      </c>
      <c r="P449" t="str">
        <f>_xlfn.XLOOKUP(Orders[[#This Row],[Customer ID]],customers!$A$1:$A$1001,customers!$I$1:$I$1001,,0)</f>
        <v>No</v>
      </c>
    </row>
    <row r="450" spans="1:16" x14ac:dyDescent="0.3">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_xlfn.XLOOKUP(D450,Product!$A$1:$A$49,Product!$B$1:$B$49,,0)</f>
        <v>Rob</v>
      </c>
      <c r="J450" t="str">
        <f>_xlfn.XLOOKUP(D450,Product!$A$1:$A$49,Product!$C$1:$C$49,,0)</f>
        <v>L</v>
      </c>
      <c r="K450" s="6">
        <f>INDEX(Product!$A$1:$G$49,MATCH(orders!$D450,Product!$A$1:$A$49,0),MATCH(orders!K$1,Product!$A$1:$G$1,0))</f>
        <v>0.5</v>
      </c>
      <c r="L450" s="7">
        <f>INDEX(Product!$A$1:$G$49,MATCH(orders!$D450,Product!$A$1:$A$49,0),MATCH(orders!L$1,Product!$A$1:$G$1,0))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_xlfn.XLOOKUP(D451,Product!$A$1:$A$49,Product!$B$1:$B$49,,0)</f>
        <v>Rob</v>
      </c>
      <c r="J451" t="str">
        <f>_xlfn.XLOOKUP(D451,Product!$A$1:$A$49,Product!$C$1:$C$49,,0)</f>
        <v>D</v>
      </c>
      <c r="K451" s="6">
        <f>INDEX(Product!$A$1:$G$49,MATCH(orders!$D451,Product!$A$1:$A$49,0),MATCH(orders!K$1,Product!$A$1:$G$1,0))</f>
        <v>0.2</v>
      </c>
      <c r="L451" s="7">
        <f>INDEX(Product!$A$1:$G$49,MATCH(orders!$D451,Product!$A$1:$A$49,0),MATCH(orders!L$1,Product!$A$1:$G$1,0))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_xlfn.XLOOKUP(D452,Product!$A$1:$A$49,Product!$B$1:$B$49,,0)</f>
        <v>Lib</v>
      </c>
      <c r="J452" t="str">
        <f>_xlfn.XLOOKUP(D452,Product!$A$1:$A$49,Product!$C$1:$C$49,,0)</f>
        <v>L</v>
      </c>
      <c r="K452" s="6">
        <f>INDEX(Product!$A$1:$G$49,MATCH(orders!$D452,Product!$A$1:$A$49,0),MATCH(orders!K$1,Product!$A$1:$G$1,0))</f>
        <v>0.2</v>
      </c>
      <c r="L452" s="7">
        <f>INDEX(Product!$A$1:$G$49,MATCH(orders!$D452,Product!$A$1:$A$49,0),MATCH(orders!L$1,Product!$A$1:$G$1,0))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_xlfn.XLOOKUP(D453,Product!$A$1:$A$49,Product!$B$1:$B$49,,0)</f>
        <v>Rob</v>
      </c>
      <c r="J453" t="str">
        <f>_xlfn.XLOOKUP(D453,Product!$A$1:$A$49,Product!$C$1:$C$49,,0)</f>
        <v>D</v>
      </c>
      <c r="K453" s="6">
        <f>INDEX(Product!$A$1:$G$49,MATCH(orders!$D453,Product!$A$1:$A$49,0),MATCH(orders!K$1,Product!$A$1:$G$1,0))</f>
        <v>2.5</v>
      </c>
      <c r="L453" s="7">
        <f>INDEX(Product!$A$1:$G$49,MATCH(orders!$D453,Product!$A$1:$A$49,0),MATCH(orders!L$1,Product!$A$1:$G$1,0))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_xlfn.XLOOKUP(D454,Product!$A$1:$A$49,Product!$B$1:$B$49,,0)</f>
        <v>Ara</v>
      </c>
      <c r="J454" t="str">
        <f>_xlfn.XLOOKUP(D454,Product!$A$1:$A$49,Product!$C$1:$C$49,,0)</f>
        <v>L</v>
      </c>
      <c r="K454" s="6">
        <f>INDEX(Product!$A$1:$G$49,MATCH(orders!$D454,Product!$A$1:$A$49,0),MATCH(orders!K$1,Product!$A$1:$G$1,0))</f>
        <v>0.2</v>
      </c>
      <c r="L454" s="7">
        <f>INDEX(Product!$A$1:$G$49,MATCH(orders!$D454,Product!$A$1:$A$49,0),MATCH(orders!L$1,Product!$A$1:$G$1,0))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_xlfn.XLOOKUP(D455,Product!$A$1:$A$49,Product!$B$1:$B$49,,0)</f>
        <v>Lib</v>
      </c>
      <c r="J455" t="str">
        <f>_xlfn.XLOOKUP(D455,Product!$A$1:$A$49,Product!$C$1:$C$49,,0)</f>
        <v>L</v>
      </c>
      <c r="K455" s="6">
        <f>INDEX(Product!$A$1:$G$49,MATCH(orders!$D455,Product!$A$1:$A$49,0),MATCH(orders!K$1,Product!$A$1:$G$1,0))</f>
        <v>0.5</v>
      </c>
      <c r="L455" s="7">
        <f>INDEX(Product!$A$1:$G$49,MATCH(orders!$D455,Product!$A$1:$A$49,0),MATCH(orders!L$1,Product!$A$1:$G$1,0))</f>
        <v>9.51</v>
      </c>
      <c r="M455" s="7">
        <f t="shared" si="21"/>
        <v>38.04</v>
      </c>
      <c r="N455" t="str">
        <f t="shared" si="22"/>
        <v>Liberica</v>
      </c>
      <c r="O455" t="str">
        <f t="shared" si="23"/>
        <v>Light</v>
      </c>
      <c r="P455" t="str">
        <f>_xlfn.XLOOKUP(Orders[[#This Row],[Customer ID]],customers!$A$1:$A$1001,customers!$I$1:$I$1001,,0)</f>
        <v>No</v>
      </c>
    </row>
    <row r="456" spans="1:16" x14ac:dyDescent="0.3">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_xlfn.XLOOKUP(D456,Product!$A$1:$A$49,Product!$B$1:$B$49,,0)</f>
        <v>Rob</v>
      </c>
      <c r="J456" t="str">
        <f>_xlfn.XLOOKUP(D456,Product!$A$1:$A$49,Product!$C$1:$C$49,,0)</f>
        <v>D</v>
      </c>
      <c r="K456" s="6">
        <f>INDEX(Product!$A$1:$G$49,MATCH(orders!$D456,Product!$A$1:$A$49,0),MATCH(orders!K$1,Product!$A$1:$G$1,0))</f>
        <v>2.5</v>
      </c>
      <c r="L456" s="7">
        <f>INDEX(Product!$A$1:$G$49,MATCH(orders!$D456,Product!$A$1:$A$49,0),MATCH(orders!L$1,Product!$A$1:$G$1,0))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_xlfn.XLOOKUP(D457,Product!$A$1:$A$49,Product!$B$1:$B$49,,0)</f>
        <v>Lib</v>
      </c>
      <c r="J457" t="str">
        <f>_xlfn.XLOOKUP(D457,Product!$A$1:$A$49,Product!$C$1:$C$49,,0)</f>
        <v>L</v>
      </c>
      <c r="K457" s="6">
        <f>INDEX(Product!$A$1:$G$49,MATCH(orders!$D457,Product!$A$1:$A$49,0),MATCH(orders!K$1,Product!$A$1:$G$1,0))</f>
        <v>0.2</v>
      </c>
      <c r="L457" s="7">
        <f>INDEX(Product!$A$1:$G$49,MATCH(orders!$D457,Product!$A$1:$A$49,0),MATCH(orders!L$1,Product!$A$1:$G$1,0))</f>
        <v>4.7549999999999999</v>
      </c>
      <c r="M457" s="7">
        <f t="shared" si="21"/>
        <v>9.51</v>
      </c>
      <c r="N457" t="str">
        <f t="shared" si="22"/>
        <v>Liberica</v>
      </c>
      <c r="O457" t="str">
        <f t="shared" si="23"/>
        <v>Light</v>
      </c>
      <c r="P457" t="str">
        <f>_xlfn.XLOOKUP(Orders[[#This Row],[Customer ID]],customers!$A$1:$A$1001,customers!$I$1:$I$1001,,0)</f>
        <v>Yes</v>
      </c>
    </row>
    <row r="458" spans="1:16" x14ac:dyDescent="0.3">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_xlfn.XLOOKUP(D458,Product!$A$1:$A$49,Product!$B$1:$B$49,,0)</f>
        <v>Rob</v>
      </c>
      <c r="J458" t="str">
        <f>_xlfn.XLOOKUP(D458,Product!$A$1:$A$49,Product!$C$1:$C$49,,0)</f>
        <v>D</v>
      </c>
      <c r="K458" s="6">
        <f>INDEX(Product!$A$1:$G$49,MATCH(orders!$D458,Product!$A$1:$A$49,0),MATCH(orders!K$1,Product!$A$1:$G$1,0))</f>
        <v>2.5</v>
      </c>
      <c r="L458" s="7">
        <f>INDEX(Product!$A$1:$G$49,MATCH(orders!$D458,Product!$A$1:$A$49,0),MATCH(orders!L$1,Product!$A$1:$G$1,0))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_xlfn.XLOOKUP(D459,Product!$A$1:$A$49,Product!$B$1:$B$49,,0)</f>
        <v>Lib</v>
      </c>
      <c r="J459" t="str">
        <f>_xlfn.XLOOKUP(D459,Product!$A$1:$A$49,Product!$C$1:$C$49,,0)</f>
        <v>L</v>
      </c>
      <c r="K459" s="6">
        <f>INDEX(Product!$A$1:$G$49,MATCH(orders!$D459,Product!$A$1:$A$49,0),MATCH(orders!K$1,Product!$A$1:$G$1,0))</f>
        <v>0.5</v>
      </c>
      <c r="L459" s="7">
        <f>INDEX(Product!$A$1:$G$49,MATCH(orders!$D459,Product!$A$1:$A$49,0),MATCH(orders!L$1,Product!$A$1:$G$1,0))</f>
        <v>9.51</v>
      </c>
      <c r="M459" s="7">
        <f t="shared" si="21"/>
        <v>47.55</v>
      </c>
      <c r="N459" t="str">
        <f t="shared" si="22"/>
        <v>Liberica</v>
      </c>
      <c r="O459" t="str">
        <f t="shared" si="23"/>
        <v>Light</v>
      </c>
      <c r="P459" t="str">
        <f>_xlfn.XLOOKUP(Orders[[#This Row],[Customer ID]],customers!$A$1:$A$1001,customers!$I$1:$I$1001,,0)</f>
        <v>No</v>
      </c>
    </row>
    <row r="460" spans="1:16" x14ac:dyDescent="0.3">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_xlfn.XLOOKUP(D460,Product!$A$1:$A$49,Product!$B$1:$B$49,,0)</f>
        <v>Ara</v>
      </c>
      <c r="J460" t="str">
        <f>_xlfn.XLOOKUP(D460,Product!$A$1:$A$49,Product!$C$1:$C$49,,0)</f>
        <v>M</v>
      </c>
      <c r="K460" s="6">
        <f>INDEX(Product!$A$1:$G$49,MATCH(orders!$D460,Product!$A$1:$A$49,0),MATCH(orders!K$1,Product!$A$1:$G$1,0))</f>
        <v>1</v>
      </c>
      <c r="L460" s="7">
        <f>INDEX(Product!$A$1:$G$49,MATCH(orders!$D460,Product!$A$1:$A$49,0),MATCH(orders!L$1,Product!$A$1:$G$1,0))</f>
        <v>11.25</v>
      </c>
      <c r="M460" s="7">
        <f t="shared" si="21"/>
        <v>45</v>
      </c>
      <c r="N460" t="str">
        <f t="shared" si="22"/>
        <v>Arabica</v>
      </c>
      <c r="O460" t="str">
        <f t="shared" si="23"/>
        <v>Medium</v>
      </c>
      <c r="P460" t="str">
        <f>_xlfn.XLOOKUP(Orders[[#This Row],[Customer ID]],customers!$A$1:$A$1001,customers!$I$1:$I$1001,,0)</f>
        <v>No</v>
      </c>
    </row>
    <row r="461" spans="1:16" x14ac:dyDescent="0.3">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_xlfn.XLOOKUP(D461,Product!$A$1:$A$49,Product!$B$1:$B$49,,0)</f>
        <v>Lib</v>
      </c>
      <c r="J461" t="str">
        <f>_xlfn.XLOOKUP(D461,Product!$A$1:$A$49,Product!$C$1:$C$49,,0)</f>
        <v>L</v>
      </c>
      <c r="K461" s="6">
        <f>INDEX(Product!$A$1:$G$49,MATCH(orders!$D461,Product!$A$1:$A$49,0),MATCH(orders!K$1,Product!$A$1:$G$1,0))</f>
        <v>0.2</v>
      </c>
      <c r="L461" s="7">
        <f>INDEX(Product!$A$1:$G$49,MATCH(orders!$D461,Product!$A$1:$A$49,0),MATCH(orders!L$1,Product!$A$1:$G$1,0))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_xlfn.XLOOKUP(D462,Product!$A$1:$A$49,Product!$B$1:$B$49,,0)</f>
        <v>Rob</v>
      </c>
      <c r="J462" t="str">
        <f>_xlfn.XLOOKUP(D462,Product!$A$1:$A$49,Product!$C$1:$C$49,,0)</f>
        <v>D</v>
      </c>
      <c r="K462" s="6">
        <f>INDEX(Product!$A$1:$G$49,MATCH(orders!$D462,Product!$A$1:$A$49,0),MATCH(orders!K$1,Product!$A$1:$G$1,0))</f>
        <v>0.5</v>
      </c>
      <c r="L462" s="7">
        <f>INDEX(Product!$A$1:$G$49,MATCH(orders!$D462,Product!$A$1:$A$49,0),MATCH(orders!L$1,Product!$A$1:$G$1,0))</f>
        <v>5.3699999999999992</v>
      </c>
      <c r="M462" s="7">
        <f t="shared" si="21"/>
        <v>16.11</v>
      </c>
      <c r="N462" t="str">
        <f t="shared" si="22"/>
        <v>Robusta</v>
      </c>
      <c r="O462" t="str">
        <f t="shared" si="23"/>
        <v>Dark</v>
      </c>
      <c r="P462" t="str">
        <f>_xlfn.XLOOKUP(Orders[[#This Row],[Customer ID]],customers!$A$1:$A$1001,customers!$I$1:$I$1001,,0)</f>
        <v>Yes</v>
      </c>
    </row>
    <row r="463" spans="1:16" x14ac:dyDescent="0.3">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_xlfn.XLOOKUP(D463,Product!$A$1:$A$49,Product!$B$1:$B$49,,0)</f>
        <v>Rob</v>
      </c>
      <c r="J463" t="str">
        <f>_xlfn.XLOOKUP(D463,Product!$A$1:$A$49,Product!$C$1:$C$49,,0)</f>
        <v>D</v>
      </c>
      <c r="K463" s="6">
        <f>INDEX(Product!$A$1:$G$49,MATCH(orders!$D463,Product!$A$1:$A$49,0),MATCH(orders!K$1,Product!$A$1:$G$1,0))</f>
        <v>0.2</v>
      </c>
      <c r="L463" s="7">
        <f>INDEX(Product!$A$1:$G$49,MATCH(orders!$D463,Product!$A$1:$A$49,0),MATCH(orders!L$1,Product!$A$1:$G$1,0))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_xlfn.XLOOKUP(D464,Product!$A$1:$A$49,Product!$B$1:$B$49,,0)</f>
        <v>Ara</v>
      </c>
      <c r="J464" t="str">
        <f>_xlfn.XLOOKUP(D464,Product!$A$1:$A$49,Product!$C$1:$C$49,,0)</f>
        <v>D</v>
      </c>
      <c r="K464" s="6">
        <f>INDEX(Product!$A$1:$G$49,MATCH(orders!$D464,Product!$A$1:$A$49,0),MATCH(orders!K$1,Product!$A$1:$G$1,0))</f>
        <v>1</v>
      </c>
      <c r="L464" s="7">
        <f>INDEX(Product!$A$1:$G$49,MATCH(orders!$D464,Product!$A$1:$A$49,0),MATCH(orders!L$1,Product!$A$1:$G$1,0))</f>
        <v>9.9499999999999993</v>
      </c>
      <c r="M464" s="7">
        <f t="shared" si="21"/>
        <v>49.75</v>
      </c>
      <c r="N464" t="str">
        <f t="shared" si="22"/>
        <v>Arabica</v>
      </c>
      <c r="O464" t="str">
        <f t="shared" si="23"/>
        <v>Dark</v>
      </c>
      <c r="P464" t="str">
        <f>_xlfn.XLOOKUP(Orders[[#This Row],[Customer ID]],customers!$A$1:$A$1001,customers!$I$1:$I$1001,,0)</f>
        <v>Yes</v>
      </c>
    </row>
    <row r="465" spans="1:16" x14ac:dyDescent="0.3">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_xlfn.XLOOKUP(D465,Product!$A$1:$A$49,Product!$B$1:$B$49,,0)</f>
        <v>Exc</v>
      </c>
      <c r="J465" t="str">
        <f>_xlfn.XLOOKUP(D465,Product!$A$1:$A$49,Product!$C$1:$C$49,,0)</f>
        <v>M</v>
      </c>
      <c r="K465" s="6">
        <f>INDEX(Product!$A$1:$G$49,MATCH(orders!$D465,Product!$A$1:$A$49,0),MATCH(orders!K$1,Product!$A$1:$G$1,0))</f>
        <v>1</v>
      </c>
      <c r="L465" s="7">
        <f>INDEX(Product!$A$1:$G$49,MATCH(orders!$D465,Product!$A$1:$A$49,0),MATCH(orders!L$1,Product!$A$1:$G$1,0))</f>
        <v>13.75</v>
      </c>
      <c r="M465" s="7">
        <f t="shared" si="21"/>
        <v>27.5</v>
      </c>
      <c r="N465" t="str">
        <f t="shared" si="22"/>
        <v>Excelsa</v>
      </c>
      <c r="O465" t="str">
        <f t="shared" si="23"/>
        <v>Medium</v>
      </c>
      <c r="P465" t="str">
        <f>_xlfn.XLOOKUP(Orders[[#This Row],[Customer ID]],customers!$A$1:$A$1001,customers!$I$1:$I$1001,,0)</f>
        <v>No</v>
      </c>
    </row>
    <row r="466" spans="1:16" x14ac:dyDescent="0.3">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_xlfn.XLOOKUP(D466,Product!$A$1:$A$49,Product!$B$1:$B$49,,0)</f>
        <v>Lib</v>
      </c>
      <c r="J466" t="str">
        <f>_xlfn.XLOOKUP(D466,Product!$A$1:$A$49,Product!$C$1:$C$49,,0)</f>
        <v>D</v>
      </c>
      <c r="K466" s="6">
        <f>INDEX(Product!$A$1:$G$49,MATCH(orders!$D466,Product!$A$1:$A$49,0),MATCH(orders!K$1,Product!$A$1:$G$1,0))</f>
        <v>2.5</v>
      </c>
      <c r="L466" s="7">
        <f>INDEX(Product!$A$1:$G$49,MATCH(orders!$D466,Product!$A$1:$A$49,0),MATCH(orders!L$1,Product!$A$1:$G$1,0))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_xlfn.XLOOKUP(D467,Product!$A$1:$A$49,Product!$B$1:$B$49,,0)</f>
        <v>Rob</v>
      </c>
      <c r="J467" t="str">
        <f>_xlfn.XLOOKUP(D467,Product!$A$1:$A$49,Product!$C$1:$C$49,,0)</f>
        <v>D</v>
      </c>
      <c r="K467" s="6">
        <f>INDEX(Product!$A$1:$G$49,MATCH(orders!$D467,Product!$A$1:$A$49,0),MATCH(orders!K$1,Product!$A$1:$G$1,0))</f>
        <v>2.5</v>
      </c>
      <c r="L467" s="7">
        <f>INDEX(Product!$A$1:$G$49,MATCH(orders!$D467,Product!$A$1:$A$49,0),MATCH(orders!L$1,Product!$A$1:$G$1,0))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_xlfn.XLOOKUP(D468,Product!$A$1:$A$49,Product!$B$1:$B$49,,0)</f>
        <v>Ara</v>
      </c>
      <c r="J468" t="str">
        <f>_xlfn.XLOOKUP(D468,Product!$A$1:$A$49,Product!$C$1:$C$49,,0)</f>
        <v>D</v>
      </c>
      <c r="K468" s="6">
        <f>INDEX(Product!$A$1:$G$49,MATCH(orders!$D468,Product!$A$1:$A$49,0),MATCH(orders!K$1,Product!$A$1:$G$1,0))</f>
        <v>0.2</v>
      </c>
      <c r="L468" s="7">
        <f>INDEX(Product!$A$1:$G$49,MATCH(orders!$D468,Product!$A$1:$A$49,0),MATCH(orders!L$1,Product!$A$1:$G$1,0))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_xlfn.XLOOKUP(D469,Product!$A$1:$A$49,Product!$B$1:$B$49,,0)</f>
        <v>Ara</v>
      </c>
      <c r="J469" t="str">
        <f>_xlfn.XLOOKUP(D469,Product!$A$1:$A$49,Product!$C$1:$C$49,,0)</f>
        <v>D</v>
      </c>
      <c r="K469" s="6">
        <f>INDEX(Product!$A$1:$G$49,MATCH(orders!$D469,Product!$A$1:$A$49,0),MATCH(orders!K$1,Product!$A$1:$G$1,0))</f>
        <v>0.5</v>
      </c>
      <c r="L469" s="7">
        <f>INDEX(Product!$A$1:$G$49,MATCH(orders!$D469,Product!$A$1:$A$49,0),MATCH(orders!L$1,Product!$A$1:$G$1,0))</f>
        <v>5.97</v>
      </c>
      <c r="M469" s="7">
        <f t="shared" si="21"/>
        <v>5.97</v>
      </c>
      <c r="N469" t="str">
        <f t="shared" si="22"/>
        <v>Arabica</v>
      </c>
      <c r="O469" t="str">
        <f t="shared" si="23"/>
        <v>Dark</v>
      </c>
      <c r="P469" t="str">
        <f>_xlfn.XLOOKUP(Orders[[#This Row],[Customer ID]],customers!$A$1:$A$1001,customers!$I$1:$I$1001,,0)</f>
        <v>No</v>
      </c>
    </row>
    <row r="470" spans="1:16" x14ac:dyDescent="0.3">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_xlfn.XLOOKUP(D470,Product!$A$1:$A$49,Product!$B$1:$B$49,,0)</f>
        <v>Exc</v>
      </c>
      <c r="J470" t="str">
        <f>_xlfn.XLOOKUP(D470,Product!$A$1:$A$49,Product!$C$1:$C$49,,0)</f>
        <v>M</v>
      </c>
      <c r="K470" s="6">
        <f>INDEX(Product!$A$1:$G$49,MATCH(orders!$D470,Product!$A$1:$A$49,0),MATCH(orders!K$1,Product!$A$1:$G$1,0))</f>
        <v>1</v>
      </c>
      <c r="L470" s="7">
        <f>INDEX(Product!$A$1:$G$49,MATCH(orders!$D470,Product!$A$1:$A$49,0),MATCH(orders!L$1,Product!$A$1:$G$1,0))</f>
        <v>13.75</v>
      </c>
      <c r="M470" s="7">
        <f t="shared" si="21"/>
        <v>41.25</v>
      </c>
      <c r="N470" t="str">
        <f t="shared" si="22"/>
        <v>Excelsa</v>
      </c>
      <c r="O470" t="str">
        <f t="shared" si="23"/>
        <v>Medium</v>
      </c>
      <c r="P470" t="str">
        <f>_xlfn.XLOOKUP(Orders[[#This Row],[Customer ID]],customers!$A$1:$A$1001,customers!$I$1:$I$1001,,0)</f>
        <v>Yes</v>
      </c>
    </row>
    <row r="471" spans="1:16" x14ac:dyDescent="0.3">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_xlfn.XLOOKUP(D471,Product!$A$1:$A$49,Product!$B$1:$B$49,,0)</f>
        <v>Exc</v>
      </c>
      <c r="J471" t="str">
        <f>_xlfn.XLOOKUP(D471,Product!$A$1:$A$49,Product!$C$1:$C$49,,0)</f>
        <v>L</v>
      </c>
      <c r="K471" s="6">
        <f>INDEX(Product!$A$1:$G$49,MATCH(orders!$D471,Product!$A$1:$A$49,0),MATCH(orders!K$1,Product!$A$1:$G$1,0))</f>
        <v>0.2</v>
      </c>
      <c r="L471" s="7">
        <f>INDEX(Product!$A$1:$G$49,MATCH(orders!$D471,Product!$A$1:$A$49,0),MATCH(orders!L$1,Product!$A$1:$G$1,0))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_xlfn.XLOOKUP(D472,Product!$A$1:$A$49,Product!$B$1:$B$49,,0)</f>
        <v>Ara</v>
      </c>
      <c r="J472" t="str">
        <f>_xlfn.XLOOKUP(D472,Product!$A$1:$A$49,Product!$C$1:$C$49,,0)</f>
        <v>M</v>
      </c>
      <c r="K472" s="6">
        <f>INDEX(Product!$A$1:$G$49,MATCH(orders!$D472,Product!$A$1:$A$49,0),MATCH(orders!K$1,Product!$A$1:$G$1,0))</f>
        <v>0.5</v>
      </c>
      <c r="L472" s="7">
        <f>INDEX(Product!$A$1:$G$49,MATCH(orders!$D472,Product!$A$1:$A$49,0),MATCH(orders!L$1,Product!$A$1:$G$1,0))</f>
        <v>6.75</v>
      </c>
      <c r="M472" s="7">
        <f t="shared" si="21"/>
        <v>6.75</v>
      </c>
      <c r="N472" t="str">
        <f t="shared" si="22"/>
        <v>Arabica</v>
      </c>
      <c r="O472" t="str">
        <f t="shared" si="23"/>
        <v>Medium</v>
      </c>
      <c r="P472" t="str">
        <f>_xlfn.XLOOKUP(Orders[[#This Row],[Customer ID]],customers!$A$1:$A$1001,customers!$I$1:$I$1001,,0)</f>
        <v>Yes</v>
      </c>
    </row>
    <row r="473" spans="1:16" x14ac:dyDescent="0.3">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_xlfn.XLOOKUP(D473,Product!$A$1:$A$49,Product!$B$1:$B$49,,0)</f>
        <v>Lib</v>
      </c>
      <c r="J473" t="str">
        <f>_xlfn.XLOOKUP(D473,Product!$A$1:$A$49,Product!$C$1:$C$49,,0)</f>
        <v>M</v>
      </c>
      <c r="K473" s="6">
        <f>INDEX(Product!$A$1:$G$49,MATCH(orders!$D473,Product!$A$1:$A$49,0),MATCH(orders!K$1,Product!$A$1:$G$1,0))</f>
        <v>2.5</v>
      </c>
      <c r="L473" s="7">
        <f>INDEX(Product!$A$1:$G$49,MATCH(orders!$D473,Product!$A$1:$A$49,0),MATCH(orders!L$1,Product!$A$1:$G$1,0))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_xlfn.XLOOKUP(D474,Product!$A$1:$A$49,Product!$B$1:$B$49,,0)</f>
        <v>Ara</v>
      </c>
      <c r="J474" t="str">
        <f>_xlfn.XLOOKUP(D474,Product!$A$1:$A$49,Product!$C$1:$C$49,,0)</f>
        <v>D</v>
      </c>
      <c r="K474" s="6">
        <f>INDEX(Product!$A$1:$G$49,MATCH(orders!$D474,Product!$A$1:$A$49,0),MATCH(orders!K$1,Product!$A$1:$G$1,0))</f>
        <v>0.2</v>
      </c>
      <c r="L474" s="7">
        <f>INDEX(Product!$A$1:$G$49,MATCH(orders!$D474,Product!$A$1:$A$49,0),MATCH(orders!L$1,Product!$A$1:$G$1,0))</f>
        <v>2.9849999999999999</v>
      </c>
      <c r="M474" s="7">
        <f t="shared" si="21"/>
        <v>5.97</v>
      </c>
      <c r="N474" t="str">
        <f t="shared" si="22"/>
        <v>Arabica</v>
      </c>
      <c r="O474" t="str">
        <f t="shared" si="23"/>
        <v>Dark</v>
      </c>
      <c r="P474" t="str">
        <f>_xlfn.XLOOKUP(Orders[[#This Row],[Customer ID]],customers!$A$1:$A$1001,customers!$I$1:$I$1001,,0)</f>
        <v>No</v>
      </c>
    </row>
    <row r="475" spans="1:16" x14ac:dyDescent="0.3">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_xlfn.XLOOKUP(D475,Product!$A$1:$A$49,Product!$B$1:$B$49,,0)</f>
        <v>Ara</v>
      </c>
      <c r="J475" t="str">
        <f>_xlfn.XLOOKUP(D475,Product!$A$1:$A$49,Product!$C$1:$C$49,,0)</f>
        <v>L</v>
      </c>
      <c r="K475" s="6">
        <f>INDEX(Product!$A$1:$G$49,MATCH(orders!$D475,Product!$A$1:$A$49,0),MATCH(orders!K$1,Product!$A$1:$G$1,0))</f>
        <v>1</v>
      </c>
      <c r="L475" s="7">
        <f>INDEX(Product!$A$1:$G$49,MATCH(orders!$D475,Product!$A$1:$A$49,0),MATCH(orders!L$1,Product!$A$1:$G$1,0))</f>
        <v>12.95</v>
      </c>
      <c r="M475" s="7">
        <f t="shared" si="21"/>
        <v>25.9</v>
      </c>
      <c r="N475" t="str">
        <f t="shared" si="22"/>
        <v>Arabica</v>
      </c>
      <c r="O475" t="str">
        <f t="shared" si="23"/>
        <v>Light</v>
      </c>
      <c r="P475" t="str">
        <f>_xlfn.XLOOKUP(Orders[[#This Row],[Customer ID]],customers!$A$1:$A$1001,customers!$I$1:$I$1001,,0)</f>
        <v>No</v>
      </c>
    </row>
    <row r="476" spans="1:16" x14ac:dyDescent="0.3">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_xlfn.XLOOKUP(D476,Product!$A$1:$A$49,Product!$B$1:$B$49,,0)</f>
        <v>Exc</v>
      </c>
      <c r="J476" t="str">
        <f>_xlfn.XLOOKUP(D476,Product!$A$1:$A$49,Product!$C$1:$C$49,,0)</f>
        <v>M</v>
      </c>
      <c r="K476" s="6">
        <f>INDEX(Product!$A$1:$G$49,MATCH(orders!$D476,Product!$A$1:$A$49,0),MATCH(orders!K$1,Product!$A$1:$G$1,0))</f>
        <v>2.5</v>
      </c>
      <c r="L476" s="7">
        <f>INDEX(Product!$A$1:$G$49,MATCH(orders!$D476,Product!$A$1:$A$49,0),MATCH(orders!L$1,Product!$A$1:$G$1,0))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_xlfn.XLOOKUP(D477,Product!$A$1:$A$49,Product!$B$1:$B$49,,0)</f>
        <v>Lib</v>
      </c>
      <c r="J477" t="str">
        <f>_xlfn.XLOOKUP(D477,Product!$A$1:$A$49,Product!$C$1:$C$49,,0)</f>
        <v>M</v>
      </c>
      <c r="K477" s="6">
        <f>INDEX(Product!$A$1:$G$49,MATCH(orders!$D477,Product!$A$1:$A$49,0),MATCH(orders!K$1,Product!$A$1:$G$1,0))</f>
        <v>0.2</v>
      </c>
      <c r="L477" s="7">
        <f>INDEX(Product!$A$1:$G$49,MATCH(orders!$D477,Product!$A$1:$A$49,0),MATCH(orders!L$1,Product!$A$1:$G$1,0))</f>
        <v>4.3650000000000002</v>
      </c>
      <c r="M477" s="7">
        <f t="shared" si="21"/>
        <v>8.73</v>
      </c>
      <c r="N477" t="str">
        <f t="shared" si="22"/>
        <v>Liberica</v>
      </c>
      <c r="O477" t="str">
        <f t="shared" si="23"/>
        <v>Medium</v>
      </c>
      <c r="P477" t="str">
        <f>_xlfn.XLOOKUP(Orders[[#This Row],[Customer ID]],customers!$A$1:$A$1001,customers!$I$1:$I$1001,,0)</f>
        <v>No</v>
      </c>
    </row>
    <row r="478" spans="1:16" x14ac:dyDescent="0.3">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_xlfn.XLOOKUP(D478,Product!$A$1:$A$49,Product!$B$1:$B$49,,0)</f>
        <v>Exc</v>
      </c>
      <c r="J478" t="str">
        <f>_xlfn.XLOOKUP(D478,Product!$A$1:$A$49,Product!$C$1:$C$49,,0)</f>
        <v>L</v>
      </c>
      <c r="K478" s="6">
        <f>INDEX(Product!$A$1:$G$49,MATCH(orders!$D478,Product!$A$1:$A$49,0),MATCH(orders!K$1,Product!$A$1:$G$1,0))</f>
        <v>0.2</v>
      </c>
      <c r="L478" s="7">
        <f>INDEX(Product!$A$1:$G$49,MATCH(orders!$D478,Product!$A$1:$A$49,0),MATCH(orders!L$1,Product!$A$1:$G$1,0))</f>
        <v>4.4550000000000001</v>
      </c>
      <c r="M478" s="7">
        <f t="shared" si="21"/>
        <v>26.73</v>
      </c>
      <c r="N478" t="str">
        <f t="shared" si="22"/>
        <v>Excelsa</v>
      </c>
      <c r="O478" t="str">
        <f t="shared" si="23"/>
        <v>Light</v>
      </c>
      <c r="P478" t="str">
        <f>_xlfn.XLOOKUP(Orders[[#This Row],[Customer ID]],customers!$A$1:$A$1001,customers!$I$1:$I$1001,,0)</f>
        <v>Yes</v>
      </c>
    </row>
    <row r="479" spans="1:16" x14ac:dyDescent="0.3">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_xlfn.XLOOKUP(D479,Product!$A$1:$A$49,Product!$B$1:$B$49,,0)</f>
        <v>Lib</v>
      </c>
      <c r="J479" t="str">
        <f>_xlfn.XLOOKUP(D479,Product!$A$1:$A$49,Product!$C$1:$C$49,,0)</f>
        <v>M</v>
      </c>
      <c r="K479" s="6">
        <f>INDEX(Product!$A$1:$G$49,MATCH(orders!$D479,Product!$A$1:$A$49,0),MATCH(orders!K$1,Product!$A$1:$G$1,0))</f>
        <v>0.2</v>
      </c>
      <c r="L479" s="7">
        <f>INDEX(Product!$A$1:$G$49,MATCH(orders!$D479,Product!$A$1:$A$49,0),MATCH(orders!L$1,Product!$A$1:$G$1,0))</f>
        <v>4.3650000000000002</v>
      </c>
      <c r="M479" s="7">
        <f t="shared" si="21"/>
        <v>26.19</v>
      </c>
      <c r="N479" t="str">
        <f t="shared" si="22"/>
        <v>Liberica</v>
      </c>
      <c r="O479" t="str">
        <f t="shared" si="23"/>
        <v>Medium</v>
      </c>
      <c r="P479" t="str">
        <f>_xlfn.XLOOKUP(Orders[[#This Row],[Customer ID]],customers!$A$1:$A$1001,customers!$I$1:$I$1001,,0)</f>
        <v>No</v>
      </c>
    </row>
    <row r="480" spans="1:16" x14ac:dyDescent="0.3">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_xlfn.XLOOKUP(D480,Product!$A$1:$A$49,Product!$B$1:$B$49,,0)</f>
        <v>Rob</v>
      </c>
      <c r="J480" t="str">
        <f>_xlfn.XLOOKUP(D480,Product!$A$1:$A$49,Product!$C$1:$C$49,,0)</f>
        <v>D</v>
      </c>
      <c r="K480" s="6">
        <f>INDEX(Product!$A$1:$G$49,MATCH(orders!$D480,Product!$A$1:$A$49,0),MATCH(orders!K$1,Product!$A$1:$G$1,0))</f>
        <v>1</v>
      </c>
      <c r="L480" s="7">
        <f>INDEX(Product!$A$1:$G$49,MATCH(orders!$D480,Product!$A$1:$A$49,0),MATCH(orders!L$1,Product!$A$1:$G$1,0))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_xlfn.XLOOKUP(D481,Product!$A$1:$A$49,Product!$B$1:$B$49,,0)</f>
        <v>Exc</v>
      </c>
      <c r="J481" t="str">
        <f>_xlfn.XLOOKUP(D481,Product!$A$1:$A$49,Product!$C$1:$C$49,,0)</f>
        <v>M</v>
      </c>
      <c r="K481" s="6">
        <f>INDEX(Product!$A$1:$G$49,MATCH(orders!$D481,Product!$A$1:$A$49,0),MATCH(orders!K$1,Product!$A$1:$G$1,0))</f>
        <v>2.5</v>
      </c>
      <c r="L481" s="7">
        <f>INDEX(Product!$A$1:$G$49,MATCH(orders!$D481,Product!$A$1:$A$49,0),MATCH(orders!L$1,Product!$A$1:$G$1,0))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_xlfn.XLOOKUP(D482,Product!$A$1:$A$49,Product!$B$1:$B$49,,0)</f>
        <v>Exc</v>
      </c>
      <c r="J482" t="str">
        <f>_xlfn.XLOOKUP(D482,Product!$A$1:$A$49,Product!$C$1:$C$49,,0)</f>
        <v>M</v>
      </c>
      <c r="K482" s="6">
        <f>INDEX(Product!$A$1:$G$49,MATCH(orders!$D482,Product!$A$1:$A$49,0),MATCH(orders!K$1,Product!$A$1:$G$1,0))</f>
        <v>0.2</v>
      </c>
      <c r="L482" s="7">
        <f>INDEX(Product!$A$1:$G$49,MATCH(orders!$D482,Product!$A$1:$A$49,0),MATCH(orders!L$1,Product!$A$1:$G$1,0))</f>
        <v>4.125</v>
      </c>
      <c r="M482" s="7">
        <f t="shared" si="21"/>
        <v>4.125</v>
      </c>
      <c r="N482" t="str">
        <f t="shared" si="22"/>
        <v>Excelsa</v>
      </c>
      <c r="O482" t="str">
        <f t="shared" si="23"/>
        <v>Medium</v>
      </c>
      <c r="P482" t="str">
        <f>_xlfn.XLOOKUP(Orders[[#This Row],[Customer ID]],customers!$A$1:$A$1001,customers!$I$1:$I$1001,,0)</f>
        <v>Yes</v>
      </c>
    </row>
    <row r="483" spans="1:16" x14ac:dyDescent="0.3">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_xlfn.XLOOKUP(D483,Product!$A$1:$A$49,Product!$B$1:$B$49,,0)</f>
        <v>Rob</v>
      </c>
      <c r="J483" t="str">
        <f>_xlfn.XLOOKUP(D483,Product!$A$1:$A$49,Product!$C$1:$C$49,,0)</f>
        <v>L</v>
      </c>
      <c r="K483" s="6">
        <f>INDEX(Product!$A$1:$G$49,MATCH(orders!$D483,Product!$A$1:$A$49,0),MATCH(orders!K$1,Product!$A$1:$G$1,0))</f>
        <v>1</v>
      </c>
      <c r="L483" s="7">
        <f>INDEX(Product!$A$1:$G$49,MATCH(orders!$D483,Product!$A$1:$A$49,0),MATCH(orders!L$1,Product!$A$1:$G$1,0))</f>
        <v>11.95</v>
      </c>
      <c r="M483" s="7">
        <f t="shared" si="21"/>
        <v>23.9</v>
      </c>
      <c r="N483" t="str">
        <f t="shared" si="22"/>
        <v>Robusta</v>
      </c>
      <c r="O483" t="str">
        <f t="shared" si="23"/>
        <v>Light</v>
      </c>
      <c r="P483" t="str">
        <f>_xlfn.XLOOKUP(Orders[[#This Row],[Customer ID]],customers!$A$1:$A$1001,customers!$I$1:$I$1001,,0)</f>
        <v>No</v>
      </c>
    </row>
    <row r="484" spans="1:16" x14ac:dyDescent="0.3">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_xlfn.XLOOKUP(D484,Product!$A$1:$A$49,Product!$B$1:$B$49,,0)</f>
        <v>Exc</v>
      </c>
      <c r="J484" t="str">
        <f>_xlfn.XLOOKUP(D484,Product!$A$1:$A$49,Product!$C$1:$C$49,,0)</f>
        <v>D</v>
      </c>
      <c r="K484" s="6">
        <f>INDEX(Product!$A$1:$G$49,MATCH(orders!$D484,Product!$A$1:$A$49,0),MATCH(orders!K$1,Product!$A$1:$G$1,0))</f>
        <v>2.5</v>
      </c>
      <c r="L484" s="7">
        <f>INDEX(Product!$A$1:$G$49,MATCH(orders!$D484,Product!$A$1:$A$49,0),MATCH(orders!L$1,Product!$A$1:$G$1,0))</f>
        <v>27.945</v>
      </c>
      <c r="M484" s="7">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_xlfn.XLOOKUP(D485,Product!$A$1:$A$49,Product!$B$1:$B$49,,0)</f>
        <v>Lib</v>
      </c>
      <c r="J485" t="str">
        <f>_xlfn.XLOOKUP(D485,Product!$A$1:$A$49,Product!$C$1:$C$49,,0)</f>
        <v>D</v>
      </c>
      <c r="K485" s="6">
        <f>INDEX(Product!$A$1:$G$49,MATCH(orders!$D485,Product!$A$1:$A$49,0),MATCH(orders!K$1,Product!$A$1:$G$1,0))</f>
        <v>2.5</v>
      </c>
      <c r="L485" s="7">
        <f>INDEX(Product!$A$1:$G$49,MATCH(orders!$D485,Product!$A$1:$A$49,0),MATCH(orders!L$1,Product!$A$1:$G$1,0))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_xlfn.XLOOKUP(D486,Product!$A$1:$A$49,Product!$B$1:$B$49,,0)</f>
        <v>Lib</v>
      </c>
      <c r="J486" t="str">
        <f>_xlfn.XLOOKUP(D486,Product!$A$1:$A$49,Product!$C$1:$C$49,,0)</f>
        <v>L</v>
      </c>
      <c r="K486" s="6">
        <f>INDEX(Product!$A$1:$G$49,MATCH(orders!$D486,Product!$A$1:$A$49,0),MATCH(orders!K$1,Product!$A$1:$G$1,0))</f>
        <v>0.5</v>
      </c>
      <c r="L486" s="7">
        <f>INDEX(Product!$A$1:$G$49,MATCH(orders!$D486,Product!$A$1:$A$49,0),MATCH(orders!L$1,Product!$A$1:$G$1,0))</f>
        <v>9.51</v>
      </c>
      <c r="M486" s="7">
        <f t="shared" si="21"/>
        <v>57.06</v>
      </c>
      <c r="N486" t="str">
        <f t="shared" si="22"/>
        <v>Liberica</v>
      </c>
      <c r="O486" t="str">
        <f t="shared" si="23"/>
        <v>Light</v>
      </c>
      <c r="P486" t="str">
        <f>_xlfn.XLOOKUP(Orders[[#This Row],[Customer ID]],customers!$A$1:$A$1001,customers!$I$1:$I$1001,,0)</f>
        <v>No</v>
      </c>
    </row>
    <row r="487" spans="1:16" x14ac:dyDescent="0.3">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_xlfn.XLOOKUP(D487,Product!$A$1:$A$49,Product!$B$1:$B$49,,0)</f>
        <v>Rob</v>
      </c>
      <c r="J487" t="str">
        <f>_xlfn.XLOOKUP(D487,Product!$A$1:$A$49,Product!$C$1:$C$49,,0)</f>
        <v>L</v>
      </c>
      <c r="K487" s="6">
        <f>INDEX(Product!$A$1:$G$49,MATCH(orders!$D487,Product!$A$1:$A$49,0),MATCH(orders!K$1,Product!$A$1:$G$1,0))</f>
        <v>0.2</v>
      </c>
      <c r="L487" s="7">
        <f>INDEX(Product!$A$1:$G$49,MATCH(orders!$D487,Product!$A$1:$A$49,0),MATCH(orders!L$1,Product!$A$1:$G$1,0))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_xlfn.XLOOKUP(D488,Product!$A$1:$A$49,Product!$B$1:$B$49,,0)</f>
        <v>Lib</v>
      </c>
      <c r="J488" t="str">
        <f>_xlfn.XLOOKUP(D488,Product!$A$1:$A$49,Product!$C$1:$C$49,,0)</f>
        <v>M</v>
      </c>
      <c r="K488" s="6">
        <f>INDEX(Product!$A$1:$G$49,MATCH(orders!$D488,Product!$A$1:$A$49,0),MATCH(orders!K$1,Product!$A$1:$G$1,0))</f>
        <v>0.5</v>
      </c>
      <c r="L488" s="7">
        <f>INDEX(Product!$A$1:$G$49,MATCH(orders!$D488,Product!$A$1:$A$49,0),MATCH(orders!L$1,Product!$A$1:$G$1,0))</f>
        <v>8.73</v>
      </c>
      <c r="M488" s="7">
        <f t="shared" si="21"/>
        <v>52.38</v>
      </c>
      <c r="N488" t="str">
        <f t="shared" si="22"/>
        <v>Liberica</v>
      </c>
      <c r="O488" t="str">
        <f t="shared" si="23"/>
        <v>Medium</v>
      </c>
      <c r="P488" t="str">
        <f>_xlfn.XLOOKUP(Orders[[#This Row],[Customer ID]],customers!$A$1:$A$1001,customers!$I$1:$I$1001,,0)</f>
        <v>Yes</v>
      </c>
    </row>
    <row r="489" spans="1:16" x14ac:dyDescent="0.3">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_xlfn.XLOOKUP(D489,Product!$A$1:$A$49,Product!$B$1:$B$49,,0)</f>
        <v>Exc</v>
      </c>
      <c r="J489" t="str">
        <f>_xlfn.XLOOKUP(D489,Product!$A$1:$A$49,Product!$C$1:$C$49,,0)</f>
        <v>D</v>
      </c>
      <c r="K489" s="6">
        <f>INDEX(Product!$A$1:$G$49,MATCH(orders!$D489,Product!$A$1:$A$49,0),MATCH(orders!K$1,Product!$A$1:$G$1,0))</f>
        <v>1</v>
      </c>
      <c r="L489" s="7">
        <f>INDEX(Product!$A$1:$G$49,MATCH(orders!$D489,Product!$A$1:$A$49,0),MATCH(orders!L$1,Product!$A$1:$G$1,0))</f>
        <v>12.15</v>
      </c>
      <c r="M489" s="7">
        <f t="shared" si="21"/>
        <v>72.900000000000006</v>
      </c>
      <c r="N489" t="str">
        <f t="shared" si="22"/>
        <v>Excelsa</v>
      </c>
      <c r="O489" t="str">
        <f t="shared" si="23"/>
        <v>Dark</v>
      </c>
      <c r="P489" t="str">
        <f>_xlfn.XLOOKUP(Orders[[#This Row],[Customer ID]],customers!$A$1:$A$1001,customers!$I$1:$I$1001,,0)</f>
        <v>No</v>
      </c>
    </row>
    <row r="490" spans="1:16" x14ac:dyDescent="0.3">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_xlfn.XLOOKUP(D490,Product!$A$1:$A$49,Product!$B$1:$B$49,,0)</f>
        <v>Rob</v>
      </c>
      <c r="J490" t="str">
        <f>_xlfn.XLOOKUP(D490,Product!$A$1:$A$49,Product!$C$1:$C$49,,0)</f>
        <v>M</v>
      </c>
      <c r="K490" s="6">
        <f>INDEX(Product!$A$1:$G$49,MATCH(orders!$D490,Product!$A$1:$A$49,0),MATCH(orders!K$1,Product!$A$1:$G$1,0))</f>
        <v>0.2</v>
      </c>
      <c r="L490" s="7">
        <f>INDEX(Product!$A$1:$G$49,MATCH(orders!$D490,Product!$A$1:$A$49,0),MATCH(orders!L$1,Product!$A$1:$G$1,0))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_xlfn.XLOOKUP(D491,Product!$A$1:$A$49,Product!$B$1:$B$49,,0)</f>
        <v>Lib</v>
      </c>
      <c r="J491" t="str">
        <f>_xlfn.XLOOKUP(D491,Product!$A$1:$A$49,Product!$C$1:$C$49,,0)</f>
        <v>L</v>
      </c>
      <c r="K491" s="6">
        <f>INDEX(Product!$A$1:$G$49,MATCH(orders!$D491,Product!$A$1:$A$49,0),MATCH(orders!K$1,Product!$A$1:$G$1,0))</f>
        <v>1</v>
      </c>
      <c r="L491" s="7">
        <f>INDEX(Product!$A$1:$G$49,MATCH(orders!$D491,Product!$A$1:$A$49,0),MATCH(orders!L$1,Product!$A$1:$G$1,0))</f>
        <v>15.85</v>
      </c>
      <c r="M491" s="7">
        <f t="shared" si="21"/>
        <v>95.1</v>
      </c>
      <c r="N491" t="str">
        <f t="shared" si="22"/>
        <v>Liberica</v>
      </c>
      <c r="O491" t="str">
        <f t="shared" si="23"/>
        <v>Light</v>
      </c>
      <c r="P491" t="str">
        <f>_xlfn.XLOOKUP(Orders[[#This Row],[Customer ID]],customers!$A$1:$A$1001,customers!$I$1:$I$1001,,0)</f>
        <v>No</v>
      </c>
    </row>
    <row r="492" spans="1:16" x14ac:dyDescent="0.3">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_xlfn.XLOOKUP(D492,Product!$A$1:$A$49,Product!$B$1:$B$49,,0)</f>
        <v>Lib</v>
      </c>
      <c r="J492" t="str">
        <f>_xlfn.XLOOKUP(D492,Product!$A$1:$A$49,Product!$C$1:$C$49,,0)</f>
        <v>D</v>
      </c>
      <c r="K492" s="6">
        <f>INDEX(Product!$A$1:$G$49,MATCH(orders!$D492,Product!$A$1:$A$49,0),MATCH(orders!K$1,Product!$A$1:$G$1,0))</f>
        <v>0.5</v>
      </c>
      <c r="L492" s="7">
        <f>INDEX(Product!$A$1:$G$49,MATCH(orders!$D492,Product!$A$1:$A$49,0),MATCH(orders!L$1,Product!$A$1:$G$1,0))</f>
        <v>7.77</v>
      </c>
      <c r="M492" s="7">
        <f t="shared" si="21"/>
        <v>15.54</v>
      </c>
      <c r="N492" t="str">
        <f t="shared" si="22"/>
        <v>Liberica</v>
      </c>
      <c r="O492" t="str">
        <f t="shared" si="23"/>
        <v>Dark</v>
      </c>
      <c r="P492" t="str">
        <f>_xlfn.XLOOKUP(Orders[[#This Row],[Customer ID]],customers!$A$1:$A$1001,customers!$I$1:$I$1001,,0)</f>
        <v>No</v>
      </c>
    </row>
    <row r="493" spans="1:16" x14ac:dyDescent="0.3">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_xlfn.XLOOKUP(D493,Product!$A$1:$A$49,Product!$B$1:$B$49,,0)</f>
        <v>Lib</v>
      </c>
      <c r="J493" t="str">
        <f>_xlfn.XLOOKUP(D493,Product!$A$1:$A$49,Product!$C$1:$C$49,,0)</f>
        <v>D</v>
      </c>
      <c r="K493" s="6">
        <f>INDEX(Product!$A$1:$G$49,MATCH(orders!$D493,Product!$A$1:$A$49,0),MATCH(orders!K$1,Product!$A$1:$G$1,0))</f>
        <v>0.2</v>
      </c>
      <c r="L493" s="7">
        <f>INDEX(Product!$A$1:$G$49,MATCH(orders!$D493,Product!$A$1:$A$49,0),MATCH(orders!L$1,Product!$A$1:$G$1,0))</f>
        <v>3.8849999999999998</v>
      </c>
      <c r="M493" s="7">
        <f t="shared" si="21"/>
        <v>23.31</v>
      </c>
      <c r="N493" t="str">
        <f t="shared" si="22"/>
        <v>Liberica</v>
      </c>
      <c r="O493" t="str">
        <f t="shared" si="23"/>
        <v>Dark</v>
      </c>
      <c r="P493" t="str">
        <f>_xlfn.XLOOKUP(Orders[[#This Row],[Customer ID]],customers!$A$1:$A$1001,customers!$I$1:$I$1001,,0)</f>
        <v>No</v>
      </c>
    </row>
    <row r="494" spans="1:16" x14ac:dyDescent="0.3">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_xlfn.XLOOKUP(D494,Product!$A$1:$A$49,Product!$B$1:$B$49,,0)</f>
        <v>Exc</v>
      </c>
      <c r="J494" t="str">
        <f>_xlfn.XLOOKUP(D494,Product!$A$1:$A$49,Product!$C$1:$C$49,,0)</f>
        <v>M</v>
      </c>
      <c r="K494" s="6">
        <f>INDEX(Product!$A$1:$G$49,MATCH(orders!$D494,Product!$A$1:$A$49,0),MATCH(orders!K$1,Product!$A$1:$G$1,0))</f>
        <v>0.2</v>
      </c>
      <c r="L494" s="7">
        <f>INDEX(Product!$A$1:$G$49,MATCH(orders!$D494,Product!$A$1:$A$49,0),MATCH(orders!L$1,Product!$A$1:$G$1,0))</f>
        <v>4.125</v>
      </c>
      <c r="M494" s="7">
        <f t="shared" si="21"/>
        <v>4.125</v>
      </c>
      <c r="N494" t="str">
        <f t="shared" si="22"/>
        <v>Excelsa</v>
      </c>
      <c r="O494" t="str">
        <f t="shared" si="23"/>
        <v>Medium</v>
      </c>
      <c r="P494" t="str">
        <f>_xlfn.XLOOKUP(Orders[[#This Row],[Customer ID]],customers!$A$1:$A$1001,customers!$I$1:$I$1001,,0)</f>
        <v>Yes</v>
      </c>
    </row>
    <row r="495" spans="1:16" x14ac:dyDescent="0.3">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_xlfn.XLOOKUP(D495,Product!$A$1:$A$49,Product!$B$1:$B$49,,0)</f>
        <v>Rob</v>
      </c>
      <c r="J495" t="str">
        <f>_xlfn.XLOOKUP(D495,Product!$A$1:$A$49,Product!$C$1:$C$49,,0)</f>
        <v>M</v>
      </c>
      <c r="K495" s="6">
        <f>INDEX(Product!$A$1:$G$49,MATCH(orders!$D495,Product!$A$1:$A$49,0),MATCH(orders!K$1,Product!$A$1:$G$1,0))</f>
        <v>0.5</v>
      </c>
      <c r="L495" s="7">
        <f>INDEX(Product!$A$1:$G$49,MATCH(orders!$D495,Product!$A$1:$A$49,0),MATCH(orders!L$1,Product!$A$1:$G$1,0))</f>
        <v>5.97</v>
      </c>
      <c r="M495" s="7">
        <f t="shared" si="21"/>
        <v>35.82</v>
      </c>
      <c r="N495" t="str">
        <f t="shared" si="22"/>
        <v>Robusta</v>
      </c>
      <c r="O495" t="str">
        <f t="shared" si="23"/>
        <v>Medium</v>
      </c>
      <c r="P495" t="str">
        <f>_xlfn.XLOOKUP(Orders[[#This Row],[Customer ID]],customers!$A$1:$A$1001,customers!$I$1:$I$1001,,0)</f>
        <v>No</v>
      </c>
    </row>
    <row r="496" spans="1:16" x14ac:dyDescent="0.3">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_xlfn.XLOOKUP(D496,Product!$A$1:$A$49,Product!$B$1:$B$49,,0)</f>
        <v>Lib</v>
      </c>
      <c r="J496" t="str">
        <f>_xlfn.XLOOKUP(D496,Product!$A$1:$A$49,Product!$C$1:$C$49,,0)</f>
        <v>L</v>
      </c>
      <c r="K496" s="6">
        <f>INDEX(Product!$A$1:$G$49,MATCH(orders!$D496,Product!$A$1:$A$49,0),MATCH(orders!K$1,Product!$A$1:$G$1,0))</f>
        <v>1</v>
      </c>
      <c r="L496" s="7">
        <f>INDEX(Product!$A$1:$G$49,MATCH(orders!$D496,Product!$A$1:$A$49,0),MATCH(orders!L$1,Product!$A$1:$G$1,0))</f>
        <v>15.85</v>
      </c>
      <c r="M496" s="7">
        <f t="shared" si="21"/>
        <v>31.7</v>
      </c>
      <c r="N496" t="str">
        <f t="shared" si="22"/>
        <v>Liberica</v>
      </c>
      <c r="O496" t="str">
        <f t="shared" si="23"/>
        <v>Light</v>
      </c>
      <c r="P496" t="str">
        <f>_xlfn.XLOOKUP(Orders[[#This Row],[Customer ID]],customers!$A$1:$A$1001,customers!$I$1:$I$1001,,0)</f>
        <v>No</v>
      </c>
    </row>
    <row r="497" spans="1:16" x14ac:dyDescent="0.3">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_xlfn.XLOOKUP(D497,Product!$A$1:$A$49,Product!$B$1:$B$49,,0)</f>
        <v>Lib</v>
      </c>
      <c r="J497" t="str">
        <f>_xlfn.XLOOKUP(D497,Product!$A$1:$A$49,Product!$C$1:$C$49,,0)</f>
        <v>L</v>
      </c>
      <c r="K497" s="6">
        <f>INDEX(Product!$A$1:$G$49,MATCH(orders!$D497,Product!$A$1:$A$49,0),MATCH(orders!K$1,Product!$A$1:$G$1,0))</f>
        <v>1</v>
      </c>
      <c r="L497" s="7">
        <f>INDEX(Product!$A$1:$G$49,MATCH(orders!$D497,Product!$A$1:$A$49,0),MATCH(orders!L$1,Product!$A$1:$G$1,0))</f>
        <v>15.85</v>
      </c>
      <c r="M497" s="7">
        <f t="shared" si="21"/>
        <v>79.25</v>
      </c>
      <c r="N497" t="str">
        <f t="shared" si="22"/>
        <v>Liberica</v>
      </c>
      <c r="O497" t="str">
        <f t="shared" si="23"/>
        <v>Light</v>
      </c>
      <c r="P497" t="str">
        <f>_xlfn.XLOOKUP(Orders[[#This Row],[Customer ID]],customers!$A$1:$A$1001,customers!$I$1:$I$1001,,0)</f>
        <v>Yes</v>
      </c>
    </row>
    <row r="498" spans="1:16" x14ac:dyDescent="0.3">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_xlfn.XLOOKUP(D498,Product!$A$1:$A$49,Product!$B$1:$B$49,,0)</f>
        <v>Exc</v>
      </c>
      <c r="J498" t="str">
        <f>_xlfn.XLOOKUP(D498,Product!$A$1:$A$49,Product!$C$1:$C$49,,0)</f>
        <v>D</v>
      </c>
      <c r="K498" s="6">
        <f>INDEX(Product!$A$1:$G$49,MATCH(orders!$D498,Product!$A$1:$A$49,0),MATCH(orders!K$1,Product!$A$1:$G$1,0))</f>
        <v>0.2</v>
      </c>
      <c r="L498" s="7">
        <f>INDEX(Product!$A$1:$G$49,MATCH(orders!$D498,Product!$A$1:$A$49,0),MATCH(orders!L$1,Product!$A$1:$G$1,0))</f>
        <v>3.645</v>
      </c>
      <c r="M498" s="7">
        <f t="shared" si="21"/>
        <v>10.935</v>
      </c>
      <c r="N498" t="str">
        <f t="shared" si="22"/>
        <v>Excelsa</v>
      </c>
      <c r="O498" t="str">
        <f t="shared" si="23"/>
        <v>Dark</v>
      </c>
      <c r="P498" t="str">
        <f>_xlfn.XLOOKUP(Orders[[#This Row],[Customer ID]],customers!$A$1:$A$1001,customers!$I$1:$I$1001,,0)</f>
        <v>No</v>
      </c>
    </row>
    <row r="499" spans="1:16" x14ac:dyDescent="0.3">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_xlfn.XLOOKUP(D499,Product!$A$1:$A$49,Product!$B$1:$B$49,,0)</f>
        <v>Ara</v>
      </c>
      <c r="J499" t="str">
        <f>_xlfn.XLOOKUP(D499,Product!$A$1:$A$49,Product!$C$1:$C$49,,0)</f>
        <v>D</v>
      </c>
      <c r="K499" s="6">
        <f>INDEX(Product!$A$1:$G$49,MATCH(orders!$D499,Product!$A$1:$A$49,0),MATCH(orders!K$1,Product!$A$1:$G$1,0))</f>
        <v>1</v>
      </c>
      <c r="L499" s="7">
        <f>INDEX(Product!$A$1:$G$49,MATCH(orders!$D499,Product!$A$1:$A$49,0),MATCH(orders!L$1,Product!$A$1:$G$1,0))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_xlfn.XLOOKUP(D500,Product!$A$1:$A$49,Product!$B$1:$B$49,,0)</f>
        <v>Rob</v>
      </c>
      <c r="J500" t="str">
        <f>_xlfn.XLOOKUP(D500,Product!$A$1:$A$49,Product!$C$1:$C$49,,0)</f>
        <v>M</v>
      </c>
      <c r="K500" s="6">
        <f>INDEX(Product!$A$1:$G$49,MATCH(orders!$D500,Product!$A$1:$A$49,0),MATCH(orders!K$1,Product!$A$1:$G$1,0))</f>
        <v>1</v>
      </c>
      <c r="L500" s="7">
        <f>INDEX(Product!$A$1:$G$49,MATCH(orders!$D500,Product!$A$1:$A$49,0),MATCH(orders!L$1,Product!$A$1:$G$1,0))</f>
        <v>9.9499999999999993</v>
      </c>
      <c r="M500" s="7">
        <f t="shared" si="21"/>
        <v>49.75</v>
      </c>
      <c r="N500" t="str">
        <f t="shared" si="22"/>
        <v>Robusta</v>
      </c>
      <c r="O500" t="str">
        <f t="shared" si="23"/>
        <v>Medium</v>
      </c>
      <c r="P500" t="str">
        <f>_xlfn.XLOOKUP(Orders[[#This Row],[Customer ID]],customers!$A$1:$A$1001,customers!$I$1:$I$1001,,0)</f>
        <v>Yes</v>
      </c>
    </row>
    <row r="501" spans="1:16" x14ac:dyDescent="0.3">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_xlfn.XLOOKUP(D501,Product!$A$1:$A$49,Product!$B$1:$B$49,,0)</f>
        <v>Rob</v>
      </c>
      <c r="J501" t="str">
        <f>_xlfn.XLOOKUP(D501,Product!$A$1:$A$49,Product!$C$1:$C$49,,0)</f>
        <v>D</v>
      </c>
      <c r="K501" s="6">
        <f>INDEX(Product!$A$1:$G$49,MATCH(orders!$D501,Product!$A$1:$A$49,0),MATCH(orders!K$1,Product!$A$1:$G$1,0))</f>
        <v>0.2</v>
      </c>
      <c r="L501" s="7">
        <f>INDEX(Product!$A$1:$G$49,MATCH(orders!$D501,Product!$A$1:$A$49,0),MATCH(orders!L$1,Product!$A$1:$G$1,0))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_xlfn.XLOOKUP(D502,Product!$A$1:$A$49,Product!$B$1:$B$49,,0)</f>
        <v>Rob</v>
      </c>
      <c r="J502" t="str">
        <f>_xlfn.XLOOKUP(D502,Product!$A$1:$A$49,Product!$C$1:$C$49,,0)</f>
        <v>L</v>
      </c>
      <c r="K502" s="6">
        <f>INDEX(Product!$A$1:$G$49,MATCH(orders!$D502,Product!$A$1:$A$49,0),MATCH(orders!K$1,Product!$A$1:$G$1,0))</f>
        <v>1</v>
      </c>
      <c r="L502" s="7">
        <f>INDEX(Product!$A$1:$G$49,MATCH(orders!$D502,Product!$A$1:$A$49,0),MATCH(orders!L$1,Product!$A$1:$G$1,0))</f>
        <v>11.95</v>
      </c>
      <c r="M502" s="7">
        <f t="shared" si="21"/>
        <v>47.8</v>
      </c>
      <c r="N502" t="str">
        <f t="shared" si="22"/>
        <v>Robusta</v>
      </c>
      <c r="O502" t="str">
        <f t="shared" si="23"/>
        <v>Light</v>
      </c>
      <c r="P502" t="str">
        <f>_xlfn.XLOOKUP(Orders[[#This Row],[Customer ID]],customers!$A$1:$A$1001,customers!$I$1:$I$1001,,0)</f>
        <v>No</v>
      </c>
    </row>
    <row r="503" spans="1:16" x14ac:dyDescent="0.3">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_xlfn.XLOOKUP(D503,Product!$A$1:$A$49,Product!$B$1:$B$49,,0)</f>
        <v>Rob</v>
      </c>
      <c r="J503" t="str">
        <f>_xlfn.XLOOKUP(D503,Product!$A$1:$A$49,Product!$C$1:$C$49,,0)</f>
        <v>M</v>
      </c>
      <c r="K503" s="6">
        <f>INDEX(Product!$A$1:$G$49,MATCH(orders!$D503,Product!$A$1:$A$49,0),MATCH(orders!K$1,Product!$A$1:$G$1,0))</f>
        <v>0.2</v>
      </c>
      <c r="L503" s="7">
        <f>INDEX(Product!$A$1:$G$49,MATCH(orders!$D503,Product!$A$1:$A$49,0),MATCH(orders!L$1,Product!$A$1:$G$1,0))</f>
        <v>2.9849999999999999</v>
      </c>
      <c r="M503" s="7">
        <f t="shared" si="21"/>
        <v>11.94</v>
      </c>
      <c r="N503" t="str">
        <f t="shared" si="22"/>
        <v>Robusta</v>
      </c>
      <c r="O503" t="str">
        <f t="shared" si="23"/>
        <v>Medium</v>
      </c>
      <c r="P503" t="str">
        <f>_xlfn.XLOOKUP(Orders[[#This Row],[Customer ID]],customers!$A$1:$A$1001,customers!$I$1:$I$1001,,0)</f>
        <v>No</v>
      </c>
    </row>
    <row r="504" spans="1:16" x14ac:dyDescent="0.3">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_xlfn.XLOOKUP(D504,Product!$A$1:$A$49,Product!$B$1:$B$49,,0)</f>
        <v>Exc</v>
      </c>
      <c r="J504" t="str">
        <f>_xlfn.XLOOKUP(D504,Product!$A$1:$A$49,Product!$C$1:$C$49,,0)</f>
        <v>M</v>
      </c>
      <c r="K504" s="6">
        <f>INDEX(Product!$A$1:$G$49,MATCH(orders!$D504,Product!$A$1:$A$49,0),MATCH(orders!K$1,Product!$A$1:$G$1,0))</f>
        <v>0.2</v>
      </c>
      <c r="L504" s="7">
        <f>INDEX(Product!$A$1:$G$49,MATCH(orders!$D504,Product!$A$1:$A$49,0),MATCH(orders!L$1,Product!$A$1:$G$1,0))</f>
        <v>4.125</v>
      </c>
      <c r="M504" s="7">
        <f t="shared" si="21"/>
        <v>16.5</v>
      </c>
      <c r="N504" t="str">
        <f t="shared" si="22"/>
        <v>Excelsa</v>
      </c>
      <c r="O504" t="str">
        <f t="shared" si="23"/>
        <v>Medium</v>
      </c>
      <c r="P504" t="str">
        <f>_xlfn.XLOOKUP(Orders[[#This Row],[Customer ID]],customers!$A$1:$A$1001,customers!$I$1:$I$1001,,0)</f>
        <v>No</v>
      </c>
    </row>
    <row r="505" spans="1:16" x14ac:dyDescent="0.3">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_xlfn.XLOOKUP(D505,Product!$A$1:$A$49,Product!$B$1:$B$49,,0)</f>
        <v>Lib</v>
      </c>
      <c r="J505" t="str">
        <f>_xlfn.XLOOKUP(D505,Product!$A$1:$A$49,Product!$C$1:$C$49,,0)</f>
        <v>D</v>
      </c>
      <c r="K505" s="6">
        <f>INDEX(Product!$A$1:$G$49,MATCH(orders!$D505,Product!$A$1:$A$49,0),MATCH(orders!K$1,Product!$A$1:$G$1,0))</f>
        <v>1</v>
      </c>
      <c r="L505" s="7">
        <f>INDEX(Product!$A$1:$G$49,MATCH(orders!$D505,Product!$A$1:$A$49,0),MATCH(orders!L$1,Product!$A$1:$G$1,0))</f>
        <v>12.95</v>
      </c>
      <c r="M505" s="7">
        <f t="shared" si="21"/>
        <v>51.8</v>
      </c>
      <c r="N505" t="str">
        <f t="shared" si="22"/>
        <v>Liberica</v>
      </c>
      <c r="O505" t="str">
        <f t="shared" si="23"/>
        <v>Dark</v>
      </c>
      <c r="P505" t="str">
        <f>_xlfn.XLOOKUP(Orders[[#This Row],[Customer ID]],customers!$A$1:$A$1001,customers!$I$1:$I$1001,,0)</f>
        <v>No</v>
      </c>
    </row>
    <row r="506" spans="1:16" x14ac:dyDescent="0.3">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_xlfn.XLOOKUP(D506,Product!$A$1:$A$49,Product!$B$1:$B$49,,0)</f>
        <v>Lib</v>
      </c>
      <c r="J506" t="str">
        <f>_xlfn.XLOOKUP(D506,Product!$A$1:$A$49,Product!$C$1:$C$49,,0)</f>
        <v>L</v>
      </c>
      <c r="K506" s="6">
        <f>INDEX(Product!$A$1:$G$49,MATCH(orders!$D506,Product!$A$1:$A$49,0),MATCH(orders!K$1,Product!$A$1:$G$1,0))</f>
        <v>0.2</v>
      </c>
      <c r="L506" s="7">
        <f>INDEX(Product!$A$1:$G$49,MATCH(orders!$D506,Product!$A$1:$A$49,0),MATCH(orders!L$1,Product!$A$1:$G$1,0))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_xlfn.XLOOKUP(D507,Product!$A$1:$A$49,Product!$B$1:$B$49,,0)</f>
        <v>Lib</v>
      </c>
      <c r="J507" t="str">
        <f>_xlfn.XLOOKUP(D507,Product!$A$1:$A$49,Product!$C$1:$C$49,,0)</f>
        <v>M</v>
      </c>
      <c r="K507" s="6">
        <f>INDEX(Product!$A$1:$G$49,MATCH(orders!$D507,Product!$A$1:$A$49,0),MATCH(orders!K$1,Product!$A$1:$G$1,0))</f>
        <v>0.2</v>
      </c>
      <c r="L507" s="7">
        <f>INDEX(Product!$A$1:$G$49,MATCH(orders!$D507,Product!$A$1:$A$49,0),MATCH(orders!L$1,Product!$A$1:$G$1,0))</f>
        <v>4.3650000000000002</v>
      </c>
      <c r="M507" s="7">
        <f t="shared" si="21"/>
        <v>26.19</v>
      </c>
      <c r="N507" t="str">
        <f t="shared" si="22"/>
        <v>Liberica</v>
      </c>
      <c r="O507" t="str">
        <f t="shared" si="23"/>
        <v>Medium</v>
      </c>
      <c r="P507" t="str">
        <f>_xlfn.XLOOKUP(Orders[[#This Row],[Customer ID]],customers!$A$1:$A$1001,customers!$I$1:$I$1001,,0)</f>
        <v>No</v>
      </c>
    </row>
    <row r="508" spans="1:16" x14ac:dyDescent="0.3">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_xlfn.XLOOKUP(D508,Product!$A$1:$A$49,Product!$B$1:$B$49,,0)</f>
        <v>Ara</v>
      </c>
      <c r="J508" t="str">
        <f>_xlfn.XLOOKUP(D508,Product!$A$1:$A$49,Product!$C$1:$C$49,,0)</f>
        <v>L</v>
      </c>
      <c r="K508" s="6">
        <f>INDEX(Product!$A$1:$G$49,MATCH(orders!$D508,Product!$A$1:$A$49,0),MATCH(orders!K$1,Product!$A$1:$G$1,0))</f>
        <v>1</v>
      </c>
      <c r="L508" s="7">
        <f>INDEX(Product!$A$1:$G$49,MATCH(orders!$D508,Product!$A$1:$A$49,0),MATCH(orders!L$1,Product!$A$1:$G$1,0))</f>
        <v>12.95</v>
      </c>
      <c r="M508" s="7">
        <f t="shared" si="21"/>
        <v>25.9</v>
      </c>
      <c r="N508" t="str">
        <f t="shared" si="22"/>
        <v>Arabica</v>
      </c>
      <c r="O508" t="str">
        <f t="shared" si="23"/>
        <v>Light</v>
      </c>
      <c r="P508" t="str">
        <f>_xlfn.XLOOKUP(Orders[[#This Row],[Customer ID]],customers!$A$1:$A$1001,customers!$I$1:$I$1001,,0)</f>
        <v>Yes</v>
      </c>
    </row>
    <row r="509" spans="1:16" x14ac:dyDescent="0.3">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_xlfn.XLOOKUP(D509,Product!$A$1:$A$49,Product!$B$1:$B$49,,0)</f>
        <v>Ara</v>
      </c>
      <c r="J509" t="str">
        <f>_xlfn.XLOOKUP(D509,Product!$A$1:$A$49,Product!$C$1:$C$49,,0)</f>
        <v>L</v>
      </c>
      <c r="K509" s="6">
        <f>INDEX(Product!$A$1:$G$49,MATCH(orders!$D509,Product!$A$1:$A$49,0),MATCH(orders!K$1,Product!$A$1:$G$1,0))</f>
        <v>2.5</v>
      </c>
      <c r="L509" s="7">
        <f>INDEX(Product!$A$1:$G$49,MATCH(orders!$D509,Product!$A$1:$A$49,0),MATCH(orders!L$1,Product!$A$1:$G$1,0))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_xlfn.XLOOKUP(D510,Product!$A$1:$A$49,Product!$B$1:$B$49,,0)</f>
        <v>Lib</v>
      </c>
      <c r="J510" t="str">
        <f>_xlfn.XLOOKUP(D510,Product!$A$1:$A$49,Product!$C$1:$C$49,,0)</f>
        <v>D</v>
      </c>
      <c r="K510" s="6">
        <f>INDEX(Product!$A$1:$G$49,MATCH(orders!$D510,Product!$A$1:$A$49,0),MATCH(orders!K$1,Product!$A$1:$G$1,0))</f>
        <v>0.5</v>
      </c>
      <c r="L510" s="7">
        <f>INDEX(Product!$A$1:$G$49,MATCH(orders!$D510,Product!$A$1:$A$49,0),MATCH(orders!L$1,Product!$A$1:$G$1,0))</f>
        <v>7.77</v>
      </c>
      <c r="M510" s="7">
        <f t="shared" si="21"/>
        <v>46.62</v>
      </c>
      <c r="N510" t="str">
        <f t="shared" si="22"/>
        <v>Liberica</v>
      </c>
      <c r="O510" t="str">
        <f t="shared" si="23"/>
        <v>Dark</v>
      </c>
      <c r="P510" t="str">
        <f>_xlfn.XLOOKUP(Orders[[#This Row],[Customer ID]],customers!$A$1:$A$1001,customers!$I$1:$I$1001,,0)</f>
        <v>No</v>
      </c>
    </row>
    <row r="511" spans="1:16" x14ac:dyDescent="0.3">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_xlfn.XLOOKUP(D511,Product!$A$1:$A$49,Product!$B$1:$B$49,,0)</f>
        <v>Ara</v>
      </c>
      <c r="J511" t="str">
        <f>_xlfn.XLOOKUP(D511,Product!$A$1:$A$49,Product!$C$1:$C$49,,0)</f>
        <v>D</v>
      </c>
      <c r="K511" s="6">
        <f>INDEX(Product!$A$1:$G$49,MATCH(orders!$D511,Product!$A$1:$A$49,0),MATCH(orders!K$1,Product!$A$1:$G$1,0))</f>
        <v>1</v>
      </c>
      <c r="L511" s="7">
        <f>INDEX(Product!$A$1:$G$49,MATCH(orders!$D511,Product!$A$1:$A$49,0),MATCH(orders!L$1,Product!$A$1:$G$1,0))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_xlfn.XLOOKUP(D512,Product!$A$1:$A$49,Product!$B$1:$B$49,,0)</f>
        <v>Rob</v>
      </c>
      <c r="J512" t="str">
        <f>_xlfn.XLOOKUP(D512,Product!$A$1:$A$49,Product!$C$1:$C$49,,0)</f>
        <v>L</v>
      </c>
      <c r="K512" s="6">
        <f>INDEX(Product!$A$1:$G$49,MATCH(orders!$D512,Product!$A$1:$A$49,0),MATCH(orders!K$1,Product!$A$1:$G$1,0))</f>
        <v>0.2</v>
      </c>
      <c r="L512" s="7">
        <f>INDEX(Product!$A$1:$G$49,MATCH(orders!$D512,Product!$A$1:$A$49,0),MATCH(orders!L$1,Product!$A$1:$G$1,0))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_xlfn.XLOOKUP(D513,Product!$A$1:$A$49,Product!$B$1:$B$49,,0)</f>
        <v>Ara</v>
      </c>
      <c r="J513" t="str">
        <f>_xlfn.XLOOKUP(D513,Product!$A$1:$A$49,Product!$C$1:$C$49,,0)</f>
        <v>M</v>
      </c>
      <c r="K513" s="6">
        <f>INDEX(Product!$A$1:$G$49,MATCH(orders!$D513,Product!$A$1:$A$49,0),MATCH(orders!K$1,Product!$A$1:$G$1,0))</f>
        <v>0.2</v>
      </c>
      <c r="L513" s="7">
        <f>INDEX(Product!$A$1:$G$49,MATCH(orders!$D513,Product!$A$1:$A$49,0),MATCH(orders!L$1,Product!$A$1:$G$1,0))</f>
        <v>3.375</v>
      </c>
      <c r="M513" s="7">
        <f t="shared" si="21"/>
        <v>13.5</v>
      </c>
      <c r="N513" t="str">
        <f t="shared" si="22"/>
        <v>Arabica</v>
      </c>
      <c r="O513" t="str">
        <f t="shared" si="23"/>
        <v>Medium</v>
      </c>
      <c r="P513" t="str">
        <f>_xlfn.XLOOKUP(Orders[[#This Row],[Customer ID]],customers!$A$1:$A$1001,customers!$I$1:$I$1001,,0)</f>
        <v>Yes</v>
      </c>
    </row>
    <row r="514" spans="1:16" x14ac:dyDescent="0.3">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_xlfn.XLOOKUP(D514,Product!$A$1:$A$49,Product!$B$1:$B$49,,0)</f>
        <v>Lib</v>
      </c>
      <c r="J514" t="str">
        <f>_xlfn.XLOOKUP(D514,Product!$A$1:$A$49,Product!$C$1:$C$49,,0)</f>
        <v>L</v>
      </c>
      <c r="K514" s="6">
        <f>INDEX(Product!$A$1:$G$49,MATCH(orders!$D514,Product!$A$1:$A$49,0),MATCH(orders!K$1,Product!$A$1:$G$1,0))</f>
        <v>1</v>
      </c>
      <c r="L514" s="7">
        <f>INDEX(Product!$A$1:$G$49,MATCH(orders!$D514,Product!$A$1:$A$49,0),MATCH(orders!L$1,Product!$A$1:$G$1,0))</f>
        <v>15.85</v>
      </c>
      <c r="M514" s="7">
        <f t="shared" si="21"/>
        <v>47.55</v>
      </c>
      <c r="N514" t="str">
        <f t="shared" si="22"/>
        <v>Liberica</v>
      </c>
      <c r="O514" t="str">
        <f t="shared" si="23"/>
        <v>Light</v>
      </c>
      <c r="P514" t="str">
        <f>_xlfn.XLOOKUP(Orders[[#This Row],[Customer ID]],customers!$A$1:$A$1001,customers!$I$1:$I$1001,,0)</f>
        <v>No</v>
      </c>
    </row>
    <row r="515" spans="1:16" x14ac:dyDescent="0.3">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_xlfn.XLOOKUP(D515,Product!$A$1:$A$49,Product!$B$1:$B$49,,0)</f>
        <v>Lib</v>
      </c>
      <c r="J515" t="str">
        <f>_xlfn.XLOOKUP(D515,Product!$A$1:$A$49,Product!$C$1:$C$49,,0)</f>
        <v>L</v>
      </c>
      <c r="K515" s="6">
        <f>INDEX(Product!$A$1:$G$49,MATCH(orders!$D515,Product!$A$1:$A$49,0),MATCH(orders!K$1,Product!$A$1:$G$1,0))</f>
        <v>1</v>
      </c>
      <c r="L515" s="7">
        <f>INDEX(Product!$A$1:$G$49,MATCH(orders!$D515,Product!$A$1:$A$49,0),MATCH(orders!L$1,Product!$A$1:$G$1,0))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_xlfn.XLOOKUP(D516,Product!$A$1:$A$49,Product!$B$1:$B$49,,0)</f>
        <v>Lib</v>
      </c>
      <c r="J516" t="str">
        <f>_xlfn.XLOOKUP(D516,Product!$A$1:$A$49,Product!$C$1:$C$49,,0)</f>
        <v>M</v>
      </c>
      <c r="K516" s="6">
        <f>INDEX(Product!$A$1:$G$49,MATCH(orders!$D516,Product!$A$1:$A$49,0),MATCH(orders!K$1,Product!$A$1:$G$1,0))</f>
        <v>0.2</v>
      </c>
      <c r="L516" s="7">
        <f>INDEX(Product!$A$1:$G$49,MATCH(orders!$D516,Product!$A$1:$A$49,0),MATCH(orders!L$1,Product!$A$1:$G$1,0))</f>
        <v>4.3650000000000002</v>
      </c>
      <c r="M516" s="7">
        <f t="shared" si="24"/>
        <v>26.19</v>
      </c>
      <c r="N516" t="str">
        <f t="shared" si="25"/>
        <v>Liberica</v>
      </c>
      <c r="O516" t="str">
        <f t="shared" si="26"/>
        <v>Medium</v>
      </c>
      <c r="P516" t="str">
        <f>_xlfn.XLOOKUP(Orders[[#This Row],[Customer ID]],customers!$A$1:$A$1001,customers!$I$1:$I$1001,,0)</f>
        <v>Yes</v>
      </c>
    </row>
    <row r="517" spans="1:16" x14ac:dyDescent="0.3">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_xlfn.XLOOKUP(D517,Product!$A$1:$A$49,Product!$B$1:$B$49,,0)</f>
        <v>Rob</v>
      </c>
      <c r="J517" t="str">
        <f>_xlfn.XLOOKUP(D517,Product!$A$1:$A$49,Product!$C$1:$C$49,,0)</f>
        <v>L</v>
      </c>
      <c r="K517" s="6">
        <f>INDEX(Product!$A$1:$G$49,MATCH(orders!$D517,Product!$A$1:$A$49,0),MATCH(orders!K$1,Product!$A$1:$G$1,0))</f>
        <v>0.5</v>
      </c>
      <c r="L517" s="7">
        <f>INDEX(Product!$A$1:$G$49,MATCH(orders!$D517,Product!$A$1:$A$49,0),MATCH(orders!L$1,Product!$A$1:$G$1,0))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_xlfn.XLOOKUP(D518,Product!$A$1:$A$49,Product!$B$1:$B$49,,0)</f>
        <v>Rob</v>
      </c>
      <c r="J518" t="str">
        <f>_xlfn.XLOOKUP(D518,Product!$A$1:$A$49,Product!$C$1:$C$49,,0)</f>
        <v>D</v>
      </c>
      <c r="K518" s="6">
        <f>INDEX(Product!$A$1:$G$49,MATCH(orders!$D518,Product!$A$1:$A$49,0),MATCH(orders!K$1,Product!$A$1:$G$1,0))</f>
        <v>2.5</v>
      </c>
      <c r="L518" s="7">
        <f>INDEX(Product!$A$1:$G$49,MATCH(orders!$D518,Product!$A$1:$A$49,0),MATCH(orders!L$1,Product!$A$1:$G$1,0))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_xlfn.XLOOKUP(D519,Product!$A$1:$A$49,Product!$B$1:$B$49,,0)</f>
        <v>Lib</v>
      </c>
      <c r="J519" t="str">
        <f>_xlfn.XLOOKUP(D519,Product!$A$1:$A$49,Product!$C$1:$C$49,,0)</f>
        <v>D</v>
      </c>
      <c r="K519" s="6">
        <f>INDEX(Product!$A$1:$G$49,MATCH(orders!$D519,Product!$A$1:$A$49,0),MATCH(orders!K$1,Product!$A$1:$G$1,0))</f>
        <v>0.2</v>
      </c>
      <c r="L519" s="7">
        <f>INDEX(Product!$A$1:$G$49,MATCH(orders!$D519,Product!$A$1:$A$49,0),MATCH(orders!L$1,Product!$A$1:$G$1,0))</f>
        <v>3.8849999999999998</v>
      </c>
      <c r="M519" s="7">
        <f t="shared" si="24"/>
        <v>7.77</v>
      </c>
      <c r="N519" t="str">
        <f t="shared" si="25"/>
        <v>Liberica</v>
      </c>
      <c r="O519" t="str">
        <f t="shared" si="26"/>
        <v>Dark</v>
      </c>
      <c r="P519" t="str">
        <f>_xlfn.XLOOKUP(Orders[[#This Row],[Customer ID]],customers!$A$1:$A$1001,customers!$I$1:$I$1001,,0)</f>
        <v>No</v>
      </c>
    </row>
    <row r="520" spans="1:16" x14ac:dyDescent="0.3">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_xlfn.XLOOKUP(D520,Product!$A$1:$A$49,Product!$B$1:$B$49,,0)</f>
        <v>Exc</v>
      </c>
      <c r="J520" t="str">
        <f>_xlfn.XLOOKUP(D520,Product!$A$1:$A$49,Product!$C$1:$C$49,,0)</f>
        <v>D</v>
      </c>
      <c r="K520" s="6">
        <f>INDEX(Product!$A$1:$G$49,MATCH(orders!$D520,Product!$A$1:$A$49,0),MATCH(orders!K$1,Product!$A$1:$G$1,0))</f>
        <v>2.5</v>
      </c>
      <c r="L520" s="7">
        <f>INDEX(Product!$A$1:$G$49,MATCH(orders!$D520,Product!$A$1:$A$49,0),MATCH(orders!L$1,Product!$A$1:$G$1,0))</f>
        <v>27.945</v>
      </c>
      <c r="M520" s="7">
        <f t="shared" si="24"/>
        <v>139.72499999999999</v>
      </c>
      <c r="N520" t="str">
        <f t="shared" si="25"/>
        <v>Excelsa</v>
      </c>
      <c r="O520" t="str">
        <f t="shared" si="26"/>
        <v>Dark</v>
      </c>
      <c r="P520" t="str">
        <f>_xlfn.XLOOKUP(Orders[[#This Row],[Customer ID]],customers!$A$1:$A$1001,customers!$I$1:$I$1001,,0)</f>
        <v>No</v>
      </c>
    </row>
    <row r="521" spans="1:16" x14ac:dyDescent="0.3">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_xlfn.XLOOKUP(D521,Product!$A$1:$A$49,Product!$B$1:$B$49,,0)</f>
        <v>Ara</v>
      </c>
      <c r="J521" t="str">
        <f>_xlfn.XLOOKUP(D521,Product!$A$1:$A$49,Product!$C$1:$C$49,,0)</f>
        <v>D</v>
      </c>
      <c r="K521" s="6">
        <f>INDEX(Product!$A$1:$G$49,MATCH(orders!$D521,Product!$A$1:$A$49,0),MATCH(orders!K$1,Product!$A$1:$G$1,0))</f>
        <v>0.5</v>
      </c>
      <c r="L521" s="7">
        <f>INDEX(Product!$A$1:$G$49,MATCH(orders!$D521,Product!$A$1:$A$49,0),MATCH(orders!L$1,Product!$A$1:$G$1,0))</f>
        <v>5.97</v>
      </c>
      <c r="M521" s="7">
        <f t="shared" si="24"/>
        <v>11.94</v>
      </c>
      <c r="N521" t="str">
        <f t="shared" si="25"/>
        <v>Arabica</v>
      </c>
      <c r="O521" t="str">
        <f t="shared" si="26"/>
        <v>Dark</v>
      </c>
      <c r="P521" t="str">
        <f>_xlfn.XLOOKUP(Orders[[#This Row],[Customer ID]],customers!$A$1:$A$1001,customers!$I$1:$I$1001,,0)</f>
        <v>Yes</v>
      </c>
    </row>
    <row r="522" spans="1:16" x14ac:dyDescent="0.3">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_xlfn.XLOOKUP(D522,Product!$A$1:$A$49,Product!$B$1:$B$49,,0)</f>
        <v>Lib</v>
      </c>
      <c r="J522" t="str">
        <f>_xlfn.XLOOKUP(D522,Product!$A$1:$A$49,Product!$C$1:$C$49,,0)</f>
        <v>D</v>
      </c>
      <c r="K522" s="6">
        <f>INDEX(Product!$A$1:$G$49,MATCH(orders!$D522,Product!$A$1:$A$49,0),MATCH(orders!K$1,Product!$A$1:$G$1,0))</f>
        <v>0.2</v>
      </c>
      <c r="L522" s="7">
        <f>INDEX(Product!$A$1:$G$49,MATCH(orders!$D522,Product!$A$1:$A$49,0),MATCH(orders!L$1,Product!$A$1:$G$1,0))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_xlfn.XLOOKUP(D523,Product!$A$1:$A$49,Product!$B$1:$B$49,,0)</f>
        <v>Rob</v>
      </c>
      <c r="J523" t="str">
        <f>_xlfn.XLOOKUP(D523,Product!$A$1:$A$49,Product!$C$1:$C$49,,0)</f>
        <v>M</v>
      </c>
      <c r="K523" s="6">
        <f>INDEX(Product!$A$1:$G$49,MATCH(orders!$D523,Product!$A$1:$A$49,0),MATCH(orders!K$1,Product!$A$1:$G$1,0))</f>
        <v>1</v>
      </c>
      <c r="L523" s="7">
        <f>INDEX(Product!$A$1:$G$49,MATCH(orders!$D523,Product!$A$1:$A$49,0),MATCH(orders!L$1,Product!$A$1:$G$1,0))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_xlfn.XLOOKUP(D524,Product!$A$1:$A$49,Product!$B$1:$B$49,,0)</f>
        <v>Rob</v>
      </c>
      <c r="J524" t="str">
        <f>_xlfn.XLOOKUP(D524,Product!$A$1:$A$49,Product!$C$1:$C$49,,0)</f>
        <v>M</v>
      </c>
      <c r="K524" s="6">
        <f>INDEX(Product!$A$1:$G$49,MATCH(orders!$D524,Product!$A$1:$A$49,0),MATCH(orders!K$1,Product!$A$1:$G$1,0))</f>
        <v>0.5</v>
      </c>
      <c r="L524" s="7">
        <f>INDEX(Product!$A$1:$G$49,MATCH(orders!$D524,Product!$A$1:$A$49,0),MATCH(orders!L$1,Product!$A$1:$G$1,0))</f>
        <v>5.97</v>
      </c>
      <c r="M524" s="7">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_xlfn.XLOOKUP(D525,Product!$A$1:$A$49,Product!$B$1:$B$49,,0)</f>
        <v>Lib</v>
      </c>
      <c r="J525" t="str">
        <f>_xlfn.XLOOKUP(D525,Product!$A$1:$A$49,Product!$C$1:$C$49,,0)</f>
        <v>D</v>
      </c>
      <c r="K525" s="6">
        <f>INDEX(Product!$A$1:$G$49,MATCH(orders!$D525,Product!$A$1:$A$49,0),MATCH(orders!K$1,Product!$A$1:$G$1,0))</f>
        <v>2.5</v>
      </c>
      <c r="L525" s="7">
        <f>INDEX(Product!$A$1:$G$49,MATCH(orders!$D525,Product!$A$1:$A$49,0),MATCH(orders!L$1,Product!$A$1:$G$1,0))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_xlfn.XLOOKUP(D526,Product!$A$1:$A$49,Product!$B$1:$B$49,,0)</f>
        <v>Lib</v>
      </c>
      <c r="J526" t="str">
        <f>_xlfn.XLOOKUP(D526,Product!$A$1:$A$49,Product!$C$1:$C$49,,0)</f>
        <v>L</v>
      </c>
      <c r="K526" s="6">
        <f>INDEX(Product!$A$1:$G$49,MATCH(orders!$D526,Product!$A$1:$A$49,0),MATCH(orders!K$1,Product!$A$1:$G$1,0))</f>
        <v>2.5</v>
      </c>
      <c r="L526" s="7">
        <f>INDEX(Product!$A$1:$G$49,MATCH(orders!$D526,Product!$A$1:$A$49,0),MATCH(orders!L$1,Product!$A$1:$G$1,0))</f>
        <v>36.454999999999998</v>
      </c>
      <c r="M526" s="7">
        <f t="shared" si="24"/>
        <v>72.91</v>
      </c>
      <c r="N526" t="str">
        <f t="shared" si="25"/>
        <v>Liberica</v>
      </c>
      <c r="O526" t="str">
        <f t="shared" si="26"/>
        <v>Light</v>
      </c>
      <c r="P526" t="str">
        <f>_xlfn.XLOOKUP(Orders[[#This Row],[Customer ID]],customers!$A$1:$A$1001,customers!$I$1:$I$1001,,0)</f>
        <v>No</v>
      </c>
    </row>
    <row r="527" spans="1:16" x14ac:dyDescent="0.3">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_xlfn.XLOOKUP(D527,Product!$A$1:$A$49,Product!$B$1:$B$49,,0)</f>
        <v>Rob</v>
      </c>
      <c r="J527" t="str">
        <f>_xlfn.XLOOKUP(D527,Product!$A$1:$A$49,Product!$C$1:$C$49,,0)</f>
        <v>D</v>
      </c>
      <c r="K527" s="6">
        <f>INDEX(Product!$A$1:$G$49,MATCH(orders!$D527,Product!$A$1:$A$49,0),MATCH(orders!K$1,Product!$A$1:$G$1,0))</f>
        <v>0.2</v>
      </c>
      <c r="L527" s="7">
        <f>INDEX(Product!$A$1:$G$49,MATCH(orders!$D527,Product!$A$1:$A$49,0),MATCH(orders!L$1,Product!$A$1:$G$1,0))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_xlfn.XLOOKUP(D528,Product!$A$1:$A$49,Product!$B$1:$B$49,,0)</f>
        <v>Exc</v>
      </c>
      <c r="J528" t="str">
        <f>_xlfn.XLOOKUP(D528,Product!$A$1:$A$49,Product!$C$1:$C$49,,0)</f>
        <v>M</v>
      </c>
      <c r="K528" s="6">
        <f>INDEX(Product!$A$1:$G$49,MATCH(orders!$D528,Product!$A$1:$A$49,0),MATCH(orders!K$1,Product!$A$1:$G$1,0))</f>
        <v>2.5</v>
      </c>
      <c r="L528" s="7">
        <f>INDEX(Product!$A$1:$G$49,MATCH(orders!$D528,Product!$A$1:$A$49,0),MATCH(orders!L$1,Product!$A$1:$G$1,0))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_xlfn.XLOOKUP(D529,Product!$A$1:$A$49,Product!$B$1:$B$49,,0)</f>
        <v>Exc</v>
      </c>
      <c r="J529" t="str">
        <f>_xlfn.XLOOKUP(D529,Product!$A$1:$A$49,Product!$C$1:$C$49,,0)</f>
        <v>M</v>
      </c>
      <c r="K529" s="6">
        <f>INDEX(Product!$A$1:$G$49,MATCH(orders!$D529,Product!$A$1:$A$49,0),MATCH(orders!K$1,Product!$A$1:$G$1,0))</f>
        <v>0.5</v>
      </c>
      <c r="L529" s="7">
        <f>INDEX(Product!$A$1:$G$49,MATCH(orders!$D529,Product!$A$1:$A$49,0),MATCH(orders!L$1,Product!$A$1:$G$1,0))</f>
        <v>8.25</v>
      </c>
      <c r="M529" s="7">
        <f t="shared" si="24"/>
        <v>41.25</v>
      </c>
      <c r="N529" t="str">
        <f t="shared" si="25"/>
        <v>Excelsa</v>
      </c>
      <c r="O529" t="str">
        <f t="shared" si="26"/>
        <v>Medium</v>
      </c>
      <c r="P529" t="str">
        <f>_xlfn.XLOOKUP(Orders[[#This Row],[Customer ID]],customers!$A$1:$A$1001,customers!$I$1:$I$1001,,0)</f>
        <v>No</v>
      </c>
    </row>
    <row r="530" spans="1:16" x14ac:dyDescent="0.3">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_xlfn.XLOOKUP(D530,Product!$A$1:$A$49,Product!$B$1:$B$49,,0)</f>
        <v>Exc</v>
      </c>
      <c r="J530" t="str">
        <f>_xlfn.XLOOKUP(D530,Product!$A$1:$A$49,Product!$C$1:$C$49,,0)</f>
        <v>L</v>
      </c>
      <c r="K530" s="6">
        <f>INDEX(Product!$A$1:$G$49,MATCH(orders!$D530,Product!$A$1:$A$49,0),MATCH(orders!K$1,Product!$A$1:$G$1,0))</f>
        <v>0.5</v>
      </c>
      <c r="L530" s="7">
        <f>INDEX(Product!$A$1:$G$49,MATCH(orders!$D530,Product!$A$1:$A$49,0),MATCH(orders!L$1,Product!$A$1:$G$1,0))</f>
        <v>8.91</v>
      </c>
      <c r="M530" s="7">
        <f t="shared" si="24"/>
        <v>53.46</v>
      </c>
      <c r="N530" t="str">
        <f t="shared" si="25"/>
        <v>Excelsa</v>
      </c>
      <c r="O530" t="str">
        <f t="shared" si="26"/>
        <v>Light</v>
      </c>
      <c r="P530" t="str">
        <f>_xlfn.XLOOKUP(Orders[[#This Row],[Customer ID]],customers!$A$1:$A$1001,customers!$I$1:$I$1001,,0)</f>
        <v>No</v>
      </c>
    </row>
    <row r="531" spans="1:16" x14ac:dyDescent="0.3">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_xlfn.XLOOKUP(D531,Product!$A$1:$A$49,Product!$B$1:$B$49,,0)</f>
        <v>Rob</v>
      </c>
      <c r="J531" t="str">
        <f>_xlfn.XLOOKUP(D531,Product!$A$1:$A$49,Product!$C$1:$C$49,,0)</f>
        <v>M</v>
      </c>
      <c r="K531" s="6">
        <f>INDEX(Product!$A$1:$G$49,MATCH(orders!$D531,Product!$A$1:$A$49,0),MATCH(orders!K$1,Product!$A$1:$G$1,0))</f>
        <v>1</v>
      </c>
      <c r="L531" s="7">
        <f>INDEX(Product!$A$1:$G$49,MATCH(orders!$D531,Product!$A$1:$A$49,0),MATCH(orders!L$1,Product!$A$1:$G$1,0))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_xlfn.XLOOKUP(D532,Product!$A$1:$A$49,Product!$B$1:$B$49,,0)</f>
        <v>Rob</v>
      </c>
      <c r="J532" t="str">
        <f>_xlfn.XLOOKUP(D532,Product!$A$1:$A$49,Product!$C$1:$C$49,,0)</f>
        <v>M</v>
      </c>
      <c r="K532" s="6">
        <f>INDEX(Product!$A$1:$G$49,MATCH(orders!$D532,Product!$A$1:$A$49,0),MATCH(orders!K$1,Product!$A$1:$G$1,0))</f>
        <v>1</v>
      </c>
      <c r="L532" s="7">
        <f>INDEX(Product!$A$1:$G$49,MATCH(orders!$D532,Product!$A$1:$A$49,0),MATCH(orders!L$1,Product!$A$1:$G$1,0))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_xlfn.XLOOKUP(D533,Product!$A$1:$A$49,Product!$B$1:$B$49,,0)</f>
        <v>Rob</v>
      </c>
      <c r="J533" t="str">
        <f>_xlfn.XLOOKUP(D533,Product!$A$1:$A$49,Product!$C$1:$C$49,,0)</f>
        <v>D</v>
      </c>
      <c r="K533" s="6">
        <f>INDEX(Product!$A$1:$G$49,MATCH(orders!$D533,Product!$A$1:$A$49,0),MATCH(orders!K$1,Product!$A$1:$G$1,0))</f>
        <v>1</v>
      </c>
      <c r="L533" s="7">
        <f>INDEX(Product!$A$1:$G$49,MATCH(orders!$D533,Product!$A$1:$A$49,0),MATCH(orders!L$1,Product!$A$1:$G$1,0))</f>
        <v>8.9499999999999993</v>
      </c>
      <c r="M533" s="7">
        <f t="shared" si="24"/>
        <v>44.75</v>
      </c>
      <c r="N533" t="str">
        <f t="shared" si="25"/>
        <v>Robusta</v>
      </c>
      <c r="O533" t="str">
        <f t="shared" si="26"/>
        <v>Dark</v>
      </c>
      <c r="P533" t="str">
        <f>_xlfn.XLOOKUP(Orders[[#This Row],[Customer ID]],customers!$A$1:$A$1001,customers!$I$1:$I$1001,,0)</f>
        <v>No</v>
      </c>
    </row>
    <row r="534" spans="1:16" x14ac:dyDescent="0.3">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_xlfn.XLOOKUP(D534,Product!$A$1:$A$49,Product!$B$1:$B$49,,0)</f>
        <v>Exc</v>
      </c>
      <c r="J534" t="str">
        <f>_xlfn.XLOOKUP(D534,Product!$A$1:$A$49,Product!$C$1:$C$49,,0)</f>
        <v>M</v>
      </c>
      <c r="K534" s="6">
        <f>INDEX(Product!$A$1:$G$49,MATCH(orders!$D534,Product!$A$1:$A$49,0),MATCH(orders!K$1,Product!$A$1:$G$1,0))</f>
        <v>0.5</v>
      </c>
      <c r="L534" s="7">
        <f>INDEX(Product!$A$1:$G$49,MATCH(orders!$D534,Product!$A$1:$A$49,0),MATCH(orders!L$1,Product!$A$1:$G$1,0))</f>
        <v>8.25</v>
      </c>
      <c r="M534" s="7">
        <f t="shared" si="24"/>
        <v>16.5</v>
      </c>
      <c r="N534" t="str">
        <f t="shared" si="25"/>
        <v>Excelsa</v>
      </c>
      <c r="O534" t="str">
        <f t="shared" si="26"/>
        <v>Medium</v>
      </c>
      <c r="P534" t="str">
        <f>_xlfn.XLOOKUP(Orders[[#This Row],[Customer ID]],customers!$A$1:$A$1001,customers!$I$1:$I$1001,,0)</f>
        <v>Yes</v>
      </c>
    </row>
    <row r="535" spans="1:16" x14ac:dyDescent="0.3">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_xlfn.XLOOKUP(D535,Product!$A$1:$A$49,Product!$B$1:$B$49,,0)</f>
        <v>Rob</v>
      </c>
      <c r="J535" t="str">
        <f>_xlfn.XLOOKUP(D535,Product!$A$1:$A$49,Product!$C$1:$C$49,,0)</f>
        <v>D</v>
      </c>
      <c r="K535" s="6">
        <f>INDEX(Product!$A$1:$G$49,MATCH(orders!$D535,Product!$A$1:$A$49,0),MATCH(orders!K$1,Product!$A$1:$G$1,0))</f>
        <v>0.5</v>
      </c>
      <c r="L535" s="7">
        <f>INDEX(Product!$A$1:$G$49,MATCH(orders!$D535,Product!$A$1:$A$49,0),MATCH(orders!L$1,Product!$A$1:$G$1,0))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_xlfn.XLOOKUP(D536,Product!$A$1:$A$49,Product!$B$1:$B$49,,0)</f>
        <v>Rob</v>
      </c>
      <c r="J536" t="str">
        <f>_xlfn.XLOOKUP(D536,Product!$A$1:$A$49,Product!$C$1:$C$49,,0)</f>
        <v>M</v>
      </c>
      <c r="K536" s="6">
        <f>INDEX(Product!$A$1:$G$49,MATCH(orders!$D536,Product!$A$1:$A$49,0),MATCH(orders!K$1,Product!$A$1:$G$1,0))</f>
        <v>2.5</v>
      </c>
      <c r="L536" s="7">
        <f>INDEX(Product!$A$1:$G$49,MATCH(orders!$D536,Product!$A$1:$A$49,0),MATCH(orders!L$1,Product!$A$1:$G$1,0))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_xlfn.XLOOKUP(D537,Product!$A$1:$A$49,Product!$B$1:$B$49,,0)</f>
        <v>Lib</v>
      </c>
      <c r="J537" t="str">
        <f>_xlfn.XLOOKUP(D537,Product!$A$1:$A$49,Product!$C$1:$C$49,,0)</f>
        <v>L</v>
      </c>
      <c r="K537" s="6">
        <f>INDEX(Product!$A$1:$G$49,MATCH(orders!$D537,Product!$A$1:$A$49,0),MATCH(orders!K$1,Product!$A$1:$G$1,0))</f>
        <v>0.2</v>
      </c>
      <c r="L537" s="7">
        <f>INDEX(Product!$A$1:$G$49,MATCH(orders!$D537,Product!$A$1:$A$49,0),MATCH(orders!L$1,Product!$A$1:$G$1,0))</f>
        <v>4.7549999999999999</v>
      </c>
      <c r="M537" s="7">
        <f t="shared" si="24"/>
        <v>9.51</v>
      </c>
      <c r="N537" t="str">
        <f t="shared" si="25"/>
        <v>Liberica</v>
      </c>
      <c r="O537" t="str">
        <f t="shared" si="26"/>
        <v>Light</v>
      </c>
      <c r="P537" t="str">
        <f>_xlfn.XLOOKUP(Orders[[#This Row],[Customer ID]],customers!$A$1:$A$1001,customers!$I$1:$I$1001,,0)</f>
        <v>No</v>
      </c>
    </row>
    <row r="538" spans="1:16" x14ac:dyDescent="0.3">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_xlfn.XLOOKUP(D538,Product!$A$1:$A$49,Product!$B$1:$B$49,,0)</f>
        <v>Rob</v>
      </c>
      <c r="J538" t="str">
        <f>_xlfn.XLOOKUP(D538,Product!$A$1:$A$49,Product!$C$1:$C$49,,0)</f>
        <v>D</v>
      </c>
      <c r="K538" s="6">
        <f>INDEX(Product!$A$1:$G$49,MATCH(orders!$D538,Product!$A$1:$A$49,0),MATCH(orders!K$1,Product!$A$1:$G$1,0))</f>
        <v>0.2</v>
      </c>
      <c r="L538" s="7">
        <f>INDEX(Product!$A$1:$G$49,MATCH(orders!$D538,Product!$A$1:$A$49,0),MATCH(orders!L$1,Product!$A$1:$G$1,0))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_xlfn.XLOOKUP(D539,Product!$A$1:$A$49,Product!$B$1:$B$49,,0)</f>
        <v>Exc</v>
      </c>
      <c r="J539" t="str">
        <f>_xlfn.XLOOKUP(D539,Product!$A$1:$A$49,Product!$C$1:$C$49,,0)</f>
        <v>D</v>
      </c>
      <c r="K539" s="6">
        <f>INDEX(Product!$A$1:$G$49,MATCH(orders!$D539,Product!$A$1:$A$49,0),MATCH(orders!K$1,Product!$A$1:$G$1,0))</f>
        <v>2.5</v>
      </c>
      <c r="L539" s="7">
        <f>INDEX(Product!$A$1:$G$49,MATCH(orders!$D539,Product!$A$1:$A$49,0),MATCH(orders!L$1,Product!$A$1:$G$1,0))</f>
        <v>27.945</v>
      </c>
      <c r="M539" s="7">
        <f t="shared" si="24"/>
        <v>111.78</v>
      </c>
      <c r="N539" t="str">
        <f t="shared" si="25"/>
        <v>Excelsa</v>
      </c>
      <c r="O539" t="str">
        <f t="shared" si="26"/>
        <v>Dark</v>
      </c>
      <c r="P539" t="str">
        <f>_xlfn.XLOOKUP(Orders[[#This Row],[Customer ID]],customers!$A$1:$A$1001,customers!$I$1:$I$1001,,0)</f>
        <v>Yes</v>
      </c>
    </row>
    <row r="540" spans="1:16" x14ac:dyDescent="0.3">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_xlfn.XLOOKUP(D540,Product!$A$1:$A$49,Product!$B$1:$B$49,,0)</f>
        <v>Rob</v>
      </c>
      <c r="J540" t="str">
        <f>_xlfn.XLOOKUP(D540,Product!$A$1:$A$49,Product!$C$1:$C$49,,0)</f>
        <v>D</v>
      </c>
      <c r="K540" s="6">
        <f>INDEX(Product!$A$1:$G$49,MATCH(orders!$D540,Product!$A$1:$A$49,0),MATCH(orders!K$1,Product!$A$1:$G$1,0))</f>
        <v>0.2</v>
      </c>
      <c r="L540" s="7">
        <f>INDEX(Product!$A$1:$G$49,MATCH(orders!$D540,Product!$A$1:$A$49,0),MATCH(orders!L$1,Product!$A$1:$G$1,0))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_xlfn.XLOOKUP(D541,Product!$A$1:$A$49,Product!$B$1:$B$49,,0)</f>
        <v>Rob</v>
      </c>
      <c r="J541" t="str">
        <f>_xlfn.XLOOKUP(D541,Product!$A$1:$A$49,Product!$C$1:$C$49,,0)</f>
        <v>D</v>
      </c>
      <c r="K541" s="6">
        <f>INDEX(Product!$A$1:$G$49,MATCH(orders!$D541,Product!$A$1:$A$49,0),MATCH(orders!K$1,Product!$A$1:$G$1,0))</f>
        <v>0.5</v>
      </c>
      <c r="L541" s="7">
        <f>INDEX(Product!$A$1:$G$49,MATCH(orders!$D541,Product!$A$1:$A$49,0),MATCH(orders!L$1,Product!$A$1:$G$1,0))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_xlfn.XLOOKUP(D542,Product!$A$1:$A$49,Product!$B$1:$B$49,,0)</f>
        <v>Lib</v>
      </c>
      <c r="J542" t="str">
        <f>_xlfn.XLOOKUP(D542,Product!$A$1:$A$49,Product!$C$1:$C$49,,0)</f>
        <v>L</v>
      </c>
      <c r="K542" s="6">
        <f>INDEX(Product!$A$1:$G$49,MATCH(orders!$D542,Product!$A$1:$A$49,0),MATCH(orders!K$1,Product!$A$1:$G$1,0))</f>
        <v>1</v>
      </c>
      <c r="L542" s="7">
        <f>INDEX(Product!$A$1:$G$49,MATCH(orders!$D542,Product!$A$1:$A$49,0),MATCH(orders!L$1,Product!$A$1:$G$1,0))</f>
        <v>15.85</v>
      </c>
      <c r="M542" s="7">
        <f t="shared" si="24"/>
        <v>63.4</v>
      </c>
      <c r="N542" t="str">
        <f t="shared" si="25"/>
        <v>Liberica</v>
      </c>
      <c r="O542" t="str">
        <f t="shared" si="26"/>
        <v>Light</v>
      </c>
      <c r="P542" t="str">
        <f>_xlfn.XLOOKUP(Orders[[#This Row],[Customer ID]],customers!$A$1:$A$1001,customers!$I$1:$I$1001,,0)</f>
        <v>Yes</v>
      </c>
    </row>
    <row r="543" spans="1:16" x14ac:dyDescent="0.3">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_xlfn.XLOOKUP(D543,Product!$A$1:$A$49,Product!$B$1:$B$49,,0)</f>
        <v>Ara</v>
      </c>
      <c r="J543" t="str">
        <f>_xlfn.XLOOKUP(D543,Product!$A$1:$A$49,Product!$C$1:$C$49,,0)</f>
        <v>D</v>
      </c>
      <c r="K543" s="6">
        <f>INDEX(Product!$A$1:$G$49,MATCH(orders!$D543,Product!$A$1:$A$49,0),MATCH(orders!K$1,Product!$A$1:$G$1,0))</f>
        <v>2.5</v>
      </c>
      <c r="L543" s="7">
        <f>INDEX(Product!$A$1:$G$49,MATCH(orders!$D543,Product!$A$1:$A$49,0),MATCH(orders!L$1,Product!$A$1:$G$1,0))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_xlfn.XLOOKUP(D544,Product!$A$1:$A$49,Product!$B$1:$B$49,,0)</f>
        <v>Ara</v>
      </c>
      <c r="J544" t="str">
        <f>_xlfn.XLOOKUP(D544,Product!$A$1:$A$49,Product!$C$1:$C$49,,0)</f>
        <v>M</v>
      </c>
      <c r="K544" s="6">
        <f>INDEX(Product!$A$1:$G$49,MATCH(orders!$D544,Product!$A$1:$A$49,0),MATCH(orders!K$1,Product!$A$1:$G$1,0))</f>
        <v>2.5</v>
      </c>
      <c r="L544" s="7">
        <f>INDEX(Product!$A$1:$G$49,MATCH(orders!$D544,Product!$A$1:$A$49,0),MATCH(orders!L$1,Product!$A$1:$G$1,0))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_xlfn.XLOOKUP(D545,Product!$A$1:$A$49,Product!$B$1:$B$49,,0)</f>
        <v>Rob</v>
      </c>
      <c r="J545" t="str">
        <f>_xlfn.XLOOKUP(D545,Product!$A$1:$A$49,Product!$C$1:$C$49,,0)</f>
        <v>L</v>
      </c>
      <c r="K545" s="6">
        <f>INDEX(Product!$A$1:$G$49,MATCH(orders!$D545,Product!$A$1:$A$49,0),MATCH(orders!K$1,Product!$A$1:$G$1,0))</f>
        <v>2.5</v>
      </c>
      <c r="L545" s="7">
        <f>INDEX(Product!$A$1:$G$49,MATCH(orders!$D545,Product!$A$1:$A$49,0),MATCH(orders!L$1,Product!$A$1:$G$1,0))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_xlfn.XLOOKUP(D546,Product!$A$1:$A$49,Product!$B$1:$B$49,,0)</f>
        <v>Ara</v>
      </c>
      <c r="J546" t="str">
        <f>_xlfn.XLOOKUP(D546,Product!$A$1:$A$49,Product!$C$1:$C$49,,0)</f>
        <v>L</v>
      </c>
      <c r="K546" s="6">
        <f>INDEX(Product!$A$1:$G$49,MATCH(orders!$D546,Product!$A$1:$A$49,0),MATCH(orders!K$1,Product!$A$1:$G$1,0))</f>
        <v>0.5</v>
      </c>
      <c r="L546" s="7">
        <f>INDEX(Product!$A$1:$G$49,MATCH(orders!$D546,Product!$A$1:$A$49,0),MATCH(orders!L$1,Product!$A$1:$G$1,0))</f>
        <v>7.77</v>
      </c>
      <c r="M546" s="7">
        <f t="shared" si="24"/>
        <v>15.54</v>
      </c>
      <c r="N546" t="str">
        <f t="shared" si="25"/>
        <v>Arabica</v>
      </c>
      <c r="O546" t="str">
        <f t="shared" si="26"/>
        <v>Light</v>
      </c>
      <c r="P546" t="str">
        <f>_xlfn.XLOOKUP(Orders[[#This Row],[Customer ID]],customers!$A$1:$A$1001,customers!$I$1:$I$1001,,0)</f>
        <v>No</v>
      </c>
    </row>
    <row r="547" spans="1:16" x14ac:dyDescent="0.3">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_xlfn.XLOOKUP(D547,Product!$A$1:$A$49,Product!$B$1:$B$49,,0)</f>
        <v>Lib</v>
      </c>
      <c r="J547" t="str">
        <f>_xlfn.XLOOKUP(D547,Product!$A$1:$A$49,Product!$C$1:$C$49,,0)</f>
        <v>D</v>
      </c>
      <c r="K547" s="6">
        <f>INDEX(Product!$A$1:$G$49,MATCH(orders!$D547,Product!$A$1:$A$49,0),MATCH(orders!K$1,Product!$A$1:$G$1,0))</f>
        <v>0.2</v>
      </c>
      <c r="L547" s="7">
        <f>INDEX(Product!$A$1:$G$49,MATCH(orders!$D547,Product!$A$1:$A$49,0),MATCH(orders!L$1,Product!$A$1:$G$1,0))</f>
        <v>3.8849999999999998</v>
      </c>
      <c r="M547" s="7">
        <f t="shared" si="24"/>
        <v>15.54</v>
      </c>
      <c r="N547" t="str">
        <f t="shared" si="25"/>
        <v>Liberica</v>
      </c>
      <c r="O547" t="str">
        <f t="shared" si="26"/>
        <v>Dark</v>
      </c>
      <c r="P547" t="str">
        <f>_xlfn.XLOOKUP(Orders[[#This Row],[Customer ID]],customers!$A$1:$A$1001,customers!$I$1:$I$1001,,0)</f>
        <v>No</v>
      </c>
    </row>
    <row r="548" spans="1:16" x14ac:dyDescent="0.3">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_xlfn.XLOOKUP(D548,Product!$A$1:$A$49,Product!$B$1:$B$49,,0)</f>
        <v>Exc</v>
      </c>
      <c r="J548" t="str">
        <f>_xlfn.XLOOKUP(D548,Product!$A$1:$A$49,Product!$C$1:$C$49,,0)</f>
        <v>D</v>
      </c>
      <c r="K548" s="6">
        <f>INDEX(Product!$A$1:$G$49,MATCH(orders!$D548,Product!$A$1:$A$49,0),MATCH(orders!K$1,Product!$A$1:$G$1,0))</f>
        <v>2.5</v>
      </c>
      <c r="L548" s="7">
        <f>INDEX(Product!$A$1:$G$49,MATCH(orders!$D548,Product!$A$1:$A$49,0),MATCH(orders!L$1,Product!$A$1:$G$1,0))</f>
        <v>27.945</v>
      </c>
      <c r="M548" s="7">
        <f t="shared" si="24"/>
        <v>83.835000000000008</v>
      </c>
      <c r="N548" t="str">
        <f t="shared" si="25"/>
        <v>Excelsa</v>
      </c>
      <c r="O548" t="str">
        <f t="shared" si="26"/>
        <v>Dark</v>
      </c>
      <c r="P548" t="str">
        <f>_xlfn.XLOOKUP(Orders[[#This Row],[Customer ID]],customers!$A$1:$A$1001,customers!$I$1:$I$1001,,0)</f>
        <v>No</v>
      </c>
    </row>
    <row r="549" spans="1:16" x14ac:dyDescent="0.3">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_xlfn.XLOOKUP(D549,Product!$A$1:$A$49,Product!$B$1:$B$49,,0)</f>
        <v>Rob</v>
      </c>
      <c r="J549" t="str">
        <f>_xlfn.XLOOKUP(D549,Product!$A$1:$A$49,Product!$C$1:$C$49,,0)</f>
        <v>L</v>
      </c>
      <c r="K549" s="6">
        <f>INDEX(Product!$A$1:$G$49,MATCH(orders!$D549,Product!$A$1:$A$49,0),MATCH(orders!K$1,Product!$A$1:$G$1,0))</f>
        <v>0.2</v>
      </c>
      <c r="L549" s="7">
        <f>INDEX(Product!$A$1:$G$49,MATCH(orders!$D549,Product!$A$1:$A$49,0),MATCH(orders!L$1,Product!$A$1:$G$1,0))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_xlfn.XLOOKUP(D550,Product!$A$1:$A$49,Product!$B$1:$B$49,,0)</f>
        <v>Exc</v>
      </c>
      <c r="J550" t="str">
        <f>_xlfn.XLOOKUP(D550,Product!$A$1:$A$49,Product!$C$1:$C$49,,0)</f>
        <v>L</v>
      </c>
      <c r="K550" s="6">
        <f>INDEX(Product!$A$1:$G$49,MATCH(orders!$D550,Product!$A$1:$A$49,0),MATCH(orders!K$1,Product!$A$1:$G$1,0))</f>
        <v>0.2</v>
      </c>
      <c r="L550" s="7">
        <f>INDEX(Product!$A$1:$G$49,MATCH(orders!$D550,Product!$A$1:$A$49,0),MATCH(orders!L$1,Product!$A$1:$G$1,0))</f>
        <v>4.4550000000000001</v>
      </c>
      <c r="M550" s="7">
        <f t="shared" si="24"/>
        <v>13.365</v>
      </c>
      <c r="N550" t="str">
        <f t="shared" si="25"/>
        <v>Excelsa</v>
      </c>
      <c r="O550" t="str">
        <f t="shared" si="26"/>
        <v>Light</v>
      </c>
      <c r="P550" t="str">
        <f>_xlfn.XLOOKUP(Orders[[#This Row],[Customer ID]],customers!$A$1:$A$1001,customers!$I$1:$I$1001,,0)</f>
        <v>Yes</v>
      </c>
    </row>
    <row r="551" spans="1:16" x14ac:dyDescent="0.3">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_xlfn.XLOOKUP(D551,Product!$A$1:$A$49,Product!$B$1:$B$49,,0)</f>
        <v>Exc</v>
      </c>
      <c r="J551" t="str">
        <f>_xlfn.XLOOKUP(D551,Product!$A$1:$A$49,Product!$C$1:$C$49,,0)</f>
        <v>L</v>
      </c>
      <c r="K551" s="6">
        <f>INDEX(Product!$A$1:$G$49,MATCH(orders!$D551,Product!$A$1:$A$49,0),MATCH(orders!K$1,Product!$A$1:$G$1,0))</f>
        <v>0.2</v>
      </c>
      <c r="L551" s="7">
        <f>INDEX(Product!$A$1:$G$49,MATCH(orders!$D551,Product!$A$1:$A$49,0),MATCH(orders!L$1,Product!$A$1:$G$1,0))</f>
        <v>4.4550000000000001</v>
      </c>
      <c r="M551" s="7">
        <f t="shared" si="24"/>
        <v>17.82</v>
      </c>
      <c r="N551" t="str">
        <f t="shared" si="25"/>
        <v>Excelsa</v>
      </c>
      <c r="O551" t="str">
        <f t="shared" si="26"/>
        <v>Light</v>
      </c>
      <c r="P551" t="str">
        <f>_xlfn.XLOOKUP(Orders[[#This Row],[Customer ID]],customers!$A$1:$A$1001,customers!$I$1:$I$1001,,0)</f>
        <v>Yes</v>
      </c>
    </row>
    <row r="552" spans="1:16" x14ac:dyDescent="0.3">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_xlfn.XLOOKUP(D552,Product!$A$1:$A$49,Product!$B$1:$B$49,,0)</f>
        <v>Lib</v>
      </c>
      <c r="J552" t="str">
        <f>_xlfn.XLOOKUP(D552,Product!$A$1:$A$49,Product!$C$1:$C$49,,0)</f>
        <v>D</v>
      </c>
      <c r="K552" s="6">
        <f>INDEX(Product!$A$1:$G$49,MATCH(orders!$D552,Product!$A$1:$A$49,0),MATCH(orders!K$1,Product!$A$1:$G$1,0))</f>
        <v>0.2</v>
      </c>
      <c r="L552" s="7">
        <f>INDEX(Product!$A$1:$G$49,MATCH(orders!$D552,Product!$A$1:$A$49,0),MATCH(orders!L$1,Product!$A$1:$G$1,0))</f>
        <v>3.8849999999999998</v>
      </c>
      <c r="M552" s="7">
        <f t="shared" si="24"/>
        <v>23.31</v>
      </c>
      <c r="N552" t="str">
        <f t="shared" si="25"/>
        <v>Liberica</v>
      </c>
      <c r="O552" t="str">
        <f t="shared" si="26"/>
        <v>Dark</v>
      </c>
      <c r="P552" t="str">
        <f>_xlfn.XLOOKUP(Orders[[#This Row],[Customer ID]],customers!$A$1:$A$1001,customers!$I$1:$I$1001,,0)</f>
        <v>Yes</v>
      </c>
    </row>
    <row r="553" spans="1:16" x14ac:dyDescent="0.3">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_xlfn.XLOOKUP(D553,Product!$A$1:$A$49,Product!$B$1:$B$49,,0)</f>
        <v>Exc</v>
      </c>
      <c r="J553" t="str">
        <f>_xlfn.XLOOKUP(D553,Product!$A$1:$A$49,Product!$C$1:$C$49,,0)</f>
        <v>D</v>
      </c>
      <c r="K553" s="6">
        <f>INDEX(Product!$A$1:$G$49,MATCH(orders!$D553,Product!$A$1:$A$49,0),MATCH(orders!K$1,Product!$A$1:$G$1,0))</f>
        <v>0.2</v>
      </c>
      <c r="L553" s="7">
        <f>INDEX(Product!$A$1:$G$49,MATCH(orders!$D553,Product!$A$1:$A$49,0),MATCH(orders!L$1,Product!$A$1:$G$1,0))</f>
        <v>3.645</v>
      </c>
      <c r="M553" s="7">
        <f t="shared" si="24"/>
        <v>7.29</v>
      </c>
      <c r="N553" t="str">
        <f t="shared" si="25"/>
        <v>Excelsa</v>
      </c>
      <c r="O553" t="str">
        <f t="shared" si="26"/>
        <v>Dark</v>
      </c>
      <c r="P553" t="str">
        <f>_xlfn.XLOOKUP(Orders[[#This Row],[Customer ID]],customers!$A$1:$A$1001,customers!$I$1:$I$1001,,0)</f>
        <v>No</v>
      </c>
    </row>
    <row r="554" spans="1:16" x14ac:dyDescent="0.3">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_xlfn.XLOOKUP(D554,Product!$A$1:$A$49,Product!$B$1:$B$49,,0)</f>
        <v>Exc</v>
      </c>
      <c r="J554" t="str">
        <f>_xlfn.XLOOKUP(D554,Product!$A$1:$A$49,Product!$C$1:$C$49,,0)</f>
        <v>L</v>
      </c>
      <c r="K554" s="6">
        <f>INDEX(Product!$A$1:$G$49,MATCH(orders!$D554,Product!$A$1:$A$49,0),MATCH(orders!K$1,Product!$A$1:$G$1,0))</f>
        <v>0.2</v>
      </c>
      <c r="L554" s="7">
        <f>INDEX(Product!$A$1:$G$49,MATCH(orders!$D554,Product!$A$1:$A$49,0),MATCH(orders!L$1,Product!$A$1:$G$1,0))</f>
        <v>4.4550000000000001</v>
      </c>
      <c r="M554" s="7">
        <f t="shared" si="24"/>
        <v>17.82</v>
      </c>
      <c r="N554" t="str">
        <f t="shared" si="25"/>
        <v>Excelsa</v>
      </c>
      <c r="O554" t="str">
        <f t="shared" si="26"/>
        <v>Light</v>
      </c>
      <c r="P554" t="str">
        <f>_xlfn.XLOOKUP(Orders[[#This Row],[Customer ID]],customers!$A$1:$A$1001,customers!$I$1:$I$1001,,0)</f>
        <v>Yes</v>
      </c>
    </row>
    <row r="555" spans="1:16" x14ac:dyDescent="0.3">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_xlfn.XLOOKUP(D555,Product!$A$1:$A$49,Product!$B$1:$B$49,,0)</f>
        <v>Exc</v>
      </c>
      <c r="J555" t="str">
        <f>_xlfn.XLOOKUP(D555,Product!$A$1:$A$49,Product!$C$1:$C$49,,0)</f>
        <v>M</v>
      </c>
      <c r="K555" s="6">
        <f>INDEX(Product!$A$1:$G$49,MATCH(orders!$D555,Product!$A$1:$A$49,0),MATCH(orders!K$1,Product!$A$1:$G$1,0))</f>
        <v>1</v>
      </c>
      <c r="L555" s="7">
        <f>INDEX(Product!$A$1:$G$49,MATCH(orders!$D555,Product!$A$1:$A$49,0),MATCH(orders!L$1,Product!$A$1:$G$1,0))</f>
        <v>13.75</v>
      </c>
      <c r="M555" s="7">
        <f t="shared" si="24"/>
        <v>68.75</v>
      </c>
      <c r="N555" t="str">
        <f t="shared" si="25"/>
        <v>Excelsa</v>
      </c>
      <c r="O555" t="str">
        <f t="shared" si="26"/>
        <v>Medium</v>
      </c>
      <c r="P555" t="str">
        <f>_xlfn.XLOOKUP(Orders[[#This Row],[Customer ID]],customers!$A$1:$A$1001,customers!$I$1:$I$1001,,0)</f>
        <v>No</v>
      </c>
    </row>
    <row r="556" spans="1:16" x14ac:dyDescent="0.3">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_xlfn.XLOOKUP(D556,Product!$A$1:$A$49,Product!$B$1:$B$49,,0)</f>
        <v>Rob</v>
      </c>
      <c r="J556" t="str">
        <f>_xlfn.XLOOKUP(D556,Product!$A$1:$A$49,Product!$C$1:$C$49,,0)</f>
        <v>L</v>
      </c>
      <c r="K556" s="6">
        <f>INDEX(Product!$A$1:$G$49,MATCH(orders!$D556,Product!$A$1:$A$49,0),MATCH(orders!K$1,Product!$A$1:$G$1,0))</f>
        <v>2.5</v>
      </c>
      <c r="L556" s="7">
        <f>INDEX(Product!$A$1:$G$49,MATCH(orders!$D556,Product!$A$1:$A$49,0),MATCH(orders!L$1,Product!$A$1:$G$1,0))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_xlfn.XLOOKUP(D557,Product!$A$1:$A$49,Product!$B$1:$B$49,,0)</f>
        <v>Exc</v>
      </c>
      <c r="J557" t="str">
        <f>_xlfn.XLOOKUP(D557,Product!$A$1:$A$49,Product!$C$1:$C$49,,0)</f>
        <v>M</v>
      </c>
      <c r="K557" s="6">
        <f>INDEX(Product!$A$1:$G$49,MATCH(orders!$D557,Product!$A$1:$A$49,0),MATCH(orders!K$1,Product!$A$1:$G$1,0))</f>
        <v>1</v>
      </c>
      <c r="L557" s="7">
        <f>INDEX(Product!$A$1:$G$49,MATCH(orders!$D557,Product!$A$1:$A$49,0),MATCH(orders!L$1,Product!$A$1:$G$1,0))</f>
        <v>13.75</v>
      </c>
      <c r="M557" s="7">
        <f t="shared" si="24"/>
        <v>82.5</v>
      </c>
      <c r="N557" t="str">
        <f t="shared" si="25"/>
        <v>Excelsa</v>
      </c>
      <c r="O557" t="str">
        <f t="shared" si="26"/>
        <v>Medium</v>
      </c>
      <c r="P557" t="str">
        <f>_xlfn.XLOOKUP(Orders[[#This Row],[Customer ID]],customers!$A$1:$A$1001,customers!$I$1:$I$1001,,0)</f>
        <v>No</v>
      </c>
    </row>
    <row r="558" spans="1:16" x14ac:dyDescent="0.3">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_xlfn.XLOOKUP(D558,Product!$A$1:$A$49,Product!$B$1:$B$49,,0)</f>
        <v>Lib</v>
      </c>
      <c r="J558" t="str">
        <f>_xlfn.XLOOKUP(D558,Product!$A$1:$A$49,Product!$C$1:$C$49,,0)</f>
        <v>M</v>
      </c>
      <c r="K558" s="6">
        <f>INDEX(Product!$A$1:$G$49,MATCH(orders!$D558,Product!$A$1:$A$49,0),MATCH(orders!K$1,Product!$A$1:$G$1,0))</f>
        <v>0.2</v>
      </c>
      <c r="L558" s="7">
        <f>INDEX(Product!$A$1:$G$49,MATCH(orders!$D558,Product!$A$1:$A$49,0),MATCH(orders!L$1,Product!$A$1:$G$1,0))</f>
        <v>4.3650000000000002</v>
      </c>
      <c r="M558" s="7">
        <f t="shared" si="24"/>
        <v>8.73</v>
      </c>
      <c r="N558" t="str">
        <f t="shared" si="25"/>
        <v>Liberica</v>
      </c>
      <c r="O558" t="str">
        <f t="shared" si="26"/>
        <v>Medium</v>
      </c>
      <c r="P558" t="str">
        <f>_xlfn.XLOOKUP(Orders[[#This Row],[Customer ID]],customers!$A$1:$A$1001,customers!$I$1:$I$1001,,0)</f>
        <v>Yes</v>
      </c>
    </row>
    <row r="559" spans="1:16" x14ac:dyDescent="0.3">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_xlfn.XLOOKUP(D559,Product!$A$1:$A$49,Product!$B$1:$B$49,,0)</f>
        <v>Exc</v>
      </c>
      <c r="J559" t="str">
        <f>_xlfn.XLOOKUP(D559,Product!$A$1:$A$49,Product!$C$1:$C$49,,0)</f>
        <v>L</v>
      </c>
      <c r="K559" s="6">
        <f>INDEX(Product!$A$1:$G$49,MATCH(orders!$D559,Product!$A$1:$A$49,0),MATCH(orders!K$1,Product!$A$1:$G$1,0))</f>
        <v>1</v>
      </c>
      <c r="L559" s="7">
        <f>INDEX(Product!$A$1:$G$49,MATCH(orders!$D559,Product!$A$1:$A$49,0),MATCH(orders!L$1,Product!$A$1:$G$1,0))</f>
        <v>14.85</v>
      </c>
      <c r="M559" s="7">
        <f t="shared" si="24"/>
        <v>59.4</v>
      </c>
      <c r="N559" t="str">
        <f t="shared" si="25"/>
        <v>Excelsa</v>
      </c>
      <c r="O559" t="str">
        <f t="shared" si="26"/>
        <v>Light</v>
      </c>
      <c r="P559" t="str">
        <f>_xlfn.XLOOKUP(Orders[[#This Row],[Customer ID]],customers!$A$1:$A$1001,customers!$I$1:$I$1001,,0)</f>
        <v>Yes</v>
      </c>
    </row>
    <row r="560" spans="1:16" x14ac:dyDescent="0.3">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_xlfn.XLOOKUP(D560,Product!$A$1:$A$49,Product!$B$1:$B$49,,0)</f>
        <v>Lib</v>
      </c>
      <c r="J560" t="str">
        <f>_xlfn.XLOOKUP(D560,Product!$A$1:$A$49,Product!$C$1:$C$49,,0)</f>
        <v>D</v>
      </c>
      <c r="K560" s="6">
        <f>INDEX(Product!$A$1:$G$49,MATCH(orders!$D560,Product!$A$1:$A$49,0),MATCH(orders!K$1,Product!$A$1:$G$1,0))</f>
        <v>0.2</v>
      </c>
      <c r="L560" s="7">
        <f>INDEX(Product!$A$1:$G$49,MATCH(orders!$D560,Product!$A$1:$A$49,0),MATCH(orders!L$1,Product!$A$1:$G$1,0))</f>
        <v>3.8849999999999998</v>
      </c>
      <c r="M560" s="7">
        <f t="shared" si="24"/>
        <v>15.54</v>
      </c>
      <c r="N560" t="str">
        <f t="shared" si="25"/>
        <v>Liberica</v>
      </c>
      <c r="O560" t="str">
        <f t="shared" si="26"/>
        <v>Dark</v>
      </c>
      <c r="P560" t="str">
        <f>_xlfn.XLOOKUP(Orders[[#This Row],[Customer ID]],customers!$A$1:$A$1001,customers!$I$1:$I$1001,,0)</f>
        <v>Yes</v>
      </c>
    </row>
    <row r="561" spans="1:16" x14ac:dyDescent="0.3">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_xlfn.XLOOKUP(D561,Product!$A$1:$A$49,Product!$B$1:$B$49,,0)</f>
        <v>Ara</v>
      </c>
      <c r="J561" t="str">
        <f>_xlfn.XLOOKUP(D561,Product!$A$1:$A$49,Product!$C$1:$C$49,,0)</f>
        <v>L</v>
      </c>
      <c r="K561" s="6">
        <f>INDEX(Product!$A$1:$G$49,MATCH(orders!$D561,Product!$A$1:$A$49,0),MATCH(orders!K$1,Product!$A$1:$G$1,0))</f>
        <v>1</v>
      </c>
      <c r="L561" s="7">
        <f>INDEX(Product!$A$1:$G$49,MATCH(orders!$D561,Product!$A$1:$A$49,0),MATCH(orders!L$1,Product!$A$1:$G$1,0))</f>
        <v>12.95</v>
      </c>
      <c r="M561" s="7">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_xlfn.XLOOKUP(D562,Product!$A$1:$A$49,Product!$B$1:$B$49,,0)</f>
        <v>Exc</v>
      </c>
      <c r="J562" t="str">
        <f>_xlfn.XLOOKUP(D562,Product!$A$1:$A$49,Product!$C$1:$C$49,,0)</f>
        <v>M</v>
      </c>
      <c r="K562" s="6">
        <f>INDEX(Product!$A$1:$G$49,MATCH(orders!$D562,Product!$A$1:$A$49,0),MATCH(orders!K$1,Product!$A$1:$G$1,0))</f>
        <v>2.5</v>
      </c>
      <c r="L562" s="7">
        <f>INDEX(Product!$A$1:$G$49,MATCH(orders!$D562,Product!$A$1:$A$49,0),MATCH(orders!L$1,Product!$A$1:$G$1,0))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_xlfn.XLOOKUP(D563,Product!$A$1:$A$49,Product!$B$1:$B$49,,0)</f>
        <v>Ara</v>
      </c>
      <c r="J563" t="str">
        <f>_xlfn.XLOOKUP(D563,Product!$A$1:$A$49,Product!$C$1:$C$49,,0)</f>
        <v>D</v>
      </c>
      <c r="K563" s="6">
        <f>INDEX(Product!$A$1:$G$49,MATCH(orders!$D563,Product!$A$1:$A$49,0),MATCH(orders!K$1,Product!$A$1:$G$1,0))</f>
        <v>0.2</v>
      </c>
      <c r="L563" s="7">
        <f>INDEX(Product!$A$1:$G$49,MATCH(orders!$D563,Product!$A$1:$A$49,0),MATCH(orders!L$1,Product!$A$1:$G$1,0))</f>
        <v>2.9849999999999999</v>
      </c>
      <c r="M563" s="7">
        <f t="shared" si="24"/>
        <v>17.91</v>
      </c>
      <c r="N563" t="str">
        <f t="shared" si="25"/>
        <v>Arabica</v>
      </c>
      <c r="O563" t="str">
        <f t="shared" si="26"/>
        <v>Dark</v>
      </c>
      <c r="P563" t="str">
        <f>_xlfn.XLOOKUP(Orders[[#This Row],[Customer ID]],customers!$A$1:$A$1001,customers!$I$1:$I$1001,,0)</f>
        <v>Yes</v>
      </c>
    </row>
    <row r="564" spans="1:16" x14ac:dyDescent="0.3">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_xlfn.XLOOKUP(D564,Product!$A$1:$A$49,Product!$B$1:$B$49,,0)</f>
        <v>Lib</v>
      </c>
      <c r="J564" t="str">
        <f>_xlfn.XLOOKUP(D564,Product!$A$1:$A$49,Product!$C$1:$C$49,,0)</f>
        <v>L</v>
      </c>
      <c r="K564" s="6">
        <f>INDEX(Product!$A$1:$G$49,MATCH(orders!$D564,Product!$A$1:$A$49,0),MATCH(orders!K$1,Product!$A$1:$G$1,0))</f>
        <v>0.2</v>
      </c>
      <c r="L564" s="7">
        <f>INDEX(Product!$A$1:$G$49,MATCH(orders!$D564,Product!$A$1:$A$49,0),MATCH(orders!L$1,Product!$A$1:$G$1,0))</f>
        <v>4.7549999999999999</v>
      </c>
      <c r="M564" s="7">
        <f t="shared" si="24"/>
        <v>28.53</v>
      </c>
      <c r="N564" t="str">
        <f t="shared" si="25"/>
        <v>Liberica</v>
      </c>
      <c r="O564" t="str">
        <f t="shared" si="26"/>
        <v>Light</v>
      </c>
      <c r="P564" t="str">
        <f>_xlfn.XLOOKUP(Orders[[#This Row],[Customer ID]],customers!$A$1:$A$1001,customers!$I$1:$I$1001,,0)</f>
        <v>No</v>
      </c>
    </row>
    <row r="565" spans="1:16" x14ac:dyDescent="0.3">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_xlfn.XLOOKUP(D565,Product!$A$1:$A$49,Product!$B$1:$B$49,,0)</f>
        <v>Exc</v>
      </c>
      <c r="J565" t="str">
        <f>_xlfn.XLOOKUP(D565,Product!$A$1:$A$49,Product!$C$1:$C$49,,0)</f>
        <v>M</v>
      </c>
      <c r="K565" s="6">
        <f>INDEX(Product!$A$1:$G$49,MATCH(orders!$D565,Product!$A$1:$A$49,0),MATCH(orders!K$1,Product!$A$1:$G$1,0))</f>
        <v>1</v>
      </c>
      <c r="L565" s="7">
        <f>INDEX(Product!$A$1:$G$49,MATCH(orders!$D565,Product!$A$1:$A$49,0),MATCH(orders!L$1,Product!$A$1:$G$1,0))</f>
        <v>13.75</v>
      </c>
      <c r="M565" s="7">
        <f t="shared" si="24"/>
        <v>82.5</v>
      </c>
      <c r="N565" t="str">
        <f t="shared" si="25"/>
        <v>Excelsa</v>
      </c>
      <c r="O565" t="str">
        <f t="shared" si="26"/>
        <v>Medium</v>
      </c>
      <c r="P565" t="str">
        <f>_xlfn.XLOOKUP(Orders[[#This Row],[Customer ID]],customers!$A$1:$A$1001,customers!$I$1:$I$1001,,0)</f>
        <v>No</v>
      </c>
    </row>
    <row r="566" spans="1:16" x14ac:dyDescent="0.3">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_xlfn.XLOOKUP(D566,Product!$A$1:$A$49,Product!$B$1:$B$49,,0)</f>
        <v>Rob</v>
      </c>
      <c r="J566" t="str">
        <f>_xlfn.XLOOKUP(D566,Product!$A$1:$A$49,Product!$C$1:$C$49,,0)</f>
        <v>L</v>
      </c>
      <c r="K566" s="6">
        <f>INDEX(Product!$A$1:$G$49,MATCH(orders!$D566,Product!$A$1:$A$49,0),MATCH(orders!K$1,Product!$A$1:$G$1,0))</f>
        <v>0.5</v>
      </c>
      <c r="L566" s="7">
        <f>INDEX(Product!$A$1:$G$49,MATCH(orders!$D566,Product!$A$1:$A$49,0),MATCH(orders!L$1,Product!$A$1:$G$1,0))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_xlfn.XLOOKUP(D567,Product!$A$1:$A$49,Product!$B$1:$B$49,,0)</f>
        <v>Rob</v>
      </c>
      <c r="J567" t="str">
        <f>_xlfn.XLOOKUP(D567,Product!$A$1:$A$49,Product!$C$1:$C$49,,0)</f>
        <v>D</v>
      </c>
      <c r="K567" s="6">
        <f>INDEX(Product!$A$1:$G$49,MATCH(orders!$D567,Product!$A$1:$A$49,0),MATCH(orders!K$1,Product!$A$1:$G$1,0))</f>
        <v>2.5</v>
      </c>
      <c r="L567" s="7">
        <f>INDEX(Product!$A$1:$G$49,MATCH(orders!$D567,Product!$A$1:$A$49,0),MATCH(orders!L$1,Product!$A$1:$G$1,0))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_xlfn.XLOOKUP(D568,Product!$A$1:$A$49,Product!$B$1:$B$49,,0)</f>
        <v>Ara</v>
      </c>
      <c r="J568" t="str">
        <f>_xlfn.XLOOKUP(D568,Product!$A$1:$A$49,Product!$C$1:$C$49,,0)</f>
        <v>M</v>
      </c>
      <c r="K568" s="6">
        <f>INDEX(Product!$A$1:$G$49,MATCH(orders!$D568,Product!$A$1:$A$49,0),MATCH(orders!K$1,Product!$A$1:$G$1,0))</f>
        <v>0.2</v>
      </c>
      <c r="L568" s="7">
        <f>INDEX(Product!$A$1:$G$49,MATCH(orders!$D568,Product!$A$1:$A$49,0),MATCH(orders!L$1,Product!$A$1:$G$1,0))</f>
        <v>3.375</v>
      </c>
      <c r="M568" s="7">
        <f t="shared" si="24"/>
        <v>20.25</v>
      </c>
      <c r="N568" t="str">
        <f t="shared" si="25"/>
        <v>Arabica</v>
      </c>
      <c r="O568" t="str">
        <f t="shared" si="26"/>
        <v>Medium</v>
      </c>
      <c r="P568" t="str">
        <f>_xlfn.XLOOKUP(Orders[[#This Row],[Customer ID]],customers!$A$1:$A$1001,customers!$I$1:$I$1001,,0)</f>
        <v>Yes</v>
      </c>
    </row>
    <row r="569" spans="1:16" x14ac:dyDescent="0.3">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_xlfn.XLOOKUP(D569,Product!$A$1:$A$49,Product!$B$1:$B$49,,0)</f>
        <v>Rob</v>
      </c>
      <c r="J569" t="str">
        <f>_xlfn.XLOOKUP(D569,Product!$A$1:$A$49,Product!$C$1:$C$49,,0)</f>
        <v>L</v>
      </c>
      <c r="K569" s="6">
        <f>INDEX(Product!$A$1:$G$49,MATCH(orders!$D569,Product!$A$1:$A$49,0),MATCH(orders!K$1,Product!$A$1:$G$1,0))</f>
        <v>2.5</v>
      </c>
      <c r="L569" s="7">
        <f>INDEX(Product!$A$1:$G$49,MATCH(orders!$D569,Product!$A$1:$A$49,0),MATCH(orders!L$1,Product!$A$1:$G$1,0))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_xlfn.XLOOKUP(D570,Product!$A$1:$A$49,Product!$B$1:$B$49,,0)</f>
        <v>Lib</v>
      </c>
      <c r="J570" t="str">
        <f>_xlfn.XLOOKUP(D570,Product!$A$1:$A$49,Product!$C$1:$C$49,,0)</f>
        <v>L</v>
      </c>
      <c r="K570" s="6">
        <f>INDEX(Product!$A$1:$G$49,MATCH(orders!$D570,Product!$A$1:$A$49,0),MATCH(orders!K$1,Product!$A$1:$G$1,0))</f>
        <v>0.2</v>
      </c>
      <c r="L570" s="7">
        <f>INDEX(Product!$A$1:$G$49,MATCH(orders!$D570,Product!$A$1:$A$49,0),MATCH(orders!L$1,Product!$A$1:$G$1,0))</f>
        <v>4.7549999999999999</v>
      </c>
      <c r="M570" s="7">
        <f t="shared" si="24"/>
        <v>19.02</v>
      </c>
      <c r="N570" t="str">
        <f t="shared" si="25"/>
        <v>Liberica</v>
      </c>
      <c r="O570" t="str">
        <f t="shared" si="26"/>
        <v>Light</v>
      </c>
      <c r="P570" t="str">
        <f>_xlfn.XLOOKUP(Orders[[#This Row],[Customer ID]],customers!$A$1:$A$1001,customers!$I$1:$I$1001,,0)</f>
        <v>Yes</v>
      </c>
    </row>
    <row r="571" spans="1:16" x14ac:dyDescent="0.3">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_xlfn.XLOOKUP(D571,Product!$A$1:$A$49,Product!$B$1:$B$49,,0)</f>
        <v>Ara</v>
      </c>
      <c r="J571" t="str">
        <f>_xlfn.XLOOKUP(D571,Product!$A$1:$A$49,Product!$C$1:$C$49,,0)</f>
        <v>D</v>
      </c>
      <c r="K571" s="6">
        <f>INDEX(Product!$A$1:$G$49,MATCH(orders!$D571,Product!$A$1:$A$49,0),MATCH(orders!K$1,Product!$A$1:$G$1,0))</f>
        <v>2.5</v>
      </c>
      <c r="L571" s="7">
        <f>INDEX(Product!$A$1:$G$49,MATCH(orders!$D571,Product!$A$1:$A$49,0),MATCH(orders!L$1,Product!$A$1:$G$1,0))</f>
        <v>22.884999999999998</v>
      </c>
      <c r="M571" s="7">
        <f t="shared" si="24"/>
        <v>137.31</v>
      </c>
      <c r="N571" t="str">
        <f t="shared" si="25"/>
        <v>Arabica</v>
      </c>
      <c r="O571" t="str">
        <f t="shared" si="26"/>
        <v>Dark</v>
      </c>
      <c r="P571" t="str">
        <f>_xlfn.XLOOKUP(Orders[[#This Row],[Customer ID]],customers!$A$1:$A$1001,customers!$I$1:$I$1001,,0)</f>
        <v>No</v>
      </c>
    </row>
    <row r="572" spans="1:16" x14ac:dyDescent="0.3">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_xlfn.XLOOKUP(D572,Product!$A$1:$A$49,Product!$B$1:$B$49,,0)</f>
        <v>Ara</v>
      </c>
      <c r="J572" t="str">
        <f>_xlfn.XLOOKUP(D572,Product!$A$1:$A$49,Product!$C$1:$C$49,,0)</f>
        <v>M</v>
      </c>
      <c r="K572" s="6">
        <f>INDEX(Product!$A$1:$G$49,MATCH(orders!$D572,Product!$A$1:$A$49,0),MATCH(orders!K$1,Product!$A$1:$G$1,0))</f>
        <v>0.5</v>
      </c>
      <c r="L572" s="7">
        <f>INDEX(Product!$A$1:$G$49,MATCH(orders!$D572,Product!$A$1:$A$49,0),MATCH(orders!L$1,Product!$A$1:$G$1,0))</f>
        <v>6.75</v>
      </c>
      <c r="M572" s="7">
        <f t="shared" si="24"/>
        <v>27</v>
      </c>
      <c r="N572" t="str">
        <f t="shared" si="25"/>
        <v>Arabica</v>
      </c>
      <c r="O572" t="str">
        <f t="shared" si="26"/>
        <v>Medium</v>
      </c>
      <c r="P572" t="str">
        <f>_xlfn.XLOOKUP(Orders[[#This Row],[Customer ID]],customers!$A$1:$A$1001,customers!$I$1:$I$1001,,0)</f>
        <v>No</v>
      </c>
    </row>
    <row r="573" spans="1:16" x14ac:dyDescent="0.3">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_xlfn.XLOOKUP(D573,Product!$A$1:$A$49,Product!$B$1:$B$49,,0)</f>
        <v>Exc</v>
      </c>
      <c r="J573" t="str">
        <f>_xlfn.XLOOKUP(D573,Product!$A$1:$A$49,Product!$C$1:$C$49,,0)</f>
        <v>L</v>
      </c>
      <c r="K573" s="6">
        <f>INDEX(Product!$A$1:$G$49,MATCH(orders!$D573,Product!$A$1:$A$49,0),MATCH(orders!K$1,Product!$A$1:$G$1,0))</f>
        <v>0.5</v>
      </c>
      <c r="L573" s="7">
        <f>INDEX(Product!$A$1:$G$49,MATCH(orders!$D573,Product!$A$1:$A$49,0),MATCH(orders!L$1,Product!$A$1:$G$1,0))</f>
        <v>8.91</v>
      </c>
      <c r="M573" s="7">
        <f t="shared" si="24"/>
        <v>35.64</v>
      </c>
      <c r="N573" t="str">
        <f t="shared" si="25"/>
        <v>Excelsa</v>
      </c>
      <c r="O573" t="str">
        <f t="shared" si="26"/>
        <v>Light</v>
      </c>
      <c r="P573" t="str">
        <f>_xlfn.XLOOKUP(Orders[[#This Row],[Customer ID]],customers!$A$1:$A$1001,customers!$I$1:$I$1001,,0)</f>
        <v>No</v>
      </c>
    </row>
    <row r="574" spans="1:16" x14ac:dyDescent="0.3">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_xlfn.XLOOKUP(D574,Product!$A$1:$A$49,Product!$B$1:$B$49,,0)</f>
        <v>Ara</v>
      </c>
      <c r="J574" t="str">
        <f>_xlfn.XLOOKUP(D574,Product!$A$1:$A$49,Product!$C$1:$C$49,,0)</f>
        <v>D</v>
      </c>
      <c r="K574" s="6">
        <f>INDEX(Product!$A$1:$G$49,MATCH(orders!$D574,Product!$A$1:$A$49,0),MATCH(orders!K$1,Product!$A$1:$G$1,0))</f>
        <v>0.2</v>
      </c>
      <c r="L574" s="7">
        <f>INDEX(Product!$A$1:$G$49,MATCH(orders!$D574,Product!$A$1:$A$49,0),MATCH(orders!L$1,Product!$A$1:$G$1,0))</f>
        <v>2.9849999999999999</v>
      </c>
      <c r="M574" s="7">
        <f t="shared" si="24"/>
        <v>5.97</v>
      </c>
      <c r="N574" t="str">
        <f t="shared" si="25"/>
        <v>Arabica</v>
      </c>
      <c r="O574" t="str">
        <f t="shared" si="26"/>
        <v>Dark</v>
      </c>
      <c r="P574" t="str">
        <f>_xlfn.XLOOKUP(Orders[[#This Row],[Customer ID]],customers!$A$1:$A$1001,customers!$I$1:$I$1001,,0)</f>
        <v>Yes</v>
      </c>
    </row>
    <row r="575" spans="1:16" x14ac:dyDescent="0.3">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_xlfn.XLOOKUP(D575,Product!$A$1:$A$49,Product!$B$1:$B$49,,0)</f>
        <v>Ara</v>
      </c>
      <c r="J575" t="str">
        <f>_xlfn.XLOOKUP(D575,Product!$A$1:$A$49,Product!$C$1:$C$49,,0)</f>
        <v>M</v>
      </c>
      <c r="K575" s="6">
        <f>INDEX(Product!$A$1:$G$49,MATCH(orders!$D575,Product!$A$1:$A$49,0),MATCH(orders!K$1,Product!$A$1:$G$1,0))</f>
        <v>1</v>
      </c>
      <c r="L575" s="7">
        <f>INDEX(Product!$A$1:$G$49,MATCH(orders!$D575,Product!$A$1:$A$49,0),MATCH(orders!L$1,Product!$A$1:$G$1,0))</f>
        <v>11.25</v>
      </c>
      <c r="M575" s="7">
        <f t="shared" si="24"/>
        <v>67.5</v>
      </c>
      <c r="N575" t="str">
        <f t="shared" si="25"/>
        <v>Arabica</v>
      </c>
      <c r="O575" t="str">
        <f t="shared" si="26"/>
        <v>Medium</v>
      </c>
      <c r="P575" t="str">
        <f>_xlfn.XLOOKUP(Orders[[#This Row],[Customer ID]],customers!$A$1:$A$1001,customers!$I$1:$I$1001,,0)</f>
        <v>No</v>
      </c>
    </row>
    <row r="576" spans="1:16" x14ac:dyDescent="0.3">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_xlfn.XLOOKUP(D576,Product!$A$1:$A$49,Product!$B$1:$B$49,,0)</f>
        <v>Rob</v>
      </c>
      <c r="J576" t="str">
        <f>_xlfn.XLOOKUP(D576,Product!$A$1:$A$49,Product!$C$1:$C$49,,0)</f>
        <v>L</v>
      </c>
      <c r="K576" s="6">
        <f>INDEX(Product!$A$1:$G$49,MATCH(orders!$D576,Product!$A$1:$A$49,0),MATCH(orders!K$1,Product!$A$1:$G$1,0))</f>
        <v>0.2</v>
      </c>
      <c r="L576" s="7">
        <f>INDEX(Product!$A$1:$G$49,MATCH(orders!$D576,Product!$A$1:$A$49,0),MATCH(orders!L$1,Product!$A$1:$G$1,0))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_xlfn.XLOOKUP(D577,Product!$A$1:$A$49,Product!$B$1:$B$49,,0)</f>
        <v>Lib</v>
      </c>
      <c r="J577" t="str">
        <f>_xlfn.XLOOKUP(D577,Product!$A$1:$A$49,Product!$C$1:$C$49,,0)</f>
        <v>M</v>
      </c>
      <c r="K577" s="6">
        <f>INDEX(Product!$A$1:$G$49,MATCH(orders!$D577,Product!$A$1:$A$49,0),MATCH(orders!K$1,Product!$A$1:$G$1,0))</f>
        <v>2.5</v>
      </c>
      <c r="L577" s="7">
        <f>INDEX(Product!$A$1:$G$49,MATCH(orders!$D577,Product!$A$1:$A$49,0),MATCH(orders!L$1,Product!$A$1:$G$1,0))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_xlfn.XLOOKUP(D578,Product!$A$1:$A$49,Product!$B$1:$B$49,,0)</f>
        <v>Ara</v>
      </c>
      <c r="J578" t="str">
        <f>_xlfn.XLOOKUP(D578,Product!$A$1:$A$49,Product!$C$1:$C$49,,0)</f>
        <v>D</v>
      </c>
      <c r="K578" s="6">
        <f>INDEX(Product!$A$1:$G$49,MATCH(orders!$D578,Product!$A$1:$A$49,0),MATCH(orders!K$1,Product!$A$1:$G$1,0))</f>
        <v>0.2</v>
      </c>
      <c r="L578" s="7">
        <f>INDEX(Product!$A$1:$G$49,MATCH(orders!$D578,Product!$A$1:$A$49,0),MATCH(orders!L$1,Product!$A$1:$G$1,0))</f>
        <v>2.9849999999999999</v>
      </c>
      <c r="M578" s="7">
        <f t="shared" si="24"/>
        <v>17.91</v>
      </c>
      <c r="N578" t="str">
        <f t="shared" si="25"/>
        <v>Arabica</v>
      </c>
      <c r="O578" t="str">
        <f t="shared" si="26"/>
        <v>Dark</v>
      </c>
      <c r="P578" t="str">
        <f>_xlfn.XLOOKUP(Orders[[#This Row],[Customer ID]],customers!$A$1:$A$1001,customers!$I$1:$I$1001,,0)</f>
        <v>No</v>
      </c>
    </row>
    <row r="579" spans="1:16" x14ac:dyDescent="0.3">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_xlfn.XLOOKUP(D579,Product!$A$1:$A$49,Product!$B$1:$B$49,,0)</f>
        <v>Lib</v>
      </c>
      <c r="J579" t="str">
        <f>_xlfn.XLOOKUP(D579,Product!$A$1:$A$49,Product!$C$1:$C$49,,0)</f>
        <v>M</v>
      </c>
      <c r="K579" s="6">
        <f>INDEX(Product!$A$1:$G$49,MATCH(orders!$D579,Product!$A$1:$A$49,0),MATCH(orders!K$1,Product!$A$1:$G$1,0))</f>
        <v>1</v>
      </c>
      <c r="L579" s="7">
        <f>INDEX(Product!$A$1:$G$49,MATCH(orders!$D579,Product!$A$1:$A$49,0),MATCH(orders!L$1,Product!$A$1:$G$1,0))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_xlfn.XLOOKUP(D580,Product!$A$1:$A$49,Product!$B$1:$B$49,,0)</f>
        <v>Exc</v>
      </c>
      <c r="J580" t="str">
        <f>_xlfn.XLOOKUP(D580,Product!$A$1:$A$49,Product!$C$1:$C$49,,0)</f>
        <v>L</v>
      </c>
      <c r="K580" s="6">
        <f>INDEX(Product!$A$1:$G$49,MATCH(orders!$D580,Product!$A$1:$A$49,0),MATCH(orders!K$1,Product!$A$1:$G$1,0))</f>
        <v>0.2</v>
      </c>
      <c r="L580" s="7">
        <f>INDEX(Product!$A$1:$G$49,MATCH(orders!$D580,Product!$A$1:$A$49,0),MATCH(orders!L$1,Product!$A$1:$G$1,0))</f>
        <v>4.4550000000000001</v>
      </c>
      <c r="M580" s="7">
        <f t="shared" si="27"/>
        <v>13.365</v>
      </c>
      <c r="N580" t="str">
        <f t="shared" si="28"/>
        <v>Excelsa</v>
      </c>
      <c r="O580" t="str">
        <f t="shared" si="29"/>
        <v>Light</v>
      </c>
      <c r="P580" t="str">
        <f>_xlfn.XLOOKUP(Orders[[#This Row],[Customer ID]],customers!$A$1:$A$1001,customers!$I$1:$I$1001,,0)</f>
        <v>No</v>
      </c>
    </row>
    <row r="581" spans="1:16" x14ac:dyDescent="0.3">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_xlfn.XLOOKUP(D581,Product!$A$1:$A$49,Product!$B$1:$B$49,,0)</f>
        <v>Ara</v>
      </c>
      <c r="J581" t="str">
        <f>_xlfn.XLOOKUP(D581,Product!$A$1:$A$49,Product!$C$1:$C$49,,0)</f>
        <v>M</v>
      </c>
      <c r="K581" s="6">
        <f>INDEX(Product!$A$1:$G$49,MATCH(orders!$D581,Product!$A$1:$A$49,0),MATCH(orders!K$1,Product!$A$1:$G$1,0))</f>
        <v>0.5</v>
      </c>
      <c r="L581" s="7">
        <f>INDEX(Product!$A$1:$G$49,MATCH(orders!$D581,Product!$A$1:$A$49,0),MATCH(orders!L$1,Product!$A$1:$G$1,0))</f>
        <v>6.75</v>
      </c>
      <c r="M581" s="7">
        <f t="shared" si="27"/>
        <v>33.75</v>
      </c>
      <c r="N581" t="str">
        <f t="shared" si="28"/>
        <v>Arabica</v>
      </c>
      <c r="O581" t="str">
        <f t="shared" si="29"/>
        <v>Medium</v>
      </c>
      <c r="P581" t="str">
        <f>_xlfn.XLOOKUP(Orders[[#This Row],[Customer ID]],customers!$A$1:$A$1001,customers!$I$1:$I$1001,,0)</f>
        <v>No</v>
      </c>
    </row>
    <row r="582" spans="1:16" x14ac:dyDescent="0.3">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_xlfn.XLOOKUP(D582,Product!$A$1:$A$49,Product!$B$1:$B$49,,0)</f>
        <v>Exc</v>
      </c>
      <c r="J582" t="str">
        <f>_xlfn.XLOOKUP(D582,Product!$A$1:$A$49,Product!$C$1:$C$49,,0)</f>
        <v>L</v>
      </c>
      <c r="K582" s="6">
        <f>INDEX(Product!$A$1:$G$49,MATCH(orders!$D582,Product!$A$1:$A$49,0),MATCH(orders!K$1,Product!$A$1:$G$1,0))</f>
        <v>1</v>
      </c>
      <c r="L582" s="7">
        <f>INDEX(Product!$A$1:$G$49,MATCH(orders!$D582,Product!$A$1:$A$49,0),MATCH(orders!L$1,Product!$A$1:$G$1,0))</f>
        <v>14.85</v>
      </c>
      <c r="M582" s="7">
        <f t="shared" si="27"/>
        <v>44.55</v>
      </c>
      <c r="N582" t="str">
        <f t="shared" si="28"/>
        <v>Excelsa</v>
      </c>
      <c r="O582" t="str">
        <f t="shared" si="29"/>
        <v>Light</v>
      </c>
      <c r="P582" t="str">
        <f>_xlfn.XLOOKUP(Orders[[#This Row],[Customer ID]],customers!$A$1:$A$1001,customers!$I$1:$I$1001,,0)</f>
        <v>Yes</v>
      </c>
    </row>
    <row r="583" spans="1:16" x14ac:dyDescent="0.3">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_xlfn.XLOOKUP(D583,Product!$A$1:$A$49,Product!$B$1:$B$49,,0)</f>
        <v>Exc</v>
      </c>
      <c r="J583" t="str">
        <f>_xlfn.XLOOKUP(D583,Product!$A$1:$A$49,Product!$C$1:$C$49,,0)</f>
        <v>L</v>
      </c>
      <c r="K583" s="6">
        <f>INDEX(Product!$A$1:$G$49,MATCH(orders!$D583,Product!$A$1:$A$49,0),MATCH(orders!K$1,Product!$A$1:$G$1,0))</f>
        <v>0.5</v>
      </c>
      <c r="L583" s="7">
        <f>INDEX(Product!$A$1:$G$49,MATCH(orders!$D583,Product!$A$1:$A$49,0),MATCH(orders!L$1,Product!$A$1:$G$1,0))</f>
        <v>8.91</v>
      </c>
      <c r="M583" s="7">
        <f t="shared" si="27"/>
        <v>44.55</v>
      </c>
      <c r="N583" t="str">
        <f t="shared" si="28"/>
        <v>Excelsa</v>
      </c>
      <c r="O583" t="str">
        <f t="shared" si="29"/>
        <v>Light</v>
      </c>
      <c r="P583" t="str">
        <f>_xlfn.XLOOKUP(Orders[[#This Row],[Customer ID]],customers!$A$1:$A$1001,customers!$I$1:$I$1001,,0)</f>
        <v>Yes</v>
      </c>
    </row>
    <row r="584" spans="1:16" x14ac:dyDescent="0.3">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_xlfn.XLOOKUP(D584,Product!$A$1:$A$49,Product!$B$1:$B$49,,0)</f>
        <v>Exc</v>
      </c>
      <c r="J584" t="str">
        <f>_xlfn.XLOOKUP(D584,Product!$A$1:$A$49,Product!$C$1:$C$49,,0)</f>
        <v>D</v>
      </c>
      <c r="K584" s="6">
        <f>INDEX(Product!$A$1:$G$49,MATCH(orders!$D584,Product!$A$1:$A$49,0),MATCH(orders!K$1,Product!$A$1:$G$1,0))</f>
        <v>1</v>
      </c>
      <c r="L584" s="7">
        <f>INDEX(Product!$A$1:$G$49,MATCH(orders!$D584,Product!$A$1:$A$49,0),MATCH(orders!L$1,Product!$A$1:$G$1,0))</f>
        <v>12.15</v>
      </c>
      <c r="M584" s="7">
        <f t="shared" si="27"/>
        <v>60.75</v>
      </c>
      <c r="N584" t="str">
        <f t="shared" si="28"/>
        <v>Excelsa</v>
      </c>
      <c r="O584" t="str">
        <f t="shared" si="29"/>
        <v>Dark</v>
      </c>
      <c r="P584" t="str">
        <f>_xlfn.XLOOKUP(Orders[[#This Row],[Customer ID]],customers!$A$1:$A$1001,customers!$I$1:$I$1001,,0)</f>
        <v>No</v>
      </c>
    </row>
    <row r="585" spans="1:16" x14ac:dyDescent="0.3">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_xlfn.XLOOKUP(D585,Product!$A$1:$A$49,Product!$B$1:$B$49,,0)</f>
        <v>Rob</v>
      </c>
      <c r="J585" t="str">
        <f>_xlfn.XLOOKUP(D585,Product!$A$1:$A$49,Product!$C$1:$C$49,,0)</f>
        <v>L</v>
      </c>
      <c r="K585" s="6">
        <f>INDEX(Product!$A$1:$G$49,MATCH(orders!$D585,Product!$A$1:$A$49,0),MATCH(orders!K$1,Product!$A$1:$G$1,0))</f>
        <v>0.2</v>
      </c>
      <c r="L585" s="7">
        <f>INDEX(Product!$A$1:$G$49,MATCH(orders!$D585,Product!$A$1:$A$49,0),MATCH(orders!L$1,Product!$A$1:$G$1,0))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_xlfn.XLOOKUP(D586,Product!$A$1:$A$49,Product!$B$1:$B$49,,0)</f>
        <v>Rob</v>
      </c>
      <c r="J586" t="str">
        <f>_xlfn.XLOOKUP(D586,Product!$A$1:$A$49,Product!$C$1:$C$49,,0)</f>
        <v>L</v>
      </c>
      <c r="K586" s="6">
        <f>INDEX(Product!$A$1:$G$49,MATCH(orders!$D586,Product!$A$1:$A$49,0),MATCH(orders!K$1,Product!$A$1:$G$1,0))</f>
        <v>0.2</v>
      </c>
      <c r="L586" s="7">
        <f>INDEX(Product!$A$1:$G$49,MATCH(orders!$D586,Product!$A$1:$A$49,0),MATCH(orders!L$1,Product!$A$1:$G$1,0))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_xlfn.XLOOKUP(D587,Product!$A$1:$A$49,Product!$B$1:$B$49,,0)</f>
        <v>Exc</v>
      </c>
      <c r="J587" t="str">
        <f>_xlfn.XLOOKUP(D587,Product!$A$1:$A$49,Product!$C$1:$C$49,,0)</f>
        <v>M</v>
      </c>
      <c r="K587" s="6">
        <f>INDEX(Product!$A$1:$G$49,MATCH(orders!$D587,Product!$A$1:$A$49,0),MATCH(orders!K$1,Product!$A$1:$G$1,0))</f>
        <v>0.5</v>
      </c>
      <c r="L587" s="7">
        <f>INDEX(Product!$A$1:$G$49,MATCH(orders!$D587,Product!$A$1:$A$49,0),MATCH(orders!L$1,Product!$A$1:$G$1,0))</f>
        <v>8.25</v>
      </c>
      <c r="M587" s="7">
        <f t="shared" si="27"/>
        <v>16.5</v>
      </c>
      <c r="N587" t="str">
        <f t="shared" si="28"/>
        <v>Excelsa</v>
      </c>
      <c r="O587" t="str">
        <f t="shared" si="29"/>
        <v>Medium</v>
      </c>
      <c r="P587" t="str">
        <f>_xlfn.XLOOKUP(Orders[[#This Row],[Customer ID]],customers!$A$1:$A$1001,customers!$I$1:$I$1001,,0)</f>
        <v>Yes</v>
      </c>
    </row>
    <row r="588" spans="1:16" x14ac:dyDescent="0.3">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_xlfn.XLOOKUP(D588,Product!$A$1:$A$49,Product!$B$1:$B$49,,0)</f>
        <v>Rob</v>
      </c>
      <c r="J588" t="str">
        <f>_xlfn.XLOOKUP(D588,Product!$A$1:$A$49,Product!$C$1:$C$49,,0)</f>
        <v>L</v>
      </c>
      <c r="K588" s="6">
        <f>INDEX(Product!$A$1:$G$49,MATCH(orders!$D588,Product!$A$1:$A$49,0),MATCH(orders!K$1,Product!$A$1:$G$1,0))</f>
        <v>2.5</v>
      </c>
      <c r="L588" s="7">
        <f>INDEX(Product!$A$1:$G$49,MATCH(orders!$D588,Product!$A$1:$A$49,0),MATCH(orders!L$1,Product!$A$1:$G$1,0))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_xlfn.XLOOKUP(D589,Product!$A$1:$A$49,Product!$B$1:$B$49,,0)</f>
        <v>Lib</v>
      </c>
      <c r="J589" t="str">
        <f>_xlfn.XLOOKUP(D589,Product!$A$1:$A$49,Product!$C$1:$C$49,,0)</f>
        <v>D</v>
      </c>
      <c r="K589" s="6">
        <f>INDEX(Product!$A$1:$G$49,MATCH(orders!$D589,Product!$A$1:$A$49,0),MATCH(orders!K$1,Product!$A$1:$G$1,0))</f>
        <v>0.5</v>
      </c>
      <c r="L589" s="7">
        <f>INDEX(Product!$A$1:$G$49,MATCH(orders!$D589,Product!$A$1:$A$49,0),MATCH(orders!L$1,Product!$A$1:$G$1,0))</f>
        <v>7.77</v>
      </c>
      <c r="M589" s="7">
        <f t="shared" si="27"/>
        <v>7.77</v>
      </c>
      <c r="N589" t="str">
        <f t="shared" si="28"/>
        <v>Liberica</v>
      </c>
      <c r="O589" t="str">
        <f t="shared" si="29"/>
        <v>Dark</v>
      </c>
      <c r="P589" t="str">
        <f>_xlfn.XLOOKUP(Orders[[#This Row],[Customer ID]],customers!$A$1:$A$1001,customers!$I$1:$I$1001,,0)</f>
        <v>Yes</v>
      </c>
    </row>
    <row r="590" spans="1:16" x14ac:dyDescent="0.3">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_xlfn.XLOOKUP(D590,Product!$A$1:$A$49,Product!$B$1:$B$49,,0)</f>
        <v>Rob</v>
      </c>
      <c r="J590" t="str">
        <f>_xlfn.XLOOKUP(D590,Product!$A$1:$A$49,Product!$C$1:$C$49,,0)</f>
        <v>M</v>
      </c>
      <c r="K590" s="6">
        <f>INDEX(Product!$A$1:$G$49,MATCH(orders!$D590,Product!$A$1:$A$49,0),MATCH(orders!K$1,Product!$A$1:$G$1,0))</f>
        <v>0.5</v>
      </c>
      <c r="L590" s="7">
        <f>INDEX(Product!$A$1:$G$49,MATCH(orders!$D590,Product!$A$1:$A$49,0),MATCH(orders!L$1,Product!$A$1:$G$1,0))</f>
        <v>5.97</v>
      </c>
      <c r="M590" s="7">
        <f t="shared" si="27"/>
        <v>11.94</v>
      </c>
      <c r="N590" t="str">
        <f t="shared" si="28"/>
        <v>Robusta</v>
      </c>
      <c r="O590" t="str">
        <f t="shared" si="29"/>
        <v>Medium</v>
      </c>
      <c r="P590" t="str">
        <f>_xlfn.XLOOKUP(Orders[[#This Row],[Customer ID]],customers!$A$1:$A$1001,customers!$I$1:$I$1001,,0)</f>
        <v>Yes</v>
      </c>
    </row>
    <row r="591" spans="1:16" x14ac:dyDescent="0.3">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_xlfn.XLOOKUP(D591,Product!$A$1:$A$49,Product!$B$1:$B$49,,0)</f>
        <v>Exc</v>
      </c>
      <c r="J591" t="str">
        <f>_xlfn.XLOOKUP(D591,Product!$A$1:$A$49,Product!$C$1:$C$49,,0)</f>
        <v>L</v>
      </c>
      <c r="K591" s="6">
        <f>INDEX(Product!$A$1:$G$49,MATCH(orders!$D591,Product!$A$1:$A$49,0),MATCH(orders!K$1,Product!$A$1:$G$1,0))</f>
        <v>2.5</v>
      </c>
      <c r="L591" s="7">
        <f>INDEX(Product!$A$1:$G$49,MATCH(orders!$D591,Product!$A$1:$A$49,0),MATCH(orders!L$1,Product!$A$1:$G$1,0))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_xlfn.XLOOKUP(D592,Product!$A$1:$A$49,Product!$B$1:$B$49,,0)</f>
        <v>Exc</v>
      </c>
      <c r="J592" t="str">
        <f>_xlfn.XLOOKUP(D592,Product!$A$1:$A$49,Product!$C$1:$C$49,,0)</f>
        <v>M</v>
      </c>
      <c r="K592" s="6">
        <f>INDEX(Product!$A$1:$G$49,MATCH(orders!$D592,Product!$A$1:$A$49,0),MATCH(orders!K$1,Product!$A$1:$G$1,0))</f>
        <v>2.5</v>
      </c>
      <c r="L592" s="7">
        <f>INDEX(Product!$A$1:$G$49,MATCH(orders!$D592,Product!$A$1:$A$49,0),MATCH(orders!L$1,Product!$A$1:$G$1,0))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_xlfn.XLOOKUP(D593,Product!$A$1:$A$49,Product!$B$1:$B$49,,0)</f>
        <v>Rob</v>
      </c>
      <c r="J593" t="str">
        <f>_xlfn.XLOOKUP(D593,Product!$A$1:$A$49,Product!$C$1:$C$49,,0)</f>
        <v>D</v>
      </c>
      <c r="K593" s="6">
        <f>INDEX(Product!$A$1:$G$49,MATCH(orders!$D593,Product!$A$1:$A$49,0),MATCH(orders!K$1,Product!$A$1:$G$1,0))</f>
        <v>0.2</v>
      </c>
      <c r="L593" s="7">
        <f>INDEX(Product!$A$1:$G$49,MATCH(orders!$D593,Product!$A$1:$A$49,0),MATCH(orders!L$1,Product!$A$1:$G$1,0))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_xlfn.XLOOKUP(D594,Product!$A$1:$A$49,Product!$B$1:$B$49,,0)</f>
        <v>Ara</v>
      </c>
      <c r="J594" t="str">
        <f>_xlfn.XLOOKUP(D594,Product!$A$1:$A$49,Product!$C$1:$C$49,,0)</f>
        <v>M</v>
      </c>
      <c r="K594" s="6">
        <f>INDEX(Product!$A$1:$G$49,MATCH(orders!$D594,Product!$A$1:$A$49,0),MATCH(orders!K$1,Product!$A$1:$G$1,0))</f>
        <v>2.5</v>
      </c>
      <c r="L594" s="7">
        <f>INDEX(Product!$A$1:$G$49,MATCH(orders!$D594,Product!$A$1:$A$49,0),MATCH(orders!L$1,Product!$A$1:$G$1,0))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_xlfn.XLOOKUP(D595,Product!$A$1:$A$49,Product!$B$1:$B$49,,0)</f>
        <v>Exc</v>
      </c>
      <c r="J595" t="str">
        <f>_xlfn.XLOOKUP(D595,Product!$A$1:$A$49,Product!$C$1:$C$49,,0)</f>
        <v>D</v>
      </c>
      <c r="K595" s="6">
        <f>INDEX(Product!$A$1:$G$49,MATCH(orders!$D595,Product!$A$1:$A$49,0),MATCH(orders!K$1,Product!$A$1:$G$1,0))</f>
        <v>2.5</v>
      </c>
      <c r="L595" s="7">
        <f>INDEX(Product!$A$1:$G$49,MATCH(orders!$D595,Product!$A$1:$A$49,0),MATCH(orders!L$1,Product!$A$1:$G$1,0))</f>
        <v>27.945</v>
      </c>
      <c r="M595" s="7">
        <f t="shared" si="27"/>
        <v>27.945</v>
      </c>
      <c r="N595" t="str">
        <f t="shared" si="28"/>
        <v>Excelsa</v>
      </c>
      <c r="O595" t="str">
        <f t="shared" si="29"/>
        <v>Dark</v>
      </c>
      <c r="P595" t="str">
        <f>_xlfn.XLOOKUP(Orders[[#This Row],[Customer ID]],customers!$A$1:$A$1001,customers!$I$1:$I$1001,,0)</f>
        <v>Yes</v>
      </c>
    </row>
    <row r="596" spans="1:16" x14ac:dyDescent="0.3">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_xlfn.XLOOKUP(D596,Product!$A$1:$A$49,Product!$B$1:$B$49,,0)</f>
        <v>Ara</v>
      </c>
      <c r="J596" t="str">
        <f>_xlfn.XLOOKUP(D596,Product!$A$1:$A$49,Product!$C$1:$C$49,,0)</f>
        <v>L</v>
      </c>
      <c r="K596" s="6">
        <f>INDEX(Product!$A$1:$G$49,MATCH(orders!$D596,Product!$A$1:$A$49,0),MATCH(orders!K$1,Product!$A$1:$G$1,0))</f>
        <v>2.5</v>
      </c>
      <c r="L596" s="7">
        <f>INDEX(Product!$A$1:$G$49,MATCH(orders!$D596,Product!$A$1:$A$49,0),MATCH(orders!L$1,Product!$A$1:$G$1,0))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_xlfn.XLOOKUP(D597,Product!$A$1:$A$49,Product!$B$1:$B$49,,0)</f>
        <v>Exc</v>
      </c>
      <c r="J597" t="str">
        <f>_xlfn.XLOOKUP(D597,Product!$A$1:$A$49,Product!$C$1:$C$49,,0)</f>
        <v>L</v>
      </c>
      <c r="K597" s="6">
        <f>INDEX(Product!$A$1:$G$49,MATCH(orders!$D597,Product!$A$1:$A$49,0),MATCH(orders!K$1,Product!$A$1:$G$1,0))</f>
        <v>1</v>
      </c>
      <c r="L597" s="7">
        <f>INDEX(Product!$A$1:$G$49,MATCH(orders!$D597,Product!$A$1:$A$49,0),MATCH(orders!L$1,Product!$A$1:$G$1,0))</f>
        <v>14.85</v>
      </c>
      <c r="M597" s="7">
        <f t="shared" si="27"/>
        <v>14.85</v>
      </c>
      <c r="N597" t="str">
        <f t="shared" si="28"/>
        <v>Excelsa</v>
      </c>
      <c r="O597" t="str">
        <f t="shared" si="29"/>
        <v>Light</v>
      </c>
      <c r="P597" t="str">
        <f>_xlfn.XLOOKUP(Orders[[#This Row],[Customer ID]],customers!$A$1:$A$1001,customers!$I$1:$I$1001,,0)</f>
        <v>No</v>
      </c>
    </row>
    <row r="598" spans="1:16" x14ac:dyDescent="0.3">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_xlfn.XLOOKUP(D598,Product!$A$1:$A$49,Product!$B$1:$B$49,,0)</f>
        <v>Ara</v>
      </c>
      <c r="J598" t="str">
        <f>_xlfn.XLOOKUP(D598,Product!$A$1:$A$49,Product!$C$1:$C$49,,0)</f>
        <v>M</v>
      </c>
      <c r="K598" s="6">
        <f>INDEX(Product!$A$1:$G$49,MATCH(orders!$D598,Product!$A$1:$A$49,0),MATCH(orders!K$1,Product!$A$1:$G$1,0))</f>
        <v>0.5</v>
      </c>
      <c r="L598" s="7">
        <f>INDEX(Product!$A$1:$G$49,MATCH(orders!$D598,Product!$A$1:$A$49,0),MATCH(orders!L$1,Product!$A$1:$G$1,0))</f>
        <v>6.75</v>
      </c>
      <c r="M598" s="7">
        <f t="shared" si="27"/>
        <v>33.75</v>
      </c>
      <c r="N598" t="str">
        <f t="shared" si="28"/>
        <v>Arabica</v>
      </c>
      <c r="O598" t="str">
        <f t="shared" si="29"/>
        <v>Medium</v>
      </c>
      <c r="P598" t="str">
        <f>_xlfn.XLOOKUP(Orders[[#This Row],[Customer ID]],customers!$A$1:$A$1001,customers!$I$1:$I$1001,,0)</f>
        <v>No</v>
      </c>
    </row>
    <row r="599" spans="1:16" x14ac:dyDescent="0.3">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_xlfn.XLOOKUP(D599,Product!$A$1:$A$49,Product!$B$1:$B$49,,0)</f>
        <v>Lib</v>
      </c>
      <c r="J599" t="str">
        <f>_xlfn.XLOOKUP(D599,Product!$A$1:$A$49,Product!$C$1:$C$49,,0)</f>
        <v>L</v>
      </c>
      <c r="K599" s="6">
        <f>INDEX(Product!$A$1:$G$49,MATCH(orders!$D599,Product!$A$1:$A$49,0),MATCH(orders!K$1,Product!$A$1:$G$1,0))</f>
        <v>2.5</v>
      </c>
      <c r="L599" s="7">
        <f>INDEX(Product!$A$1:$G$49,MATCH(orders!$D599,Product!$A$1:$A$49,0),MATCH(orders!L$1,Product!$A$1:$G$1,0))</f>
        <v>36.454999999999998</v>
      </c>
      <c r="M599" s="7">
        <f t="shared" si="27"/>
        <v>145.82</v>
      </c>
      <c r="N599" t="str">
        <f t="shared" si="28"/>
        <v>Liberica</v>
      </c>
      <c r="O599" t="str">
        <f t="shared" si="29"/>
        <v>Light</v>
      </c>
      <c r="P599" t="str">
        <f>_xlfn.XLOOKUP(Orders[[#This Row],[Customer ID]],customers!$A$1:$A$1001,customers!$I$1:$I$1001,,0)</f>
        <v>Yes</v>
      </c>
    </row>
    <row r="600" spans="1:16" x14ac:dyDescent="0.3">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_xlfn.XLOOKUP(D600,Product!$A$1:$A$49,Product!$B$1:$B$49,,0)</f>
        <v>Rob</v>
      </c>
      <c r="J600" t="str">
        <f>_xlfn.XLOOKUP(D600,Product!$A$1:$A$49,Product!$C$1:$C$49,,0)</f>
        <v>M</v>
      </c>
      <c r="K600" s="6">
        <f>INDEX(Product!$A$1:$G$49,MATCH(orders!$D600,Product!$A$1:$A$49,0),MATCH(orders!K$1,Product!$A$1:$G$1,0))</f>
        <v>0.2</v>
      </c>
      <c r="L600" s="7">
        <f>INDEX(Product!$A$1:$G$49,MATCH(orders!$D600,Product!$A$1:$A$49,0),MATCH(orders!L$1,Product!$A$1:$G$1,0))</f>
        <v>2.9849999999999999</v>
      </c>
      <c r="M600" s="7">
        <f t="shared" si="27"/>
        <v>11.94</v>
      </c>
      <c r="N600" t="str">
        <f t="shared" si="28"/>
        <v>Robusta</v>
      </c>
      <c r="O600" t="str">
        <f t="shared" si="29"/>
        <v>Medium</v>
      </c>
      <c r="P600" t="str">
        <f>_xlfn.XLOOKUP(Orders[[#This Row],[Customer ID]],customers!$A$1:$A$1001,customers!$I$1:$I$1001,,0)</f>
        <v>Yes</v>
      </c>
    </row>
    <row r="601" spans="1:16" x14ac:dyDescent="0.3">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_xlfn.XLOOKUP(D601,Product!$A$1:$A$49,Product!$B$1:$B$49,,0)</f>
        <v>Ara</v>
      </c>
      <c r="J601" t="str">
        <f>_xlfn.XLOOKUP(D601,Product!$A$1:$A$49,Product!$C$1:$C$49,,0)</f>
        <v>D</v>
      </c>
      <c r="K601" s="6">
        <f>INDEX(Product!$A$1:$G$49,MATCH(orders!$D601,Product!$A$1:$A$49,0),MATCH(orders!K$1,Product!$A$1:$G$1,0))</f>
        <v>0.2</v>
      </c>
      <c r="L601" s="7">
        <f>INDEX(Product!$A$1:$G$49,MATCH(orders!$D601,Product!$A$1:$A$49,0),MATCH(orders!L$1,Product!$A$1:$G$1,0))</f>
        <v>2.9849999999999999</v>
      </c>
      <c r="M601" s="7">
        <f t="shared" si="27"/>
        <v>11.94</v>
      </c>
      <c r="N601" t="str">
        <f t="shared" si="28"/>
        <v>Arabica</v>
      </c>
      <c r="O601" t="str">
        <f t="shared" si="29"/>
        <v>Dark</v>
      </c>
      <c r="P601" t="str">
        <f>_xlfn.XLOOKUP(Orders[[#This Row],[Customer ID]],customers!$A$1:$A$1001,customers!$I$1:$I$1001,,0)</f>
        <v>Yes</v>
      </c>
    </row>
    <row r="602" spans="1:16" x14ac:dyDescent="0.3">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_xlfn.XLOOKUP(D602,Product!$A$1:$A$49,Product!$B$1:$B$49,,0)</f>
        <v>Lib</v>
      </c>
      <c r="J602" t="str">
        <f>_xlfn.XLOOKUP(D602,Product!$A$1:$A$49,Product!$C$1:$C$49,,0)</f>
        <v>D</v>
      </c>
      <c r="K602" s="6">
        <f>INDEX(Product!$A$1:$G$49,MATCH(orders!$D602,Product!$A$1:$A$49,0),MATCH(orders!K$1,Product!$A$1:$G$1,0))</f>
        <v>0.5</v>
      </c>
      <c r="L602" s="7">
        <f>INDEX(Product!$A$1:$G$49,MATCH(orders!$D602,Product!$A$1:$A$49,0),MATCH(orders!L$1,Product!$A$1:$G$1,0))</f>
        <v>7.77</v>
      </c>
      <c r="M602" s="7">
        <f t="shared" si="27"/>
        <v>7.77</v>
      </c>
      <c r="N602" t="str">
        <f t="shared" si="28"/>
        <v>Liberica</v>
      </c>
      <c r="O602" t="str">
        <f t="shared" si="29"/>
        <v>Dark</v>
      </c>
      <c r="P602" t="str">
        <f>_xlfn.XLOOKUP(Orders[[#This Row],[Customer ID]],customers!$A$1:$A$1001,customers!$I$1:$I$1001,,0)</f>
        <v>No</v>
      </c>
    </row>
    <row r="603" spans="1:16" x14ac:dyDescent="0.3">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_xlfn.XLOOKUP(D603,Product!$A$1:$A$49,Product!$B$1:$B$49,,0)</f>
        <v>Rob</v>
      </c>
      <c r="J603" t="str">
        <f>_xlfn.XLOOKUP(D603,Product!$A$1:$A$49,Product!$C$1:$C$49,,0)</f>
        <v>L</v>
      </c>
      <c r="K603" s="6">
        <f>INDEX(Product!$A$1:$G$49,MATCH(orders!$D603,Product!$A$1:$A$49,0),MATCH(orders!K$1,Product!$A$1:$G$1,0))</f>
        <v>2.5</v>
      </c>
      <c r="L603" s="7">
        <f>INDEX(Product!$A$1:$G$49,MATCH(orders!$D603,Product!$A$1:$A$49,0),MATCH(orders!L$1,Product!$A$1:$G$1,0))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_xlfn.XLOOKUP(D604,Product!$A$1:$A$49,Product!$B$1:$B$49,,0)</f>
        <v>Exc</v>
      </c>
      <c r="J604" t="str">
        <f>_xlfn.XLOOKUP(D604,Product!$A$1:$A$49,Product!$C$1:$C$49,,0)</f>
        <v>L</v>
      </c>
      <c r="K604" s="6">
        <f>INDEX(Product!$A$1:$G$49,MATCH(orders!$D604,Product!$A$1:$A$49,0),MATCH(orders!K$1,Product!$A$1:$G$1,0))</f>
        <v>0.2</v>
      </c>
      <c r="L604" s="7">
        <f>INDEX(Product!$A$1:$G$49,MATCH(orders!$D604,Product!$A$1:$A$49,0),MATCH(orders!L$1,Product!$A$1:$G$1,0))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_xlfn.XLOOKUP(D605,Product!$A$1:$A$49,Product!$B$1:$B$49,,0)</f>
        <v>Rob</v>
      </c>
      <c r="J605" t="str">
        <f>_xlfn.XLOOKUP(D605,Product!$A$1:$A$49,Product!$C$1:$C$49,,0)</f>
        <v>M</v>
      </c>
      <c r="K605" s="6">
        <f>INDEX(Product!$A$1:$G$49,MATCH(orders!$D605,Product!$A$1:$A$49,0),MATCH(orders!K$1,Product!$A$1:$G$1,0))</f>
        <v>0.2</v>
      </c>
      <c r="L605" s="7">
        <f>INDEX(Product!$A$1:$G$49,MATCH(orders!$D605,Product!$A$1:$A$49,0),MATCH(orders!L$1,Product!$A$1:$G$1,0))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_xlfn.XLOOKUP(D606,Product!$A$1:$A$49,Product!$B$1:$B$49,,0)</f>
        <v>Lib</v>
      </c>
      <c r="J606" t="str">
        <f>_xlfn.XLOOKUP(D606,Product!$A$1:$A$49,Product!$C$1:$C$49,,0)</f>
        <v>D</v>
      </c>
      <c r="K606" s="6">
        <f>INDEX(Product!$A$1:$G$49,MATCH(orders!$D606,Product!$A$1:$A$49,0),MATCH(orders!K$1,Product!$A$1:$G$1,0))</f>
        <v>2.5</v>
      </c>
      <c r="L606" s="7">
        <f>INDEX(Product!$A$1:$G$49,MATCH(orders!$D606,Product!$A$1:$A$49,0),MATCH(orders!L$1,Product!$A$1:$G$1,0))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_xlfn.XLOOKUP(D607,Product!$A$1:$A$49,Product!$B$1:$B$49,,0)</f>
        <v>Ara</v>
      </c>
      <c r="J607" t="str">
        <f>_xlfn.XLOOKUP(D607,Product!$A$1:$A$49,Product!$C$1:$C$49,,0)</f>
        <v>L</v>
      </c>
      <c r="K607" s="6">
        <f>INDEX(Product!$A$1:$G$49,MATCH(orders!$D607,Product!$A$1:$A$49,0),MATCH(orders!K$1,Product!$A$1:$G$1,0))</f>
        <v>2.5</v>
      </c>
      <c r="L607" s="7">
        <f>INDEX(Product!$A$1:$G$49,MATCH(orders!$D607,Product!$A$1:$A$49,0),MATCH(orders!L$1,Product!$A$1:$G$1,0))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_xlfn.XLOOKUP(D608,Product!$A$1:$A$49,Product!$B$1:$B$49,,0)</f>
        <v>Lib</v>
      </c>
      <c r="J608" t="str">
        <f>_xlfn.XLOOKUP(D608,Product!$A$1:$A$49,Product!$C$1:$C$49,,0)</f>
        <v>L</v>
      </c>
      <c r="K608" s="6">
        <f>INDEX(Product!$A$1:$G$49,MATCH(orders!$D608,Product!$A$1:$A$49,0),MATCH(orders!K$1,Product!$A$1:$G$1,0))</f>
        <v>2.5</v>
      </c>
      <c r="L608" s="7">
        <f>INDEX(Product!$A$1:$G$49,MATCH(orders!$D608,Product!$A$1:$A$49,0),MATCH(orders!L$1,Product!$A$1:$G$1,0))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_xlfn.XLOOKUP(D609,Product!$A$1:$A$49,Product!$B$1:$B$49,,0)</f>
        <v>Exc</v>
      </c>
      <c r="J609" t="str">
        <f>_xlfn.XLOOKUP(D609,Product!$A$1:$A$49,Product!$C$1:$C$49,,0)</f>
        <v>D</v>
      </c>
      <c r="K609" s="6">
        <f>INDEX(Product!$A$1:$G$49,MATCH(orders!$D609,Product!$A$1:$A$49,0),MATCH(orders!K$1,Product!$A$1:$G$1,0))</f>
        <v>0.2</v>
      </c>
      <c r="L609" s="7">
        <f>INDEX(Product!$A$1:$G$49,MATCH(orders!$D609,Product!$A$1:$A$49,0),MATCH(orders!L$1,Product!$A$1:$G$1,0))</f>
        <v>3.645</v>
      </c>
      <c r="M609" s="7">
        <f t="shared" si="27"/>
        <v>3.645</v>
      </c>
      <c r="N609" t="str">
        <f t="shared" si="28"/>
        <v>Excelsa</v>
      </c>
      <c r="O609" t="str">
        <f t="shared" si="29"/>
        <v>Dark</v>
      </c>
      <c r="P609" t="str">
        <f>_xlfn.XLOOKUP(Orders[[#This Row],[Customer ID]],customers!$A$1:$A$1001,customers!$I$1:$I$1001,,0)</f>
        <v>Yes</v>
      </c>
    </row>
    <row r="610" spans="1:16" x14ac:dyDescent="0.3">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_xlfn.XLOOKUP(D610,Product!$A$1:$A$49,Product!$B$1:$B$49,,0)</f>
        <v>Exc</v>
      </c>
      <c r="J610" t="str">
        <f>_xlfn.XLOOKUP(D610,Product!$A$1:$A$49,Product!$C$1:$C$49,,0)</f>
        <v>D</v>
      </c>
      <c r="K610" s="6">
        <f>INDEX(Product!$A$1:$G$49,MATCH(orders!$D610,Product!$A$1:$A$49,0),MATCH(orders!K$1,Product!$A$1:$G$1,0))</f>
        <v>2.5</v>
      </c>
      <c r="L610" s="7">
        <f>INDEX(Product!$A$1:$G$49,MATCH(orders!$D610,Product!$A$1:$A$49,0),MATCH(orders!L$1,Product!$A$1:$G$1,0))</f>
        <v>27.945</v>
      </c>
      <c r="M610" s="7">
        <f t="shared" si="27"/>
        <v>55.89</v>
      </c>
      <c r="N610" t="str">
        <f t="shared" si="28"/>
        <v>Excelsa</v>
      </c>
      <c r="O610" t="str">
        <f t="shared" si="29"/>
        <v>Dark</v>
      </c>
      <c r="P610" t="str">
        <f>_xlfn.XLOOKUP(Orders[[#This Row],[Customer ID]],customers!$A$1:$A$1001,customers!$I$1:$I$1001,,0)</f>
        <v>No</v>
      </c>
    </row>
    <row r="611" spans="1:16" x14ac:dyDescent="0.3">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_xlfn.XLOOKUP(D611,Product!$A$1:$A$49,Product!$B$1:$B$49,,0)</f>
        <v>Lib</v>
      </c>
      <c r="J611" t="str">
        <f>_xlfn.XLOOKUP(D611,Product!$A$1:$A$49,Product!$C$1:$C$49,,0)</f>
        <v>M</v>
      </c>
      <c r="K611" s="6">
        <f>INDEX(Product!$A$1:$G$49,MATCH(orders!$D611,Product!$A$1:$A$49,0),MATCH(orders!K$1,Product!$A$1:$G$1,0))</f>
        <v>0.2</v>
      </c>
      <c r="L611" s="7">
        <f>INDEX(Product!$A$1:$G$49,MATCH(orders!$D611,Product!$A$1:$A$49,0),MATCH(orders!L$1,Product!$A$1:$G$1,0))</f>
        <v>4.3650000000000002</v>
      </c>
      <c r="M611" s="7">
        <f t="shared" si="27"/>
        <v>26.19</v>
      </c>
      <c r="N611" t="str">
        <f t="shared" si="28"/>
        <v>Liberica</v>
      </c>
      <c r="O611" t="str">
        <f t="shared" si="29"/>
        <v>Medium</v>
      </c>
      <c r="P611" t="str">
        <f>_xlfn.XLOOKUP(Orders[[#This Row],[Customer ID]],customers!$A$1:$A$1001,customers!$I$1:$I$1001,,0)</f>
        <v>Yes</v>
      </c>
    </row>
    <row r="612" spans="1:16" x14ac:dyDescent="0.3">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_xlfn.XLOOKUP(D612,Product!$A$1:$A$49,Product!$B$1:$B$49,,0)</f>
        <v>Rob</v>
      </c>
      <c r="J612" t="str">
        <f>_xlfn.XLOOKUP(D612,Product!$A$1:$A$49,Product!$C$1:$C$49,,0)</f>
        <v>M</v>
      </c>
      <c r="K612" s="6">
        <f>INDEX(Product!$A$1:$G$49,MATCH(orders!$D612,Product!$A$1:$A$49,0),MATCH(orders!K$1,Product!$A$1:$G$1,0))</f>
        <v>1</v>
      </c>
      <c r="L612" s="7">
        <f>INDEX(Product!$A$1:$G$49,MATCH(orders!$D612,Product!$A$1:$A$49,0),MATCH(orders!L$1,Product!$A$1:$G$1,0))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_xlfn.XLOOKUP(D613,Product!$A$1:$A$49,Product!$B$1:$B$49,,0)</f>
        <v>Exc</v>
      </c>
      <c r="J613" t="str">
        <f>_xlfn.XLOOKUP(D613,Product!$A$1:$A$49,Product!$C$1:$C$49,,0)</f>
        <v>L</v>
      </c>
      <c r="K613" s="6">
        <f>INDEX(Product!$A$1:$G$49,MATCH(orders!$D613,Product!$A$1:$A$49,0),MATCH(orders!K$1,Product!$A$1:$G$1,0))</f>
        <v>2.5</v>
      </c>
      <c r="L613" s="7">
        <f>INDEX(Product!$A$1:$G$49,MATCH(orders!$D613,Product!$A$1:$A$49,0),MATCH(orders!L$1,Product!$A$1:$G$1,0))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_xlfn.XLOOKUP(D614,Product!$A$1:$A$49,Product!$B$1:$B$49,,0)</f>
        <v>Ara</v>
      </c>
      <c r="J614" t="str">
        <f>_xlfn.XLOOKUP(D614,Product!$A$1:$A$49,Product!$C$1:$C$49,,0)</f>
        <v>M</v>
      </c>
      <c r="K614" s="6">
        <f>INDEX(Product!$A$1:$G$49,MATCH(orders!$D614,Product!$A$1:$A$49,0),MATCH(orders!K$1,Product!$A$1:$G$1,0))</f>
        <v>0.2</v>
      </c>
      <c r="L614" s="7">
        <f>INDEX(Product!$A$1:$G$49,MATCH(orders!$D614,Product!$A$1:$A$49,0),MATCH(orders!L$1,Product!$A$1:$G$1,0))</f>
        <v>3.375</v>
      </c>
      <c r="M614" s="7">
        <f t="shared" si="27"/>
        <v>13.5</v>
      </c>
      <c r="N614" t="str">
        <f t="shared" si="28"/>
        <v>Arabica</v>
      </c>
      <c r="O614" t="str">
        <f t="shared" si="29"/>
        <v>Medium</v>
      </c>
      <c r="P614" t="str">
        <f>_xlfn.XLOOKUP(Orders[[#This Row],[Customer ID]],customers!$A$1:$A$1001,customers!$I$1:$I$1001,,0)</f>
        <v>No</v>
      </c>
    </row>
    <row r="615" spans="1:16" x14ac:dyDescent="0.3">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_xlfn.XLOOKUP(D615,Product!$A$1:$A$49,Product!$B$1:$B$49,,0)</f>
        <v>Rob</v>
      </c>
      <c r="J615" t="str">
        <f>_xlfn.XLOOKUP(D615,Product!$A$1:$A$49,Product!$C$1:$C$49,,0)</f>
        <v>M</v>
      </c>
      <c r="K615" s="6">
        <f>INDEX(Product!$A$1:$G$49,MATCH(orders!$D615,Product!$A$1:$A$49,0),MATCH(orders!K$1,Product!$A$1:$G$1,0))</f>
        <v>0.5</v>
      </c>
      <c r="L615" s="7">
        <f>INDEX(Product!$A$1:$G$49,MATCH(orders!$D615,Product!$A$1:$A$49,0),MATCH(orders!L$1,Product!$A$1:$G$1,0))</f>
        <v>5.97</v>
      </c>
      <c r="M615" s="7">
        <f t="shared" si="27"/>
        <v>5.97</v>
      </c>
      <c r="N615" t="str">
        <f t="shared" si="28"/>
        <v>Robusta</v>
      </c>
      <c r="O615" t="str">
        <f t="shared" si="29"/>
        <v>Medium</v>
      </c>
      <c r="P615" t="str">
        <f>_xlfn.XLOOKUP(Orders[[#This Row],[Customer ID]],customers!$A$1:$A$1001,customers!$I$1:$I$1001,,0)</f>
        <v>No</v>
      </c>
    </row>
    <row r="616" spans="1:16" x14ac:dyDescent="0.3">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_xlfn.XLOOKUP(D616,Product!$A$1:$A$49,Product!$B$1:$B$49,,0)</f>
        <v>Rob</v>
      </c>
      <c r="J616" t="str">
        <f>_xlfn.XLOOKUP(D616,Product!$A$1:$A$49,Product!$C$1:$C$49,,0)</f>
        <v>M</v>
      </c>
      <c r="K616" s="6">
        <f>INDEX(Product!$A$1:$G$49,MATCH(orders!$D616,Product!$A$1:$A$49,0),MATCH(orders!K$1,Product!$A$1:$G$1,0))</f>
        <v>0.5</v>
      </c>
      <c r="L616" s="7">
        <f>INDEX(Product!$A$1:$G$49,MATCH(orders!$D616,Product!$A$1:$A$49,0),MATCH(orders!L$1,Product!$A$1:$G$1,0))</f>
        <v>5.97</v>
      </c>
      <c r="M616" s="7">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_xlfn.XLOOKUP(D617,Product!$A$1:$A$49,Product!$B$1:$B$49,,0)</f>
        <v>Lib</v>
      </c>
      <c r="J617" t="str">
        <f>_xlfn.XLOOKUP(D617,Product!$A$1:$A$49,Product!$C$1:$C$49,,0)</f>
        <v>L</v>
      </c>
      <c r="K617" s="6">
        <f>INDEX(Product!$A$1:$G$49,MATCH(orders!$D617,Product!$A$1:$A$49,0),MATCH(orders!K$1,Product!$A$1:$G$1,0))</f>
        <v>2.5</v>
      </c>
      <c r="L617" s="7">
        <f>INDEX(Product!$A$1:$G$49,MATCH(orders!$D617,Product!$A$1:$A$49,0),MATCH(orders!L$1,Product!$A$1:$G$1,0))</f>
        <v>36.454999999999998</v>
      </c>
      <c r="M617" s="7">
        <f t="shared" si="27"/>
        <v>72.91</v>
      </c>
      <c r="N617" t="str">
        <f t="shared" si="28"/>
        <v>Liberica</v>
      </c>
      <c r="O617" t="str">
        <f t="shared" si="29"/>
        <v>Light</v>
      </c>
      <c r="P617" t="str">
        <f>_xlfn.XLOOKUP(Orders[[#This Row],[Customer ID]],customers!$A$1:$A$1001,customers!$I$1:$I$1001,,0)</f>
        <v>Yes</v>
      </c>
    </row>
    <row r="618" spans="1:16" x14ac:dyDescent="0.3">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_xlfn.XLOOKUP(D618,Product!$A$1:$A$49,Product!$B$1:$B$49,,0)</f>
        <v>Exc</v>
      </c>
      <c r="J618" t="str">
        <f>_xlfn.XLOOKUP(D618,Product!$A$1:$A$49,Product!$C$1:$C$49,,0)</f>
        <v>M</v>
      </c>
      <c r="K618" s="6">
        <f>INDEX(Product!$A$1:$G$49,MATCH(orders!$D618,Product!$A$1:$A$49,0),MATCH(orders!K$1,Product!$A$1:$G$1,0))</f>
        <v>2.5</v>
      </c>
      <c r="L618" s="7">
        <f>INDEX(Product!$A$1:$G$49,MATCH(orders!$D618,Product!$A$1:$A$49,0),MATCH(orders!L$1,Product!$A$1:$G$1,0))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_xlfn.XLOOKUP(D619,Product!$A$1:$A$49,Product!$B$1:$B$49,,0)</f>
        <v>Lib</v>
      </c>
      <c r="J619" t="str">
        <f>_xlfn.XLOOKUP(D619,Product!$A$1:$A$49,Product!$C$1:$C$49,,0)</f>
        <v>M</v>
      </c>
      <c r="K619" s="6">
        <f>INDEX(Product!$A$1:$G$49,MATCH(orders!$D619,Product!$A$1:$A$49,0),MATCH(orders!K$1,Product!$A$1:$G$1,0))</f>
        <v>2.5</v>
      </c>
      <c r="L619" s="7">
        <f>INDEX(Product!$A$1:$G$49,MATCH(orders!$D619,Product!$A$1:$A$49,0),MATCH(orders!L$1,Product!$A$1:$G$1,0))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_xlfn.XLOOKUP(D620,Product!$A$1:$A$49,Product!$B$1:$B$49,,0)</f>
        <v>Exc</v>
      </c>
      <c r="J620" t="str">
        <f>_xlfn.XLOOKUP(D620,Product!$A$1:$A$49,Product!$C$1:$C$49,,0)</f>
        <v>D</v>
      </c>
      <c r="K620" s="6">
        <f>INDEX(Product!$A$1:$G$49,MATCH(orders!$D620,Product!$A$1:$A$49,0),MATCH(orders!K$1,Product!$A$1:$G$1,0))</f>
        <v>1</v>
      </c>
      <c r="L620" s="7">
        <f>INDEX(Product!$A$1:$G$49,MATCH(orders!$D620,Product!$A$1:$A$49,0),MATCH(orders!L$1,Product!$A$1:$G$1,0))</f>
        <v>12.15</v>
      </c>
      <c r="M620" s="7">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_xlfn.XLOOKUP(D621,Product!$A$1:$A$49,Product!$B$1:$B$49,,0)</f>
        <v>Lib</v>
      </c>
      <c r="J621" t="str">
        <f>_xlfn.XLOOKUP(D621,Product!$A$1:$A$49,Product!$C$1:$C$49,,0)</f>
        <v>D</v>
      </c>
      <c r="K621" s="6">
        <f>INDEX(Product!$A$1:$G$49,MATCH(orders!$D621,Product!$A$1:$A$49,0),MATCH(orders!K$1,Product!$A$1:$G$1,0))</f>
        <v>0.5</v>
      </c>
      <c r="L621" s="7">
        <f>INDEX(Product!$A$1:$G$49,MATCH(orders!$D621,Product!$A$1:$A$49,0),MATCH(orders!L$1,Product!$A$1:$G$1,0))</f>
        <v>7.77</v>
      </c>
      <c r="M621" s="7">
        <f t="shared" si="27"/>
        <v>15.54</v>
      </c>
      <c r="N621" t="str">
        <f t="shared" si="28"/>
        <v>Liberica</v>
      </c>
      <c r="O621" t="str">
        <f t="shared" si="29"/>
        <v>Dark</v>
      </c>
      <c r="P621" t="str">
        <f>_xlfn.XLOOKUP(Orders[[#This Row],[Customer ID]],customers!$A$1:$A$1001,customers!$I$1:$I$1001,,0)</f>
        <v>Yes</v>
      </c>
    </row>
    <row r="622" spans="1:16" x14ac:dyDescent="0.3">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_xlfn.XLOOKUP(D622,Product!$A$1:$A$49,Product!$B$1:$B$49,,0)</f>
        <v>Ara</v>
      </c>
      <c r="J622" t="str">
        <f>_xlfn.XLOOKUP(D622,Product!$A$1:$A$49,Product!$C$1:$C$49,,0)</f>
        <v>M</v>
      </c>
      <c r="K622" s="6">
        <f>INDEX(Product!$A$1:$G$49,MATCH(orders!$D622,Product!$A$1:$A$49,0),MATCH(orders!K$1,Product!$A$1:$G$1,0))</f>
        <v>0.2</v>
      </c>
      <c r="L622" s="7">
        <f>INDEX(Product!$A$1:$G$49,MATCH(orders!$D622,Product!$A$1:$A$49,0),MATCH(orders!L$1,Product!$A$1:$G$1,0))</f>
        <v>3.375</v>
      </c>
      <c r="M622" s="7">
        <f t="shared" si="27"/>
        <v>20.25</v>
      </c>
      <c r="N622" t="str">
        <f t="shared" si="28"/>
        <v>Arabica</v>
      </c>
      <c r="O622" t="str">
        <f t="shared" si="29"/>
        <v>Medium</v>
      </c>
      <c r="P622" t="str">
        <f>_xlfn.XLOOKUP(Orders[[#This Row],[Customer ID]],customers!$A$1:$A$1001,customers!$I$1:$I$1001,,0)</f>
        <v>No</v>
      </c>
    </row>
    <row r="623" spans="1:16" x14ac:dyDescent="0.3">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_xlfn.XLOOKUP(D623,Product!$A$1:$A$49,Product!$B$1:$B$49,,0)</f>
        <v>Ara</v>
      </c>
      <c r="J623" t="str">
        <f>_xlfn.XLOOKUP(D623,Product!$A$1:$A$49,Product!$C$1:$C$49,,0)</f>
        <v>L</v>
      </c>
      <c r="K623" s="6">
        <f>INDEX(Product!$A$1:$G$49,MATCH(orders!$D623,Product!$A$1:$A$49,0),MATCH(orders!K$1,Product!$A$1:$G$1,0))</f>
        <v>1</v>
      </c>
      <c r="L623" s="7">
        <f>INDEX(Product!$A$1:$G$49,MATCH(orders!$D623,Product!$A$1:$A$49,0),MATCH(orders!L$1,Product!$A$1:$G$1,0))</f>
        <v>12.95</v>
      </c>
      <c r="M623" s="7">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_xlfn.XLOOKUP(D624,Product!$A$1:$A$49,Product!$B$1:$B$49,,0)</f>
        <v>Lib</v>
      </c>
      <c r="J624" t="str">
        <f>_xlfn.XLOOKUP(D624,Product!$A$1:$A$49,Product!$C$1:$C$49,,0)</f>
        <v>M</v>
      </c>
      <c r="K624" s="6">
        <f>INDEX(Product!$A$1:$G$49,MATCH(orders!$D624,Product!$A$1:$A$49,0),MATCH(orders!K$1,Product!$A$1:$G$1,0))</f>
        <v>2.5</v>
      </c>
      <c r="L624" s="7">
        <f>INDEX(Product!$A$1:$G$49,MATCH(orders!$D624,Product!$A$1:$A$49,0),MATCH(orders!L$1,Product!$A$1:$G$1,0))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_xlfn.XLOOKUP(D625,Product!$A$1:$A$49,Product!$B$1:$B$49,,0)</f>
        <v>Exc</v>
      </c>
      <c r="J625" t="str">
        <f>_xlfn.XLOOKUP(D625,Product!$A$1:$A$49,Product!$C$1:$C$49,,0)</f>
        <v>D</v>
      </c>
      <c r="K625" s="6">
        <f>INDEX(Product!$A$1:$G$49,MATCH(orders!$D625,Product!$A$1:$A$49,0),MATCH(orders!K$1,Product!$A$1:$G$1,0))</f>
        <v>1</v>
      </c>
      <c r="L625" s="7">
        <f>INDEX(Product!$A$1:$G$49,MATCH(orders!$D625,Product!$A$1:$A$49,0),MATCH(orders!L$1,Product!$A$1:$G$1,0))</f>
        <v>12.15</v>
      </c>
      <c r="M625" s="7">
        <f t="shared" si="27"/>
        <v>12.15</v>
      </c>
      <c r="N625" t="str">
        <f t="shared" si="28"/>
        <v>Excelsa</v>
      </c>
      <c r="O625" t="str">
        <f t="shared" si="29"/>
        <v>Dark</v>
      </c>
      <c r="P625" t="str">
        <f>_xlfn.XLOOKUP(Orders[[#This Row],[Customer ID]],customers!$A$1:$A$1001,customers!$I$1:$I$1001,,0)</f>
        <v>No</v>
      </c>
    </row>
    <row r="626" spans="1:16" x14ac:dyDescent="0.3">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_xlfn.XLOOKUP(D626,Product!$A$1:$A$49,Product!$B$1:$B$49,,0)</f>
        <v>Exc</v>
      </c>
      <c r="J626" t="str">
        <f>_xlfn.XLOOKUP(D626,Product!$A$1:$A$49,Product!$C$1:$C$49,,0)</f>
        <v>M</v>
      </c>
      <c r="K626" s="6">
        <f>INDEX(Product!$A$1:$G$49,MATCH(orders!$D626,Product!$A$1:$A$49,0),MATCH(orders!K$1,Product!$A$1:$G$1,0))</f>
        <v>2.5</v>
      </c>
      <c r="L626" s="7">
        <f>INDEX(Product!$A$1:$G$49,MATCH(orders!$D626,Product!$A$1:$A$49,0),MATCH(orders!L$1,Product!$A$1:$G$1,0))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_xlfn.XLOOKUP(D627,Product!$A$1:$A$49,Product!$B$1:$B$49,,0)</f>
        <v>Rob</v>
      </c>
      <c r="J627" t="str">
        <f>_xlfn.XLOOKUP(D627,Product!$A$1:$A$49,Product!$C$1:$C$49,,0)</f>
        <v>L</v>
      </c>
      <c r="K627" s="6">
        <f>INDEX(Product!$A$1:$G$49,MATCH(orders!$D627,Product!$A$1:$A$49,0),MATCH(orders!K$1,Product!$A$1:$G$1,0))</f>
        <v>0.5</v>
      </c>
      <c r="L627" s="7">
        <f>INDEX(Product!$A$1:$G$49,MATCH(orders!$D627,Product!$A$1:$A$49,0),MATCH(orders!L$1,Product!$A$1:$G$1,0))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_xlfn.XLOOKUP(D628,Product!$A$1:$A$49,Product!$B$1:$B$49,,0)</f>
        <v>Ara</v>
      </c>
      <c r="J628" t="str">
        <f>_xlfn.XLOOKUP(D628,Product!$A$1:$A$49,Product!$C$1:$C$49,,0)</f>
        <v>M</v>
      </c>
      <c r="K628" s="6">
        <f>INDEX(Product!$A$1:$G$49,MATCH(orders!$D628,Product!$A$1:$A$49,0),MATCH(orders!K$1,Product!$A$1:$G$1,0))</f>
        <v>2.5</v>
      </c>
      <c r="L628" s="7">
        <f>INDEX(Product!$A$1:$G$49,MATCH(orders!$D628,Product!$A$1:$A$49,0),MATCH(orders!L$1,Product!$A$1:$G$1,0))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_xlfn.XLOOKUP(D629,Product!$A$1:$A$49,Product!$B$1:$B$49,,0)</f>
        <v>Exc</v>
      </c>
      <c r="J629" t="str">
        <f>_xlfn.XLOOKUP(D629,Product!$A$1:$A$49,Product!$C$1:$C$49,,0)</f>
        <v>M</v>
      </c>
      <c r="K629" s="6">
        <f>INDEX(Product!$A$1:$G$49,MATCH(orders!$D629,Product!$A$1:$A$49,0),MATCH(orders!K$1,Product!$A$1:$G$1,0))</f>
        <v>2.5</v>
      </c>
      <c r="L629" s="7">
        <f>INDEX(Product!$A$1:$G$49,MATCH(orders!$D629,Product!$A$1:$A$49,0),MATCH(orders!L$1,Product!$A$1:$G$1,0))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_xlfn.XLOOKUP(D630,Product!$A$1:$A$49,Product!$B$1:$B$49,,0)</f>
        <v>Exc</v>
      </c>
      <c r="J630" t="str">
        <f>_xlfn.XLOOKUP(D630,Product!$A$1:$A$49,Product!$C$1:$C$49,,0)</f>
        <v>L</v>
      </c>
      <c r="K630" s="6">
        <f>INDEX(Product!$A$1:$G$49,MATCH(orders!$D630,Product!$A$1:$A$49,0),MATCH(orders!K$1,Product!$A$1:$G$1,0))</f>
        <v>0.2</v>
      </c>
      <c r="L630" s="7">
        <f>INDEX(Product!$A$1:$G$49,MATCH(orders!$D630,Product!$A$1:$A$49,0),MATCH(orders!L$1,Product!$A$1:$G$1,0))</f>
        <v>4.4550000000000001</v>
      </c>
      <c r="M630" s="7">
        <f t="shared" si="27"/>
        <v>26.73</v>
      </c>
      <c r="N630" t="str">
        <f t="shared" si="28"/>
        <v>Excelsa</v>
      </c>
      <c r="O630" t="str">
        <f t="shared" si="29"/>
        <v>Light</v>
      </c>
      <c r="P630" t="str">
        <f>_xlfn.XLOOKUP(Orders[[#This Row],[Customer ID]],customers!$A$1:$A$1001,customers!$I$1:$I$1001,,0)</f>
        <v>Yes</v>
      </c>
    </row>
    <row r="631" spans="1:16" x14ac:dyDescent="0.3">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_xlfn.XLOOKUP(D631,Product!$A$1:$A$49,Product!$B$1:$B$49,,0)</f>
        <v>Lib</v>
      </c>
      <c r="J631" t="str">
        <f>_xlfn.XLOOKUP(D631,Product!$A$1:$A$49,Product!$C$1:$C$49,,0)</f>
        <v>D</v>
      </c>
      <c r="K631" s="6">
        <f>INDEX(Product!$A$1:$G$49,MATCH(orders!$D631,Product!$A$1:$A$49,0),MATCH(orders!K$1,Product!$A$1:$G$1,0))</f>
        <v>0.5</v>
      </c>
      <c r="L631" s="7">
        <f>INDEX(Product!$A$1:$G$49,MATCH(orders!$D631,Product!$A$1:$A$49,0),MATCH(orders!L$1,Product!$A$1:$G$1,0))</f>
        <v>7.77</v>
      </c>
      <c r="M631" s="7">
        <f t="shared" si="27"/>
        <v>31.08</v>
      </c>
      <c r="N631" t="str">
        <f t="shared" si="28"/>
        <v>Liberica</v>
      </c>
      <c r="O631" t="str">
        <f t="shared" si="29"/>
        <v>Dark</v>
      </c>
      <c r="P631" t="str">
        <f>_xlfn.XLOOKUP(Orders[[#This Row],[Customer ID]],customers!$A$1:$A$1001,customers!$I$1:$I$1001,,0)</f>
        <v>Yes</v>
      </c>
    </row>
    <row r="632" spans="1:16" x14ac:dyDescent="0.3">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_xlfn.XLOOKUP(D632,Product!$A$1:$A$49,Product!$B$1:$B$49,,0)</f>
        <v>Ara</v>
      </c>
      <c r="J632" t="str">
        <f>_xlfn.XLOOKUP(D632,Product!$A$1:$A$49,Product!$C$1:$C$49,,0)</f>
        <v>D</v>
      </c>
      <c r="K632" s="6">
        <f>INDEX(Product!$A$1:$G$49,MATCH(orders!$D632,Product!$A$1:$A$49,0),MATCH(orders!K$1,Product!$A$1:$G$1,0))</f>
        <v>0.2</v>
      </c>
      <c r="L632" s="7">
        <f>INDEX(Product!$A$1:$G$49,MATCH(orders!$D632,Product!$A$1:$A$49,0),MATCH(orders!L$1,Product!$A$1:$G$1,0))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_xlfn.XLOOKUP(D633,Product!$A$1:$A$49,Product!$B$1:$B$49,,0)</f>
        <v>Rob</v>
      </c>
      <c r="J633" t="str">
        <f>_xlfn.XLOOKUP(D633,Product!$A$1:$A$49,Product!$C$1:$C$49,,0)</f>
        <v>D</v>
      </c>
      <c r="K633" s="6">
        <f>INDEX(Product!$A$1:$G$49,MATCH(orders!$D633,Product!$A$1:$A$49,0),MATCH(orders!K$1,Product!$A$1:$G$1,0))</f>
        <v>2.5</v>
      </c>
      <c r="L633" s="7">
        <f>INDEX(Product!$A$1:$G$49,MATCH(orders!$D633,Product!$A$1:$A$49,0),MATCH(orders!L$1,Product!$A$1:$G$1,0))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_xlfn.XLOOKUP(D634,Product!$A$1:$A$49,Product!$B$1:$B$49,,0)</f>
        <v>Exc</v>
      </c>
      <c r="J634" t="str">
        <f>_xlfn.XLOOKUP(D634,Product!$A$1:$A$49,Product!$C$1:$C$49,,0)</f>
        <v>L</v>
      </c>
      <c r="K634" s="6">
        <f>INDEX(Product!$A$1:$G$49,MATCH(orders!$D634,Product!$A$1:$A$49,0),MATCH(orders!K$1,Product!$A$1:$G$1,0))</f>
        <v>0.5</v>
      </c>
      <c r="L634" s="7">
        <f>INDEX(Product!$A$1:$G$49,MATCH(orders!$D634,Product!$A$1:$A$49,0),MATCH(orders!L$1,Product!$A$1:$G$1,0))</f>
        <v>8.91</v>
      </c>
      <c r="M634" s="7">
        <f t="shared" si="27"/>
        <v>35.64</v>
      </c>
      <c r="N634" t="str">
        <f t="shared" si="28"/>
        <v>Excelsa</v>
      </c>
      <c r="O634" t="str">
        <f t="shared" si="29"/>
        <v>Light</v>
      </c>
      <c r="P634" t="str">
        <f>_xlfn.XLOOKUP(Orders[[#This Row],[Customer ID]],customers!$A$1:$A$1001,customers!$I$1:$I$1001,,0)</f>
        <v>No</v>
      </c>
    </row>
    <row r="635" spans="1:16" x14ac:dyDescent="0.3">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_xlfn.XLOOKUP(D635,Product!$A$1:$A$49,Product!$B$1:$B$49,,0)</f>
        <v>Rob</v>
      </c>
      <c r="J635" t="str">
        <f>_xlfn.XLOOKUP(D635,Product!$A$1:$A$49,Product!$C$1:$C$49,,0)</f>
        <v>L</v>
      </c>
      <c r="K635" s="6">
        <f>INDEX(Product!$A$1:$G$49,MATCH(orders!$D635,Product!$A$1:$A$49,0),MATCH(orders!K$1,Product!$A$1:$G$1,0))</f>
        <v>1</v>
      </c>
      <c r="L635" s="7">
        <f>INDEX(Product!$A$1:$G$49,MATCH(orders!$D635,Product!$A$1:$A$49,0),MATCH(orders!L$1,Product!$A$1:$G$1,0))</f>
        <v>11.95</v>
      </c>
      <c r="M635" s="7">
        <f t="shared" si="27"/>
        <v>47.8</v>
      </c>
      <c r="N635" t="str">
        <f t="shared" si="28"/>
        <v>Robusta</v>
      </c>
      <c r="O635" t="str">
        <f t="shared" si="29"/>
        <v>Light</v>
      </c>
      <c r="P635" t="str">
        <f>_xlfn.XLOOKUP(Orders[[#This Row],[Customer ID]],customers!$A$1:$A$1001,customers!$I$1:$I$1001,,0)</f>
        <v>No</v>
      </c>
    </row>
    <row r="636" spans="1:16" x14ac:dyDescent="0.3">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_xlfn.XLOOKUP(D636,Product!$A$1:$A$49,Product!$B$1:$B$49,,0)</f>
        <v>Lib</v>
      </c>
      <c r="J636" t="str">
        <f>_xlfn.XLOOKUP(D636,Product!$A$1:$A$49,Product!$C$1:$C$49,,0)</f>
        <v>M</v>
      </c>
      <c r="K636" s="6">
        <f>INDEX(Product!$A$1:$G$49,MATCH(orders!$D636,Product!$A$1:$A$49,0),MATCH(orders!K$1,Product!$A$1:$G$1,0))</f>
        <v>1</v>
      </c>
      <c r="L636" s="7">
        <f>INDEX(Product!$A$1:$G$49,MATCH(orders!$D636,Product!$A$1:$A$49,0),MATCH(orders!L$1,Product!$A$1:$G$1,0))</f>
        <v>14.55</v>
      </c>
      <c r="M636" s="7">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_xlfn.XLOOKUP(D637,Product!$A$1:$A$49,Product!$B$1:$B$49,,0)</f>
        <v>Exc</v>
      </c>
      <c r="J637" t="str">
        <f>_xlfn.XLOOKUP(D637,Product!$A$1:$A$49,Product!$C$1:$C$49,,0)</f>
        <v>L</v>
      </c>
      <c r="K637" s="6">
        <f>INDEX(Product!$A$1:$G$49,MATCH(orders!$D637,Product!$A$1:$A$49,0),MATCH(orders!K$1,Product!$A$1:$G$1,0))</f>
        <v>0.5</v>
      </c>
      <c r="L637" s="7">
        <f>INDEX(Product!$A$1:$G$49,MATCH(orders!$D637,Product!$A$1:$A$49,0),MATCH(orders!L$1,Product!$A$1:$G$1,0))</f>
        <v>8.91</v>
      </c>
      <c r="M637" s="7">
        <f t="shared" si="27"/>
        <v>35.64</v>
      </c>
      <c r="N637" t="str">
        <f t="shared" si="28"/>
        <v>Excelsa</v>
      </c>
      <c r="O637" t="str">
        <f t="shared" si="29"/>
        <v>Light</v>
      </c>
      <c r="P637" t="str">
        <f>_xlfn.XLOOKUP(Orders[[#This Row],[Customer ID]],customers!$A$1:$A$1001,customers!$I$1:$I$1001,,0)</f>
        <v>Yes</v>
      </c>
    </row>
    <row r="638" spans="1:16" x14ac:dyDescent="0.3">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_xlfn.XLOOKUP(D638,Product!$A$1:$A$49,Product!$B$1:$B$49,,0)</f>
        <v>Lib</v>
      </c>
      <c r="J638" t="str">
        <f>_xlfn.XLOOKUP(D638,Product!$A$1:$A$49,Product!$C$1:$C$49,,0)</f>
        <v>L</v>
      </c>
      <c r="K638" s="6">
        <f>INDEX(Product!$A$1:$G$49,MATCH(orders!$D638,Product!$A$1:$A$49,0),MATCH(orders!K$1,Product!$A$1:$G$1,0))</f>
        <v>1</v>
      </c>
      <c r="L638" s="7">
        <f>INDEX(Product!$A$1:$G$49,MATCH(orders!$D638,Product!$A$1:$A$49,0),MATCH(orders!L$1,Product!$A$1:$G$1,0))</f>
        <v>15.85</v>
      </c>
      <c r="M638" s="7">
        <f t="shared" si="27"/>
        <v>95.1</v>
      </c>
      <c r="N638" t="str">
        <f t="shared" si="28"/>
        <v>Liberica</v>
      </c>
      <c r="O638" t="str">
        <f t="shared" si="29"/>
        <v>Light</v>
      </c>
      <c r="P638" t="str">
        <f>_xlfn.XLOOKUP(Orders[[#This Row],[Customer ID]],customers!$A$1:$A$1001,customers!$I$1:$I$1001,,0)</f>
        <v>Yes</v>
      </c>
    </row>
    <row r="639" spans="1:16" x14ac:dyDescent="0.3">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_xlfn.XLOOKUP(D639,Product!$A$1:$A$49,Product!$B$1:$B$49,,0)</f>
        <v>Exc</v>
      </c>
      <c r="J639" t="str">
        <f>_xlfn.XLOOKUP(D639,Product!$A$1:$A$49,Product!$C$1:$C$49,,0)</f>
        <v>M</v>
      </c>
      <c r="K639" s="6">
        <f>INDEX(Product!$A$1:$G$49,MATCH(orders!$D639,Product!$A$1:$A$49,0),MATCH(orders!K$1,Product!$A$1:$G$1,0))</f>
        <v>2.5</v>
      </c>
      <c r="L639" s="7">
        <f>INDEX(Product!$A$1:$G$49,MATCH(orders!$D639,Product!$A$1:$A$49,0),MATCH(orders!L$1,Product!$A$1:$G$1,0))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_xlfn.XLOOKUP(D640,Product!$A$1:$A$49,Product!$B$1:$B$49,,0)</f>
        <v>Ara</v>
      </c>
      <c r="J640" t="str">
        <f>_xlfn.XLOOKUP(D640,Product!$A$1:$A$49,Product!$C$1:$C$49,,0)</f>
        <v>M</v>
      </c>
      <c r="K640" s="6">
        <f>INDEX(Product!$A$1:$G$49,MATCH(orders!$D640,Product!$A$1:$A$49,0),MATCH(orders!K$1,Product!$A$1:$G$1,0))</f>
        <v>2.5</v>
      </c>
      <c r="L640" s="7">
        <f>INDEX(Product!$A$1:$G$49,MATCH(orders!$D640,Product!$A$1:$A$49,0),MATCH(orders!L$1,Product!$A$1:$G$1,0))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_xlfn.XLOOKUP(D641,Product!$A$1:$A$49,Product!$B$1:$B$49,,0)</f>
        <v>Lib</v>
      </c>
      <c r="J641" t="str">
        <f>_xlfn.XLOOKUP(D641,Product!$A$1:$A$49,Product!$C$1:$C$49,,0)</f>
        <v>D</v>
      </c>
      <c r="K641" s="6">
        <f>INDEX(Product!$A$1:$G$49,MATCH(orders!$D641,Product!$A$1:$A$49,0),MATCH(orders!K$1,Product!$A$1:$G$1,0))</f>
        <v>0.2</v>
      </c>
      <c r="L641" s="7">
        <f>INDEX(Product!$A$1:$G$49,MATCH(orders!$D641,Product!$A$1:$A$49,0),MATCH(orders!L$1,Product!$A$1:$G$1,0))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_xlfn.XLOOKUP(D642,Product!$A$1:$A$49,Product!$B$1:$B$49,,0)</f>
        <v>Rob</v>
      </c>
      <c r="J642" t="str">
        <f>_xlfn.XLOOKUP(D642,Product!$A$1:$A$49,Product!$C$1:$C$49,,0)</f>
        <v>L</v>
      </c>
      <c r="K642" s="6">
        <f>INDEX(Product!$A$1:$G$49,MATCH(orders!$D642,Product!$A$1:$A$49,0),MATCH(orders!K$1,Product!$A$1:$G$1,0))</f>
        <v>2.5</v>
      </c>
      <c r="L642" s="7">
        <f>INDEX(Product!$A$1:$G$49,MATCH(orders!$D642,Product!$A$1:$A$49,0),MATCH(orders!L$1,Product!$A$1:$G$1,0))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_xlfn.XLOOKUP(D643,Product!$A$1:$A$49,Product!$B$1:$B$49,,0)</f>
        <v>Rob</v>
      </c>
      <c r="J643" t="str">
        <f>_xlfn.XLOOKUP(D643,Product!$A$1:$A$49,Product!$C$1:$C$49,,0)</f>
        <v>L</v>
      </c>
      <c r="K643" s="6">
        <f>INDEX(Product!$A$1:$G$49,MATCH(orders!$D643,Product!$A$1:$A$49,0),MATCH(orders!K$1,Product!$A$1:$G$1,0))</f>
        <v>1</v>
      </c>
      <c r="L643" s="7">
        <f>INDEX(Product!$A$1:$G$49,MATCH(orders!$D643,Product!$A$1:$A$49,0),MATCH(orders!L$1,Product!$A$1:$G$1,0))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_xlfn.XLOOKUP(D644,Product!$A$1:$A$49,Product!$B$1:$B$49,,0)</f>
        <v>Exc</v>
      </c>
      <c r="J644" t="str">
        <f>_xlfn.XLOOKUP(D644,Product!$A$1:$A$49,Product!$C$1:$C$49,,0)</f>
        <v>M</v>
      </c>
      <c r="K644" s="6">
        <f>INDEX(Product!$A$1:$G$49,MATCH(orders!$D644,Product!$A$1:$A$49,0),MATCH(orders!K$1,Product!$A$1:$G$1,0))</f>
        <v>0.2</v>
      </c>
      <c r="L644" s="7">
        <f>INDEX(Product!$A$1:$G$49,MATCH(orders!$D644,Product!$A$1:$A$49,0),MATCH(orders!L$1,Product!$A$1:$G$1,0))</f>
        <v>4.125</v>
      </c>
      <c r="M644" s="7">
        <f t="shared" si="30"/>
        <v>8.25</v>
      </c>
      <c r="N644" t="str">
        <f t="shared" si="31"/>
        <v>Excelsa</v>
      </c>
      <c r="O644" t="str">
        <f t="shared" si="32"/>
        <v>Medium</v>
      </c>
      <c r="P644" t="str">
        <f>_xlfn.XLOOKUP(Orders[[#This Row],[Customer ID]],customers!$A$1:$A$1001,customers!$I$1:$I$1001,,0)</f>
        <v>Yes</v>
      </c>
    </row>
    <row r="645" spans="1:16" x14ac:dyDescent="0.3">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_xlfn.XLOOKUP(D645,Product!$A$1:$A$49,Product!$B$1:$B$49,,0)</f>
        <v>Exc</v>
      </c>
      <c r="J645" t="str">
        <f>_xlfn.XLOOKUP(D645,Product!$A$1:$A$49,Product!$C$1:$C$49,,0)</f>
        <v>L</v>
      </c>
      <c r="K645" s="6">
        <f>INDEX(Product!$A$1:$G$49,MATCH(orders!$D645,Product!$A$1:$A$49,0),MATCH(orders!K$1,Product!$A$1:$G$1,0))</f>
        <v>2.5</v>
      </c>
      <c r="L645" s="7">
        <f>INDEX(Product!$A$1:$G$49,MATCH(orders!$D645,Product!$A$1:$A$49,0),MATCH(orders!L$1,Product!$A$1:$G$1,0))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_xlfn.XLOOKUP(D646,Product!$A$1:$A$49,Product!$B$1:$B$49,,0)</f>
        <v>Rob</v>
      </c>
      <c r="J646" t="str">
        <f>_xlfn.XLOOKUP(D646,Product!$A$1:$A$49,Product!$C$1:$C$49,,0)</f>
        <v>D</v>
      </c>
      <c r="K646" s="6">
        <f>INDEX(Product!$A$1:$G$49,MATCH(orders!$D646,Product!$A$1:$A$49,0),MATCH(orders!K$1,Product!$A$1:$G$1,0))</f>
        <v>2.5</v>
      </c>
      <c r="L646" s="7">
        <f>INDEX(Product!$A$1:$G$49,MATCH(orders!$D646,Product!$A$1:$A$49,0),MATCH(orders!L$1,Product!$A$1:$G$1,0))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_xlfn.XLOOKUP(D647,Product!$A$1:$A$49,Product!$B$1:$B$49,,0)</f>
        <v>Ara</v>
      </c>
      <c r="J647" t="str">
        <f>_xlfn.XLOOKUP(D647,Product!$A$1:$A$49,Product!$C$1:$C$49,,0)</f>
        <v>D</v>
      </c>
      <c r="K647" s="6">
        <f>INDEX(Product!$A$1:$G$49,MATCH(orders!$D647,Product!$A$1:$A$49,0),MATCH(orders!K$1,Product!$A$1:$G$1,0))</f>
        <v>2.5</v>
      </c>
      <c r="L647" s="7">
        <f>INDEX(Product!$A$1:$G$49,MATCH(orders!$D647,Product!$A$1:$A$49,0),MATCH(orders!L$1,Product!$A$1:$G$1,0))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_xlfn.XLOOKUP(D648,Product!$A$1:$A$49,Product!$B$1:$B$49,,0)</f>
        <v>Ara</v>
      </c>
      <c r="J648" t="str">
        <f>_xlfn.XLOOKUP(D648,Product!$A$1:$A$49,Product!$C$1:$C$49,,0)</f>
        <v>D</v>
      </c>
      <c r="K648" s="6">
        <f>INDEX(Product!$A$1:$G$49,MATCH(orders!$D648,Product!$A$1:$A$49,0),MATCH(orders!K$1,Product!$A$1:$G$1,0))</f>
        <v>1</v>
      </c>
      <c r="L648" s="7">
        <f>INDEX(Product!$A$1:$G$49,MATCH(orders!$D648,Product!$A$1:$A$49,0),MATCH(orders!L$1,Product!$A$1:$G$1,0))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_xlfn.XLOOKUP(D649,Product!$A$1:$A$49,Product!$B$1:$B$49,,0)</f>
        <v>Lib</v>
      </c>
      <c r="J649" t="str">
        <f>_xlfn.XLOOKUP(D649,Product!$A$1:$A$49,Product!$C$1:$C$49,,0)</f>
        <v>L</v>
      </c>
      <c r="K649" s="6">
        <f>INDEX(Product!$A$1:$G$49,MATCH(orders!$D649,Product!$A$1:$A$49,0),MATCH(orders!K$1,Product!$A$1:$G$1,0))</f>
        <v>0.5</v>
      </c>
      <c r="L649" s="7">
        <f>INDEX(Product!$A$1:$G$49,MATCH(orders!$D649,Product!$A$1:$A$49,0),MATCH(orders!L$1,Product!$A$1:$G$1,0))</f>
        <v>9.51</v>
      </c>
      <c r="M649" s="7">
        <f t="shared" si="30"/>
        <v>28.53</v>
      </c>
      <c r="N649" t="str">
        <f t="shared" si="31"/>
        <v>Liberica</v>
      </c>
      <c r="O649" t="str">
        <f t="shared" si="32"/>
        <v>Light</v>
      </c>
      <c r="P649" t="str">
        <f>_xlfn.XLOOKUP(Orders[[#This Row],[Customer ID]],customers!$A$1:$A$1001,customers!$I$1:$I$1001,,0)</f>
        <v>Yes</v>
      </c>
    </row>
    <row r="650" spans="1:16" x14ac:dyDescent="0.3">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_xlfn.XLOOKUP(D650,Product!$A$1:$A$49,Product!$B$1:$B$49,,0)</f>
        <v>Rob</v>
      </c>
      <c r="J650" t="str">
        <f>_xlfn.XLOOKUP(D650,Product!$A$1:$A$49,Product!$C$1:$C$49,,0)</f>
        <v>D</v>
      </c>
      <c r="K650" s="6">
        <f>INDEX(Product!$A$1:$G$49,MATCH(orders!$D650,Product!$A$1:$A$49,0),MATCH(orders!K$1,Product!$A$1:$G$1,0))</f>
        <v>0.2</v>
      </c>
      <c r="L650" s="7">
        <f>INDEX(Product!$A$1:$G$49,MATCH(orders!$D650,Product!$A$1:$A$49,0),MATCH(orders!L$1,Product!$A$1:$G$1,0))</f>
        <v>2.6849999999999996</v>
      </c>
      <c r="M650" s="7">
        <f t="shared" si="30"/>
        <v>16.11</v>
      </c>
      <c r="N650" t="str">
        <f t="shared" si="31"/>
        <v>Robusta</v>
      </c>
      <c r="O650" t="str">
        <f t="shared" si="32"/>
        <v>Dark</v>
      </c>
      <c r="P650" t="str">
        <f>_xlfn.XLOOKUP(Orders[[#This Row],[Customer ID]],customers!$A$1:$A$1001,customers!$I$1:$I$1001,,0)</f>
        <v>No</v>
      </c>
    </row>
    <row r="651" spans="1:16" x14ac:dyDescent="0.3">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_xlfn.XLOOKUP(D651,Product!$A$1:$A$49,Product!$B$1:$B$49,,0)</f>
        <v>Lib</v>
      </c>
      <c r="J651" t="str">
        <f>_xlfn.XLOOKUP(D651,Product!$A$1:$A$49,Product!$C$1:$C$49,,0)</f>
        <v>L</v>
      </c>
      <c r="K651" s="6">
        <f>INDEX(Product!$A$1:$G$49,MATCH(orders!$D651,Product!$A$1:$A$49,0),MATCH(orders!K$1,Product!$A$1:$G$1,0))</f>
        <v>1</v>
      </c>
      <c r="L651" s="7">
        <f>INDEX(Product!$A$1:$G$49,MATCH(orders!$D651,Product!$A$1:$A$49,0),MATCH(orders!L$1,Product!$A$1:$G$1,0))</f>
        <v>15.85</v>
      </c>
      <c r="M651" s="7">
        <f t="shared" si="30"/>
        <v>95.1</v>
      </c>
      <c r="N651" t="str">
        <f t="shared" si="31"/>
        <v>Liberica</v>
      </c>
      <c r="O651" t="str">
        <f t="shared" si="32"/>
        <v>Light</v>
      </c>
      <c r="P651" t="str">
        <f>_xlfn.XLOOKUP(Orders[[#This Row],[Customer ID]],customers!$A$1:$A$1001,customers!$I$1:$I$1001,,0)</f>
        <v>No</v>
      </c>
    </row>
    <row r="652" spans="1:16" x14ac:dyDescent="0.3">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_xlfn.XLOOKUP(D652,Product!$A$1:$A$49,Product!$B$1:$B$49,,0)</f>
        <v>Rob</v>
      </c>
      <c r="J652" t="str">
        <f>_xlfn.XLOOKUP(D652,Product!$A$1:$A$49,Product!$C$1:$C$49,,0)</f>
        <v>D</v>
      </c>
      <c r="K652" s="6">
        <f>INDEX(Product!$A$1:$G$49,MATCH(orders!$D652,Product!$A$1:$A$49,0),MATCH(orders!K$1,Product!$A$1:$G$1,0))</f>
        <v>0.5</v>
      </c>
      <c r="L652" s="7">
        <f>INDEX(Product!$A$1:$G$49,MATCH(orders!$D652,Product!$A$1:$A$49,0),MATCH(orders!L$1,Product!$A$1:$G$1,0))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_xlfn.XLOOKUP(D653,Product!$A$1:$A$49,Product!$B$1:$B$49,,0)</f>
        <v>Rob</v>
      </c>
      <c r="J653" t="str">
        <f>_xlfn.XLOOKUP(D653,Product!$A$1:$A$49,Product!$C$1:$C$49,,0)</f>
        <v>L</v>
      </c>
      <c r="K653" s="6">
        <f>INDEX(Product!$A$1:$G$49,MATCH(orders!$D653,Product!$A$1:$A$49,0),MATCH(orders!K$1,Product!$A$1:$G$1,0))</f>
        <v>1</v>
      </c>
      <c r="L653" s="7">
        <f>INDEX(Product!$A$1:$G$49,MATCH(orders!$D653,Product!$A$1:$A$49,0),MATCH(orders!L$1,Product!$A$1:$G$1,0))</f>
        <v>11.95</v>
      </c>
      <c r="M653" s="7">
        <f t="shared" si="30"/>
        <v>47.8</v>
      </c>
      <c r="N653" t="str">
        <f t="shared" si="31"/>
        <v>Robusta</v>
      </c>
      <c r="O653" t="str">
        <f t="shared" si="32"/>
        <v>Light</v>
      </c>
      <c r="P653" t="str">
        <f>_xlfn.XLOOKUP(Orders[[#This Row],[Customer ID]],customers!$A$1:$A$1001,customers!$I$1:$I$1001,,0)</f>
        <v>No</v>
      </c>
    </row>
    <row r="654" spans="1:16" x14ac:dyDescent="0.3">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_xlfn.XLOOKUP(D654,Product!$A$1:$A$49,Product!$B$1:$B$49,,0)</f>
        <v>Lib</v>
      </c>
      <c r="J654" t="str">
        <f>_xlfn.XLOOKUP(D654,Product!$A$1:$A$49,Product!$C$1:$C$49,,0)</f>
        <v>L</v>
      </c>
      <c r="K654" s="6">
        <f>INDEX(Product!$A$1:$G$49,MATCH(orders!$D654,Product!$A$1:$A$49,0),MATCH(orders!K$1,Product!$A$1:$G$1,0))</f>
        <v>1</v>
      </c>
      <c r="L654" s="7">
        <f>INDEX(Product!$A$1:$G$49,MATCH(orders!$D654,Product!$A$1:$A$49,0),MATCH(orders!L$1,Product!$A$1:$G$1,0))</f>
        <v>15.85</v>
      </c>
      <c r="M654" s="7">
        <f t="shared" si="30"/>
        <v>63.4</v>
      </c>
      <c r="N654" t="str">
        <f t="shared" si="31"/>
        <v>Liberica</v>
      </c>
      <c r="O654" t="str">
        <f t="shared" si="32"/>
        <v>Light</v>
      </c>
      <c r="P654" t="str">
        <f>_xlfn.XLOOKUP(Orders[[#This Row],[Customer ID]],customers!$A$1:$A$1001,customers!$I$1:$I$1001,,0)</f>
        <v>No</v>
      </c>
    </row>
    <row r="655" spans="1:16" x14ac:dyDescent="0.3">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_xlfn.XLOOKUP(D655,Product!$A$1:$A$49,Product!$B$1:$B$49,,0)</f>
        <v>Ara</v>
      </c>
      <c r="J655" t="str">
        <f>_xlfn.XLOOKUP(D655,Product!$A$1:$A$49,Product!$C$1:$C$49,,0)</f>
        <v>M</v>
      </c>
      <c r="K655" s="6">
        <f>INDEX(Product!$A$1:$G$49,MATCH(orders!$D655,Product!$A$1:$A$49,0),MATCH(orders!K$1,Product!$A$1:$G$1,0))</f>
        <v>2.5</v>
      </c>
      <c r="L655" s="7">
        <f>INDEX(Product!$A$1:$G$49,MATCH(orders!$D655,Product!$A$1:$A$49,0),MATCH(orders!L$1,Product!$A$1:$G$1,0))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_xlfn.XLOOKUP(D656,Product!$A$1:$A$49,Product!$B$1:$B$49,,0)</f>
        <v>Ara</v>
      </c>
      <c r="J656" t="str">
        <f>_xlfn.XLOOKUP(D656,Product!$A$1:$A$49,Product!$C$1:$C$49,,0)</f>
        <v>D</v>
      </c>
      <c r="K656" s="6">
        <f>INDEX(Product!$A$1:$G$49,MATCH(orders!$D656,Product!$A$1:$A$49,0),MATCH(orders!K$1,Product!$A$1:$G$1,0))</f>
        <v>2.5</v>
      </c>
      <c r="L656" s="7">
        <f>INDEX(Product!$A$1:$G$49,MATCH(orders!$D656,Product!$A$1:$A$49,0),MATCH(orders!L$1,Product!$A$1:$G$1,0))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_xlfn.XLOOKUP(D657,Product!$A$1:$A$49,Product!$B$1:$B$49,,0)</f>
        <v>Rob</v>
      </c>
      <c r="J657" t="str">
        <f>_xlfn.XLOOKUP(D657,Product!$A$1:$A$49,Product!$C$1:$C$49,,0)</f>
        <v>M</v>
      </c>
      <c r="K657" s="6">
        <f>INDEX(Product!$A$1:$G$49,MATCH(orders!$D657,Product!$A$1:$A$49,0),MATCH(orders!K$1,Product!$A$1:$G$1,0))</f>
        <v>2.5</v>
      </c>
      <c r="L657" s="7">
        <f>INDEX(Product!$A$1:$G$49,MATCH(orders!$D657,Product!$A$1:$A$49,0),MATCH(orders!L$1,Product!$A$1:$G$1,0))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_xlfn.XLOOKUP(D658,Product!$A$1:$A$49,Product!$B$1:$B$49,,0)</f>
        <v>Lib</v>
      </c>
      <c r="J658" t="str">
        <f>_xlfn.XLOOKUP(D658,Product!$A$1:$A$49,Product!$C$1:$C$49,,0)</f>
        <v>D</v>
      </c>
      <c r="K658" s="6">
        <f>INDEX(Product!$A$1:$G$49,MATCH(orders!$D658,Product!$A$1:$A$49,0),MATCH(orders!K$1,Product!$A$1:$G$1,0))</f>
        <v>1</v>
      </c>
      <c r="L658" s="7">
        <f>INDEX(Product!$A$1:$G$49,MATCH(orders!$D658,Product!$A$1:$A$49,0),MATCH(orders!L$1,Product!$A$1:$G$1,0))</f>
        <v>12.95</v>
      </c>
      <c r="M658" s="7">
        <f t="shared" si="30"/>
        <v>51.8</v>
      </c>
      <c r="N658" t="str">
        <f t="shared" si="31"/>
        <v>Liberica</v>
      </c>
      <c r="O658" t="str">
        <f t="shared" si="32"/>
        <v>Dark</v>
      </c>
      <c r="P658" t="str">
        <f>_xlfn.XLOOKUP(Orders[[#This Row],[Customer ID]],customers!$A$1:$A$1001,customers!$I$1:$I$1001,,0)</f>
        <v>No</v>
      </c>
    </row>
    <row r="659" spans="1:16" x14ac:dyDescent="0.3">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_xlfn.XLOOKUP(D659,Product!$A$1:$A$49,Product!$B$1:$B$49,,0)</f>
        <v>Ara</v>
      </c>
      <c r="J659" t="str">
        <f>_xlfn.XLOOKUP(D659,Product!$A$1:$A$49,Product!$C$1:$C$49,,0)</f>
        <v>M</v>
      </c>
      <c r="K659" s="6">
        <f>INDEX(Product!$A$1:$G$49,MATCH(orders!$D659,Product!$A$1:$A$49,0),MATCH(orders!K$1,Product!$A$1:$G$1,0))</f>
        <v>0.5</v>
      </c>
      <c r="L659" s="7">
        <f>INDEX(Product!$A$1:$G$49,MATCH(orders!$D659,Product!$A$1:$A$49,0),MATCH(orders!L$1,Product!$A$1:$G$1,0))</f>
        <v>6.75</v>
      </c>
      <c r="M659" s="7">
        <f t="shared" si="30"/>
        <v>13.5</v>
      </c>
      <c r="N659" t="str">
        <f t="shared" si="31"/>
        <v>Arabica</v>
      </c>
      <c r="O659" t="str">
        <f t="shared" si="32"/>
        <v>Medium</v>
      </c>
      <c r="P659" t="str">
        <f>_xlfn.XLOOKUP(Orders[[#This Row],[Customer ID]],customers!$A$1:$A$1001,customers!$I$1:$I$1001,,0)</f>
        <v>Yes</v>
      </c>
    </row>
    <row r="660" spans="1:16" x14ac:dyDescent="0.3">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_xlfn.XLOOKUP(D660,Product!$A$1:$A$49,Product!$B$1:$B$49,,0)</f>
        <v>Exc</v>
      </c>
      <c r="J660" t="str">
        <f>_xlfn.XLOOKUP(D660,Product!$A$1:$A$49,Product!$C$1:$C$49,,0)</f>
        <v>M</v>
      </c>
      <c r="K660" s="6">
        <f>INDEX(Product!$A$1:$G$49,MATCH(orders!$D660,Product!$A$1:$A$49,0),MATCH(orders!K$1,Product!$A$1:$G$1,0))</f>
        <v>0.5</v>
      </c>
      <c r="L660" s="7">
        <f>INDEX(Product!$A$1:$G$49,MATCH(orders!$D660,Product!$A$1:$A$49,0),MATCH(orders!L$1,Product!$A$1:$G$1,0))</f>
        <v>8.25</v>
      </c>
      <c r="M660" s="7">
        <f t="shared" si="30"/>
        <v>24.75</v>
      </c>
      <c r="N660" t="str">
        <f t="shared" si="31"/>
        <v>Excelsa</v>
      </c>
      <c r="O660" t="str">
        <f t="shared" si="32"/>
        <v>Medium</v>
      </c>
      <c r="P660" t="str">
        <f>_xlfn.XLOOKUP(Orders[[#This Row],[Customer ID]],customers!$A$1:$A$1001,customers!$I$1:$I$1001,,0)</f>
        <v>Yes</v>
      </c>
    </row>
    <row r="661" spans="1:16" x14ac:dyDescent="0.3">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_xlfn.XLOOKUP(D661,Product!$A$1:$A$49,Product!$B$1:$B$49,,0)</f>
        <v>Ara</v>
      </c>
      <c r="J661" t="str">
        <f>_xlfn.XLOOKUP(D661,Product!$A$1:$A$49,Product!$C$1:$C$49,,0)</f>
        <v>D</v>
      </c>
      <c r="K661" s="6">
        <f>INDEX(Product!$A$1:$G$49,MATCH(orders!$D661,Product!$A$1:$A$49,0),MATCH(orders!K$1,Product!$A$1:$G$1,0))</f>
        <v>2.5</v>
      </c>
      <c r="L661" s="7">
        <f>INDEX(Product!$A$1:$G$49,MATCH(orders!$D661,Product!$A$1:$A$49,0),MATCH(orders!L$1,Product!$A$1:$G$1,0))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_xlfn.XLOOKUP(D662,Product!$A$1:$A$49,Product!$B$1:$B$49,,0)</f>
        <v>Exc</v>
      </c>
      <c r="J662" t="str">
        <f>_xlfn.XLOOKUP(D662,Product!$A$1:$A$49,Product!$C$1:$C$49,,0)</f>
        <v>L</v>
      </c>
      <c r="K662" s="6">
        <f>INDEX(Product!$A$1:$G$49,MATCH(orders!$D662,Product!$A$1:$A$49,0),MATCH(orders!K$1,Product!$A$1:$G$1,0))</f>
        <v>0.5</v>
      </c>
      <c r="L662" s="7">
        <f>INDEX(Product!$A$1:$G$49,MATCH(orders!$D662,Product!$A$1:$A$49,0),MATCH(orders!L$1,Product!$A$1:$G$1,0))</f>
        <v>8.91</v>
      </c>
      <c r="M662" s="7">
        <f t="shared" si="30"/>
        <v>53.46</v>
      </c>
      <c r="N662" t="str">
        <f t="shared" si="31"/>
        <v>Excelsa</v>
      </c>
      <c r="O662" t="str">
        <f t="shared" si="32"/>
        <v>Light</v>
      </c>
      <c r="P662" t="str">
        <f>_xlfn.XLOOKUP(Orders[[#This Row],[Customer ID]],customers!$A$1:$A$1001,customers!$I$1:$I$1001,,0)</f>
        <v>No</v>
      </c>
    </row>
    <row r="663" spans="1:16" x14ac:dyDescent="0.3">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_xlfn.XLOOKUP(D663,Product!$A$1:$A$49,Product!$B$1:$B$49,,0)</f>
        <v>Ara</v>
      </c>
      <c r="J663" t="str">
        <f>_xlfn.XLOOKUP(D663,Product!$A$1:$A$49,Product!$C$1:$C$49,,0)</f>
        <v>M</v>
      </c>
      <c r="K663" s="6">
        <f>INDEX(Product!$A$1:$G$49,MATCH(orders!$D663,Product!$A$1:$A$49,0),MATCH(orders!K$1,Product!$A$1:$G$1,0))</f>
        <v>0.2</v>
      </c>
      <c r="L663" s="7">
        <f>INDEX(Product!$A$1:$G$49,MATCH(orders!$D663,Product!$A$1:$A$49,0),MATCH(orders!L$1,Product!$A$1:$G$1,0))</f>
        <v>3.375</v>
      </c>
      <c r="M663" s="7">
        <f t="shared" si="30"/>
        <v>20.25</v>
      </c>
      <c r="N663" t="str">
        <f t="shared" si="31"/>
        <v>Arabica</v>
      </c>
      <c r="O663" t="str">
        <f t="shared" si="32"/>
        <v>Medium</v>
      </c>
      <c r="P663" t="str">
        <f>_xlfn.XLOOKUP(Orders[[#This Row],[Customer ID]],customers!$A$1:$A$1001,customers!$I$1:$I$1001,,0)</f>
        <v>Yes</v>
      </c>
    </row>
    <row r="664" spans="1:16" x14ac:dyDescent="0.3">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_xlfn.XLOOKUP(D664,Product!$A$1:$A$49,Product!$B$1:$B$49,,0)</f>
        <v>Lib</v>
      </c>
      <c r="J664" t="str">
        <f>_xlfn.XLOOKUP(D664,Product!$A$1:$A$49,Product!$C$1:$C$49,,0)</f>
        <v>D</v>
      </c>
      <c r="K664" s="6">
        <f>INDEX(Product!$A$1:$G$49,MATCH(orders!$D664,Product!$A$1:$A$49,0),MATCH(orders!K$1,Product!$A$1:$G$1,0))</f>
        <v>2.5</v>
      </c>
      <c r="L664" s="7">
        <f>INDEX(Product!$A$1:$G$49,MATCH(orders!$D664,Product!$A$1:$A$49,0),MATCH(orders!L$1,Product!$A$1:$G$1,0))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_xlfn.XLOOKUP(D665,Product!$A$1:$A$49,Product!$B$1:$B$49,,0)</f>
        <v>Ara</v>
      </c>
      <c r="J665" t="str">
        <f>_xlfn.XLOOKUP(D665,Product!$A$1:$A$49,Product!$C$1:$C$49,,0)</f>
        <v>M</v>
      </c>
      <c r="K665" s="6">
        <f>INDEX(Product!$A$1:$G$49,MATCH(orders!$D665,Product!$A$1:$A$49,0),MATCH(orders!K$1,Product!$A$1:$G$1,0))</f>
        <v>1</v>
      </c>
      <c r="L665" s="7">
        <f>INDEX(Product!$A$1:$G$49,MATCH(orders!$D665,Product!$A$1:$A$49,0),MATCH(orders!L$1,Product!$A$1:$G$1,0))</f>
        <v>11.25</v>
      </c>
      <c r="M665" s="7">
        <f t="shared" si="30"/>
        <v>67.5</v>
      </c>
      <c r="N665" t="str">
        <f t="shared" si="31"/>
        <v>Arabica</v>
      </c>
      <c r="O665" t="str">
        <f t="shared" si="32"/>
        <v>Medium</v>
      </c>
      <c r="P665" t="str">
        <f>_xlfn.XLOOKUP(Orders[[#This Row],[Customer ID]],customers!$A$1:$A$1001,customers!$I$1:$I$1001,,0)</f>
        <v>No</v>
      </c>
    </row>
    <row r="666" spans="1:16" x14ac:dyDescent="0.3">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_xlfn.XLOOKUP(D666,Product!$A$1:$A$49,Product!$B$1:$B$49,,0)</f>
        <v>Exc</v>
      </c>
      <c r="J666" t="str">
        <f>_xlfn.XLOOKUP(D666,Product!$A$1:$A$49,Product!$C$1:$C$49,,0)</f>
        <v>D</v>
      </c>
      <c r="K666" s="6">
        <f>INDEX(Product!$A$1:$G$49,MATCH(orders!$D666,Product!$A$1:$A$49,0),MATCH(orders!K$1,Product!$A$1:$G$1,0))</f>
        <v>1</v>
      </c>
      <c r="L666" s="7">
        <f>INDEX(Product!$A$1:$G$49,MATCH(orders!$D666,Product!$A$1:$A$49,0),MATCH(orders!L$1,Product!$A$1:$G$1,0))</f>
        <v>12.15</v>
      </c>
      <c r="M666" s="7">
        <f t="shared" si="30"/>
        <v>72.900000000000006</v>
      </c>
      <c r="N666" t="str">
        <f t="shared" si="31"/>
        <v>Excelsa</v>
      </c>
      <c r="O666" t="str">
        <f t="shared" si="32"/>
        <v>Dark</v>
      </c>
      <c r="P666" t="str">
        <f>_xlfn.XLOOKUP(Orders[[#This Row],[Customer ID]],customers!$A$1:$A$1001,customers!$I$1:$I$1001,,0)</f>
        <v>No</v>
      </c>
    </row>
    <row r="667" spans="1:16" x14ac:dyDescent="0.3">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_xlfn.XLOOKUP(D667,Product!$A$1:$A$49,Product!$B$1:$B$49,,0)</f>
        <v>Lib</v>
      </c>
      <c r="J667" t="str">
        <f>_xlfn.XLOOKUP(D667,Product!$A$1:$A$49,Product!$C$1:$C$49,,0)</f>
        <v>D</v>
      </c>
      <c r="K667" s="6">
        <f>INDEX(Product!$A$1:$G$49,MATCH(orders!$D667,Product!$A$1:$A$49,0),MATCH(orders!K$1,Product!$A$1:$G$1,0))</f>
        <v>0.2</v>
      </c>
      <c r="L667" s="7">
        <f>INDEX(Product!$A$1:$G$49,MATCH(orders!$D667,Product!$A$1:$A$49,0),MATCH(orders!L$1,Product!$A$1:$G$1,0))</f>
        <v>3.8849999999999998</v>
      </c>
      <c r="M667" s="7">
        <f t="shared" si="30"/>
        <v>7.77</v>
      </c>
      <c r="N667" t="str">
        <f t="shared" si="31"/>
        <v>Liberica</v>
      </c>
      <c r="O667" t="str">
        <f t="shared" si="32"/>
        <v>Dark</v>
      </c>
      <c r="P667" t="str">
        <f>_xlfn.XLOOKUP(Orders[[#This Row],[Customer ID]],customers!$A$1:$A$1001,customers!$I$1:$I$1001,,0)</f>
        <v>No</v>
      </c>
    </row>
    <row r="668" spans="1:16" x14ac:dyDescent="0.3">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_xlfn.XLOOKUP(D668,Product!$A$1:$A$49,Product!$B$1:$B$49,,0)</f>
        <v>Ara</v>
      </c>
      <c r="J668" t="str">
        <f>_xlfn.XLOOKUP(D668,Product!$A$1:$A$49,Product!$C$1:$C$49,,0)</f>
        <v>D</v>
      </c>
      <c r="K668" s="6">
        <f>INDEX(Product!$A$1:$G$49,MATCH(orders!$D668,Product!$A$1:$A$49,0),MATCH(orders!K$1,Product!$A$1:$G$1,0))</f>
        <v>2.5</v>
      </c>
      <c r="L668" s="7">
        <f>INDEX(Product!$A$1:$G$49,MATCH(orders!$D668,Product!$A$1:$A$49,0),MATCH(orders!L$1,Product!$A$1:$G$1,0))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_xlfn.XLOOKUP(D669,Product!$A$1:$A$49,Product!$B$1:$B$49,,0)</f>
        <v>Ara</v>
      </c>
      <c r="J669" t="str">
        <f>_xlfn.XLOOKUP(D669,Product!$A$1:$A$49,Product!$C$1:$C$49,,0)</f>
        <v>D</v>
      </c>
      <c r="K669" s="6">
        <f>INDEX(Product!$A$1:$G$49,MATCH(orders!$D669,Product!$A$1:$A$49,0),MATCH(orders!K$1,Product!$A$1:$G$1,0))</f>
        <v>1</v>
      </c>
      <c r="L669" s="7">
        <f>INDEX(Product!$A$1:$G$49,MATCH(orders!$D669,Product!$A$1:$A$49,0),MATCH(orders!L$1,Product!$A$1:$G$1,0))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_xlfn.XLOOKUP(D670,Product!$A$1:$A$49,Product!$B$1:$B$49,,0)</f>
        <v>Rob</v>
      </c>
      <c r="J670" t="str">
        <f>_xlfn.XLOOKUP(D670,Product!$A$1:$A$49,Product!$C$1:$C$49,,0)</f>
        <v>L</v>
      </c>
      <c r="K670" s="6">
        <f>INDEX(Product!$A$1:$G$49,MATCH(orders!$D670,Product!$A$1:$A$49,0),MATCH(orders!K$1,Product!$A$1:$G$1,0))</f>
        <v>2.5</v>
      </c>
      <c r="L670" s="7">
        <f>INDEX(Product!$A$1:$G$49,MATCH(orders!$D670,Product!$A$1:$A$49,0),MATCH(orders!L$1,Product!$A$1:$G$1,0))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_xlfn.XLOOKUP(D671,Product!$A$1:$A$49,Product!$B$1:$B$49,,0)</f>
        <v>Lib</v>
      </c>
      <c r="J671" t="str">
        <f>_xlfn.XLOOKUP(D671,Product!$A$1:$A$49,Product!$C$1:$C$49,,0)</f>
        <v>M</v>
      </c>
      <c r="K671" s="6">
        <f>INDEX(Product!$A$1:$G$49,MATCH(orders!$D671,Product!$A$1:$A$49,0),MATCH(orders!K$1,Product!$A$1:$G$1,0))</f>
        <v>2.5</v>
      </c>
      <c r="L671" s="7">
        <f>INDEX(Product!$A$1:$G$49,MATCH(orders!$D671,Product!$A$1:$A$49,0),MATCH(orders!L$1,Product!$A$1:$G$1,0))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_xlfn.XLOOKUP(D672,Product!$A$1:$A$49,Product!$B$1:$B$49,,0)</f>
        <v>Lib</v>
      </c>
      <c r="J672" t="str">
        <f>_xlfn.XLOOKUP(D672,Product!$A$1:$A$49,Product!$C$1:$C$49,,0)</f>
        <v>M</v>
      </c>
      <c r="K672" s="6">
        <f>INDEX(Product!$A$1:$G$49,MATCH(orders!$D672,Product!$A$1:$A$49,0),MATCH(orders!K$1,Product!$A$1:$G$1,0))</f>
        <v>0.2</v>
      </c>
      <c r="L672" s="7">
        <f>INDEX(Product!$A$1:$G$49,MATCH(orders!$D672,Product!$A$1:$A$49,0),MATCH(orders!L$1,Product!$A$1:$G$1,0))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_xlfn.XLOOKUP(D673,Product!$A$1:$A$49,Product!$B$1:$B$49,,0)</f>
        <v>Rob</v>
      </c>
      <c r="J673" t="str">
        <f>_xlfn.XLOOKUP(D673,Product!$A$1:$A$49,Product!$C$1:$C$49,,0)</f>
        <v>L</v>
      </c>
      <c r="K673" s="6">
        <f>INDEX(Product!$A$1:$G$49,MATCH(orders!$D673,Product!$A$1:$A$49,0),MATCH(orders!K$1,Product!$A$1:$G$1,0))</f>
        <v>1</v>
      </c>
      <c r="L673" s="7">
        <f>INDEX(Product!$A$1:$G$49,MATCH(orders!$D673,Product!$A$1:$A$49,0),MATCH(orders!L$1,Product!$A$1:$G$1,0))</f>
        <v>11.95</v>
      </c>
      <c r="M673" s="7">
        <f t="shared" si="30"/>
        <v>59.75</v>
      </c>
      <c r="N673" t="str">
        <f t="shared" si="31"/>
        <v>Robusta</v>
      </c>
      <c r="O673" t="str">
        <f t="shared" si="32"/>
        <v>Light</v>
      </c>
      <c r="P673" t="str">
        <f>_xlfn.XLOOKUP(Orders[[#This Row],[Customer ID]],customers!$A$1:$A$1001,customers!$I$1:$I$1001,,0)</f>
        <v>No</v>
      </c>
    </row>
    <row r="674" spans="1:16" x14ac:dyDescent="0.3">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_xlfn.XLOOKUP(D674,Product!$A$1:$A$49,Product!$B$1:$B$49,,0)</f>
        <v>Lib</v>
      </c>
      <c r="J674" t="str">
        <f>_xlfn.XLOOKUP(D674,Product!$A$1:$A$49,Product!$C$1:$C$49,,0)</f>
        <v>M</v>
      </c>
      <c r="K674" s="6">
        <f>INDEX(Product!$A$1:$G$49,MATCH(orders!$D674,Product!$A$1:$A$49,0),MATCH(orders!K$1,Product!$A$1:$G$1,0))</f>
        <v>0.5</v>
      </c>
      <c r="L674" s="7">
        <f>INDEX(Product!$A$1:$G$49,MATCH(orders!$D674,Product!$A$1:$A$49,0),MATCH(orders!L$1,Product!$A$1:$G$1,0))</f>
        <v>8.73</v>
      </c>
      <c r="M674" s="7">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_xlfn.XLOOKUP(D675,Product!$A$1:$A$49,Product!$B$1:$B$49,,0)</f>
        <v>Exc</v>
      </c>
      <c r="J675" t="str">
        <f>_xlfn.XLOOKUP(D675,Product!$A$1:$A$49,Product!$C$1:$C$49,,0)</f>
        <v>M</v>
      </c>
      <c r="K675" s="6">
        <f>INDEX(Product!$A$1:$G$49,MATCH(orders!$D675,Product!$A$1:$A$49,0),MATCH(orders!K$1,Product!$A$1:$G$1,0))</f>
        <v>1</v>
      </c>
      <c r="L675" s="7">
        <f>INDEX(Product!$A$1:$G$49,MATCH(orders!$D675,Product!$A$1:$A$49,0),MATCH(orders!L$1,Product!$A$1:$G$1,0))</f>
        <v>13.75</v>
      </c>
      <c r="M675" s="7">
        <f t="shared" si="30"/>
        <v>82.5</v>
      </c>
      <c r="N675" t="str">
        <f t="shared" si="31"/>
        <v>Excelsa</v>
      </c>
      <c r="O675" t="str">
        <f t="shared" si="32"/>
        <v>Medium</v>
      </c>
      <c r="P675" t="str">
        <f>_xlfn.XLOOKUP(Orders[[#This Row],[Customer ID]],customers!$A$1:$A$1001,customers!$I$1:$I$1001,,0)</f>
        <v>Yes</v>
      </c>
    </row>
    <row r="676" spans="1:16" x14ac:dyDescent="0.3">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_xlfn.XLOOKUP(D676,Product!$A$1:$A$49,Product!$B$1:$B$49,,0)</f>
        <v>Ara</v>
      </c>
      <c r="J676" t="str">
        <f>_xlfn.XLOOKUP(D676,Product!$A$1:$A$49,Product!$C$1:$C$49,,0)</f>
        <v>L</v>
      </c>
      <c r="K676" s="6">
        <f>INDEX(Product!$A$1:$G$49,MATCH(orders!$D676,Product!$A$1:$A$49,0),MATCH(orders!K$1,Product!$A$1:$G$1,0))</f>
        <v>2.5</v>
      </c>
      <c r="L676" s="7">
        <f>INDEX(Product!$A$1:$G$49,MATCH(orders!$D676,Product!$A$1:$A$49,0),MATCH(orders!L$1,Product!$A$1:$G$1,0))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_xlfn.XLOOKUP(D677,Product!$A$1:$A$49,Product!$B$1:$B$49,,0)</f>
        <v>Lib</v>
      </c>
      <c r="J677" t="str">
        <f>_xlfn.XLOOKUP(D677,Product!$A$1:$A$49,Product!$C$1:$C$49,,0)</f>
        <v>D</v>
      </c>
      <c r="K677" s="6">
        <f>INDEX(Product!$A$1:$G$49,MATCH(orders!$D677,Product!$A$1:$A$49,0),MATCH(orders!K$1,Product!$A$1:$G$1,0))</f>
        <v>2.5</v>
      </c>
      <c r="L677" s="7">
        <f>INDEX(Product!$A$1:$G$49,MATCH(orders!$D677,Product!$A$1:$A$49,0),MATCH(orders!L$1,Product!$A$1:$G$1,0))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_xlfn.XLOOKUP(D678,Product!$A$1:$A$49,Product!$B$1:$B$49,,0)</f>
        <v>Lib</v>
      </c>
      <c r="J678" t="str">
        <f>_xlfn.XLOOKUP(D678,Product!$A$1:$A$49,Product!$C$1:$C$49,,0)</f>
        <v>L</v>
      </c>
      <c r="K678" s="6">
        <f>INDEX(Product!$A$1:$G$49,MATCH(orders!$D678,Product!$A$1:$A$49,0),MATCH(orders!K$1,Product!$A$1:$G$1,0))</f>
        <v>0.5</v>
      </c>
      <c r="L678" s="7">
        <f>INDEX(Product!$A$1:$G$49,MATCH(orders!$D678,Product!$A$1:$A$49,0),MATCH(orders!L$1,Product!$A$1:$G$1,0))</f>
        <v>9.51</v>
      </c>
      <c r="M678" s="7">
        <f t="shared" si="30"/>
        <v>47.55</v>
      </c>
      <c r="N678" t="str">
        <f t="shared" si="31"/>
        <v>Liberica</v>
      </c>
      <c r="O678" t="str">
        <f t="shared" si="32"/>
        <v>Light</v>
      </c>
      <c r="P678" t="str">
        <f>_xlfn.XLOOKUP(Orders[[#This Row],[Customer ID]],customers!$A$1:$A$1001,customers!$I$1:$I$1001,,0)</f>
        <v>No</v>
      </c>
    </row>
    <row r="679" spans="1:16" x14ac:dyDescent="0.3">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_xlfn.XLOOKUP(D679,Product!$A$1:$A$49,Product!$B$1:$B$49,,0)</f>
        <v>Lib</v>
      </c>
      <c r="J679" t="str">
        <f>_xlfn.XLOOKUP(D679,Product!$A$1:$A$49,Product!$C$1:$C$49,,0)</f>
        <v>M</v>
      </c>
      <c r="K679" s="6">
        <f>INDEX(Product!$A$1:$G$49,MATCH(orders!$D679,Product!$A$1:$A$49,0),MATCH(orders!K$1,Product!$A$1:$G$1,0))</f>
        <v>0.5</v>
      </c>
      <c r="L679" s="7">
        <f>INDEX(Product!$A$1:$G$49,MATCH(orders!$D679,Product!$A$1:$A$49,0),MATCH(orders!L$1,Product!$A$1:$G$1,0))</f>
        <v>8.73</v>
      </c>
      <c r="M679" s="7">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_xlfn.XLOOKUP(D680,Product!$A$1:$A$49,Product!$B$1:$B$49,,0)</f>
        <v>Ara</v>
      </c>
      <c r="J680" t="str">
        <f>_xlfn.XLOOKUP(D680,Product!$A$1:$A$49,Product!$C$1:$C$49,,0)</f>
        <v>L</v>
      </c>
      <c r="K680" s="6">
        <f>INDEX(Product!$A$1:$G$49,MATCH(orders!$D680,Product!$A$1:$A$49,0),MATCH(orders!K$1,Product!$A$1:$G$1,0))</f>
        <v>2.5</v>
      </c>
      <c r="L680" s="7">
        <f>INDEX(Product!$A$1:$G$49,MATCH(orders!$D680,Product!$A$1:$A$49,0),MATCH(orders!L$1,Product!$A$1:$G$1,0))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_xlfn.XLOOKUP(D681,Product!$A$1:$A$49,Product!$B$1:$B$49,,0)</f>
        <v>Rob</v>
      </c>
      <c r="J681" t="str">
        <f>_xlfn.XLOOKUP(D681,Product!$A$1:$A$49,Product!$C$1:$C$49,,0)</f>
        <v>L</v>
      </c>
      <c r="K681" s="6">
        <f>INDEX(Product!$A$1:$G$49,MATCH(orders!$D681,Product!$A$1:$A$49,0),MATCH(orders!K$1,Product!$A$1:$G$1,0))</f>
        <v>2.5</v>
      </c>
      <c r="L681" s="7">
        <f>INDEX(Product!$A$1:$G$49,MATCH(orders!$D681,Product!$A$1:$A$49,0),MATCH(orders!L$1,Product!$A$1:$G$1,0))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_xlfn.XLOOKUP(D682,Product!$A$1:$A$49,Product!$B$1:$B$49,,0)</f>
        <v>Ara</v>
      </c>
      <c r="J682" t="str">
        <f>_xlfn.XLOOKUP(D682,Product!$A$1:$A$49,Product!$C$1:$C$49,,0)</f>
        <v>M</v>
      </c>
      <c r="K682" s="6">
        <f>INDEX(Product!$A$1:$G$49,MATCH(orders!$D682,Product!$A$1:$A$49,0),MATCH(orders!K$1,Product!$A$1:$G$1,0))</f>
        <v>1</v>
      </c>
      <c r="L682" s="7">
        <f>INDEX(Product!$A$1:$G$49,MATCH(orders!$D682,Product!$A$1:$A$49,0),MATCH(orders!L$1,Product!$A$1:$G$1,0))</f>
        <v>11.25</v>
      </c>
      <c r="M682" s="7">
        <f t="shared" si="30"/>
        <v>56.25</v>
      </c>
      <c r="N682" t="str">
        <f t="shared" si="31"/>
        <v>Arabica</v>
      </c>
      <c r="O682" t="str">
        <f t="shared" si="32"/>
        <v>Medium</v>
      </c>
      <c r="P682" t="str">
        <f>_xlfn.XLOOKUP(Orders[[#This Row],[Customer ID]],customers!$A$1:$A$1001,customers!$I$1:$I$1001,,0)</f>
        <v>No</v>
      </c>
    </row>
    <row r="683" spans="1:16" x14ac:dyDescent="0.3">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_xlfn.XLOOKUP(D683,Product!$A$1:$A$49,Product!$B$1:$B$49,,0)</f>
        <v>Lib</v>
      </c>
      <c r="J683" t="str">
        <f>_xlfn.XLOOKUP(D683,Product!$A$1:$A$49,Product!$C$1:$C$49,,0)</f>
        <v>L</v>
      </c>
      <c r="K683" s="6">
        <f>INDEX(Product!$A$1:$G$49,MATCH(orders!$D683,Product!$A$1:$A$49,0),MATCH(orders!K$1,Product!$A$1:$G$1,0))</f>
        <v>0.2</v>
      </c>
      <c r="L683" s="7">
        <f>INDEX(Product!$A$1:$G$49,MATCH(orders!$D683,Product!$A$1:$A$49,0),MATCH(orders!L$1,Product!$A$1:$G$1,0))</f>
        <v>4.7549999999999999</v>
      </c>
      <c r="M683" s="7">
        <f t="shared" si="30"/>
        <v>9.51</v>
      </c>
      <c r="N683" t="str">
        <f t="shared" si="31"/>
        <v>Liberica</v>
      </c>
      <c r="O683" t="str">
        <f t="shared" si="32"/>
        <v>Light</v>
      </c>
      <c r="P683" t="str">
        <f>_xlfn.XLOOKUP(Orders[[#This Row],[Customer ID]],customers!$A$1:$A$1001,customers!$I$1:$I$1001,,0)</f>
        <v>Yes</v>
      </c>
    </row>
    <row r="684" spans="1:16" x14ac:dyDescent="0.3">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_xlfn.XLOOKUP(D684,Product!$A$1:$A$49,Product!$B$1:$B$49,,0)</f>
        <v>Exc</v>
      </c>
      <c r="J684" t="str">
        <f>_xlfn.XLOOKUP(D684,Product!$A$1:$A$49,Product!$C$1:$C$49,,0)</f>
        <v>M</v>
      </c>
      <c r="K684" s="6">
        <f>INDEX(Product!$A$1:$G$49,MATCH(orders!$D684,Product!$A$1:$A$49,0),MATCH(orders!K$1,Product!$A$1:$G$1,0))</f>
        <v>0.2</v>
      </c>
      <c r="L684" s="7">
        <f>INDEX(Product!$A$1:$G$49,MATCH(orders!$D684,Product!$A$1:$A$49,0),MATCH(orders!L$1,Product!$A$1:$G$1,0))</f>
        <v>4.125</v>
      </c>
      <c r="M684" s="7">
        <f t="shared" si="30"/>
        <v>8.25</v>
      </c>
      <c r="N684" t="str">
        <f t="shared" si="31"/>
        <v>Excelsa</v>
      </c>
      <c r="O684" t="str">
        <f t="shared" si="32"/>
        <v>Medium</v>
      </c>
      <c r="P684" t="str">
        <f>_xlfn.XLOOKUP(Orders[[#This Row],[Customer ID]],customers!$A$1:$A$1001,customers!$I$1:$I$1001,,0)</f>
        <v>Yes</v>
      </c>
    </row>
    <row r="685" spans="1:16" x14ac:dyDescent="0.3">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_xlfn.XLOOKUP(D685,Product!$A$1:$A$49,Product!$B$1:$B$49,,0)</f>
        <v>Lib</v>
      </c>
      <c r="J685" t="str">
        <f>_xlfn.XLOOKUP(D685,Product!$A$1:$A$49,Product!$C$1:$C$49,,0)</f>
        <v>D</v>
      </c>
      <c r="K685" s="6">
        <f>INDEX(Product!$A$1:$G$49,MATCH(orders!$D685,Product!$A$1:$A$49,0),MATCH(orders!K$1,Product!$A$1:$G$1,0))</f>
        <v>0.5</v>
      </c>
      <c r="L685" s="7">
        <f>INDEX(Product!$A$1:$G$49,MATCH(orders!$D685,Product!$A$1:$A$49,0),MATCH(orders!L$1,Product!$A$1:$G$1,0))</f>
        <v>7.77</v>
      </c>
      <c r="M685" s="7">
        <f t="shared" si="30"/>
        <v>46.62</v>
      </c>
      <c r="N685" t="str">
        <f t="shared" si="31"/>
        <v>Liberica</v>
      </c>
      <c r="O685" t="str">
        <f t="shared" si="32"/>
        <v>Dark</v>
      </c>
      <c r="P685" t="str">
        <f>_xlfn.XLOOKUP(Orders[[#This Row],[Customer ID]],customers!$A$1:$A$1001,customers!$I$1:$I$1001,,0)</f>
        <v>No</v>
      </c>
    </row>
    <row r="686" spans="1:16" x14ac:dyDescent="0.3">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_xlfn.XLOOKUP(D686,Product!$A$1:$A$49,Product!$B$1:$B$49,,0)</f>
        <v>Rob</v>
      </c>
      <c r="J686" t="str">
        <f>_xlfn.XLOOKUP(D686,Product!$A$1:$A$49,Product!$C$1:$C$49,,0)</f>
        <v>L</v>
      </c>
      <c r="K686" s="6">
        <f>INDEX(Product!$A$1:$G$49,MATCH(orders!$D686,Product!$A$1:$A$49,0),MATCH(orders!K$1,Product!$A$1:$G$1,0))</f>
        <v>1</v>
      </c>
      <c r="L686" s="7">
        <f>INDEX(Product!$A$1:$G$49,MATCH(orders!$D686,Product!$A$1:$A$49,0),MATCH(orders!L$1,Product!$A$1:$G$1,0))</f>
        <v>11.95</v>
      </c>
      <c r="M686" s="7">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_xlfn.XLOOKUP(D687,Product!$A$1:$A$49,Product!$B$1:$B$49,,0)</f>
        <v>Lib</v>
      </c>
      <c r="J687" t="str">
        <f>_xlfn.XLOOKUP(D687,Product!$A$1:$A$49,Product!$C$1:$C$49,,0)</f>
        <v>L</v>
      </c>
      <c r="K687" s="6">
        <f>INDEX(Product!$A$1:$G$49,MATCH(orders!$D687,Product!$A$1:$A$49,0),MATCH(orders!K$1,Product!$A$1:$G$1,0))</f>
        <v>2.5</v>
      </c>
      <c r="L687" s="7">
        <f>INDEX(Product!$A$1:$G$49,MATCH(orders!$D687,Product!$A$1:$A$49,0),MATCH(orders!L$1,Product!$A$1:$G$1,0))</f>
        <v>36.454999999999998</v>
      </c>
      <c r="M687" s="7">
        <f t="shared" si="30"/>
        <v>72.91</v>
      </c>
      <c r="N687" t="str">
        <f t="shared" si="31"/>
        <v>Liberica</v>
      </c>
      <c r="O687" t="str">
        <f t="shared" si="32"/>
        <v>Light</v>
      </c>
      <c r="P687" t="str">
        <f>_xlfn.XLOOKUP(Orders[[#This Row],[Customer ID]],customers!$A$1:$A$1001,customers!$I$1:$I$1001,,0)</f>
        <v>Yes</v>
      </c>
    </row>
    <row r="688" spans="1:16" x14ac:dyDescent="0.3">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_xlfn.XLOOKUP(D688,Product!$A$1:$A$49,Product!$B$1:$B$49,,0)</f>
        <v>Rob</v>
      </c>
      <c r="J688" t="str">
        <f>_xlfn.XLOOKUP(D688,Product!$A$1:$A$49,Product!$C$1:$C$49,,0)</f>
        <v>D</v>
      </c>
      <c r="K688" s="6">
        <f>INDEX(Product!$A$1:$G$49,MATCH(orders!$D688,Product!$A$1:$A$49,0),MATCH(orders!K$1,Product!$A$1:$G$1,0))</f>
        <v>0.2</v>
      </c>
      <c r="L688" s="7">
        <f>INDEX(Product!$A$1:$G$49,MATCH(orders!$D688,Product!$A$1:$A$49,0),MATCH(orders!L$1,Product!$A$1:$G$1,0))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_xlfn.XLOOKUP(D689,Product!$A$1:$A$49,Product!$B$1:$B$49,,0)</f>
        <v>Exc</v>
      </c>
      <c r="J689" t="str">
        <f>_xlfn.XLOOKUP(D689,Product!$A$1:$A$49,Product!$C$1:$C$49,,0)</f>
        <v>M</v>
      </c>
      <c r="K689" s="6">
        <f>INDEX(Product!$A$1:$G$49,MATCH(orders!$D689,Product!$A$1:$A$49,0),MATCH(orders!K$1,Product!$A$1:$G$1,0))</f>
        <v>0.5</v>
      </c>
      <c r="L689" s="7">
        <f>INDEX(Product!$A$1:$G$49,MATCH(orders!$D689,Product!$A$1:$A$49,0),MATCH(orders!L$1,Product!$A$1:$G$1,0))</f>
        <v>8.25</v>
      </c>
      <c r="M689" s="7">
        <f t="shared" si="30"/>
        <v>16.5</v>
      </c>
      <c r="N689" t="str">
        <f t="shared" si="31"/>
        <v>Excelsa</v>
      </c>
      <c r="O689" t="str">
        <f t="shared" si="32"/>
        <v>Medium</v>
      </c>
      <c r="P689" t="str">
        <f>_xlfn.XLOOKUP(Orders[[#This Row],[Customer ID]],customers!$A$1:$A$1001,customers!$I$1:$I$1001,,0)</f>
        <v>No</v>
      </c>
    </row>
    <row r="690" spans="1:16" x14ac:dyDescent="0.3">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_xlfn.XLOOKUP(D690,Product!$A$1:$A$49,Product!$B$1:$B$49,,0)</f>
        <v>Ara</v>
      </c>
      <c r="J690" t="str">
        <f>_xlfn.XLOOKUP(D690,Product!$A$1:$A$49,Product!$C$1:$C$49,,0)</f>
        <v>L</v>
      </c>
      <c r="K690" s="6">
        <f>INDEX(Product!$A$1:$G$49,MATCH(orders!$D690,Product!$A$1:$A$49,0),MATCH(orders!K$1,Product!$A$1:$G$1,0))</f>
        <v>1</v>
      </c>
      <c r="L690" s="7">
        <f>INDEX(Product!$A$1:$G$49,MATCH(orders!$D690,Product!$A$1:$A$49,0),MATCH(orders!L$1,Product!$A$1:$G$1,0))</f>
        <v>12.95</v>
      </c>
      <c r="M690" s="7">
        <f t="shared" si="30"/>
        <v>64.75</v>
      </c>
      <c r="N690" t="str">
        <f t="shared" si="31"/>
        <v>Arabica</v>
      </c>
      <c r="O690" t="str">
        <f t="shared" si="32"/>
        <v>Light</v>
      </c>
      <c r="P690" t="str">
        <f>_xlfn.XLOOKUP(Orders[[#This Row],[Customer ID]],customers!$A$1:$A$1001,customers!$I$1:$I$1001,,0)</f>
        <v>No</v>
      </c>
    </row>
    <row r="691" spans="1:16" x14ac:dyDescent="0.3">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_xlfn.XLOOKUP(D691,Product!$A$1:$A$49,Product!$B$1:$B$49,,0)</f>
        <v>Ara</v>
      </c>
      <c r="J691" t="str">
        <f>_xlfn.XLOOKUP(D691,Product!$A$1:$A$49,Product!$C$1:$C$49,,0)</f>
        <v>M</v>
      </c>
      <c r="K691" s="6">
        <f>INDEX(Product!$A$1:$G$49,MATCH(orders!$D691,Product!$A$1:$A$49,0),MATCH(orders!K$1,Product!$A$1:$G$1,0))</f>
        <v>0.5</v>
      </c>
      <c r="L691" s="7">
        <f>INDEX(Product!$A$1:$G$49,MATCH(orders!$D691,Product!$A$1:$A$49,0),MATCH(orders!L$1,Product!$A$1:$G$1,0))</f>
        <v>6.75</v>
      </c>
      <c r="M691" s="7">
        <f t="shared" si="30"/>
        <v>33.75</v>
      </c>
      <c r="N691" t="str">
        <f t="shared" si="31"/>
        <v>Arabica</v>
      </c>
      <c r="O691" t="str">
        <f t="shared" si="32"/>
        <v>Medium</v>
      </c>
      <c r="P691" t="str">
        <f>_xlfn.XLOOKUP(Orders[[#This Row],[Customer ID]],customers!$A$1:$A$1001,customers!$I$1:$I$1001,,0)</f>
        <v>No</v>
      </c>
    </row>
    <row r="692" spans="1:16" x14ac:dyDescent="0.3">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_xlfn.XLOOKUP(D692,Product!$A$1:$A$49,Product!$B$1:$B$49,,0)</f>
        <v>Lib</v>
      </c>
      <c r="J692" t="str">
        <f>_xlfn.XLOOKUP(D692,Product!$A$1:$A$49,Product!$C$1:$C$49,,0)</f>
        <v>D</v>
      </c>
      <c r="K692" s="6">
        <f>INDEX(Product!$A$1:$G$49,MATCH(orders!$D692,Product!$A$1:$A$49,0),MATCH(orders!K$1,Product!$A$1:$G$1,0))</f>
        <v>2.5</v>
      </c>
      <c r="L692" s="7">
        <f>INDEX(Product!$A$1:$G$49,MATCH(orders!$D692,Product!$A$1:$A$49,0),MATCH(orders!L$1,Product!$A$1:$G$1,0))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_xlfn.XLOOKUP(D693,Product!$A$1:$A$49,Product!$B$1:$B$49,,0)</f>
        <v>Ara</v>
      </c>
      <c r="J693" t="str">
        <f>_xlfn.XLOOKUP(D693,Product!$A$1:$A$49,Product!$C$1:$C$49,,0)</f>
        <v>M</v>
      </c>
      <c r="K693" s="6">
        <f>INDEX(Product!$A$1:$G$49,MATCH(orders!$D693,Product!$A$1:$A$49,0),MATCH(orders!K$1,Product!$A$1:$G$1,0))</f>
        <v>1</v>
      </c>
      <c r="L693" s="7">
        <f>INDEX(Product!$A$1:$G$49,MATCH(orders!$D693,Product!$A$1:$A$49,0),MATCH(orders!L$1,Product!$A$1:$G$1,0))</f>
        <v>11.25</v>
      </c>
      <c r="M693" s="7">
        <f t="shared" si="30"/>
        <v>22.5</v>
      </c>
      <c r="N693" t="str">
        <f t="shared" si="31"/>
        <v>Arabica</v>
      </c>
      <c r="O693" t="str">
        <f t="shared" si="32"/>
        <v>Medium</v>
      </c>
      <c r="P693" t="str">
        <f>_xlfn.XLOOKUP(Orders[[#This Row],[Customer ID]],customers!$A$1:$A$1001,customers!$I$1:$I$1001,,0)</f>
        <v>No</v>
      </c>
    </row>
    <row r="694" spans="1:16" x14ac:dyDescent="0.3">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_xlfn.XLOOKUP(D694,Product!$A$1:$A$49,Product!$B$1:$B$49,,0)</f>
        <v>Lib</v>
      </c>
      <c r="J694" t="str">
        <f>_xlfn.XLOOKUP(D694,Product!$A$1:$A$49,Product!$C$1:$C$49,,0)</f>
        <v>D</v>
      </c>
      <c r="K694" s="6">
        <f>INDEX(Product!$A$1:$G$49,MATCH(orders!$D694,Product!$A$1:$A$49,0),MATCH(orders!K$1,Product!$A$1:$G$1,0))</f>
        <v>1</v>
      </c>
      <c r="L694" s="7">
        <f>INDEX(Product!$A$1:$G$49,MATCH(orders!$D694,Product!$A$1:$A$49,0),MATCH(orders!L$1,Product!$A$1:$G$1,0))</f>
        <v>12.95</v>
      </c>
      <c r="M694" s="7">
        <f t="shared" si="30"/>
        <v>12.95</v>
      </c>
      <c r="N694" t="str">
        <f t="shared" si="31"/>
        <v>Liberica</v>
      </c>
      <c r="O694" t="str">
        <f t="shared" si="32"/>
        <v>Dark</v>
      </c>
      <c r="P694" t="str">
        <f>_xlfn.XLOOKUP(Orders[[#This Row],[Customer ID]],customers!$A$1:$A$1001,customers!$I$1:$I$1001,,0)</f>
        <v>No</v>
      </c>
    </row>
    <row r="695" spans="1:16" x14ac:dyDescent="0.3">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_xlfn.XLOOKUP(D695,Product!$A$1:$A$49,Product!$B$1:$B$49,,0)</f>
        <v>Ara</v>
      </c>
      <c r="J695" t="str">
        <f>_xlfn.XLOOKUP(D695,Product!$A$1:$A$49,Product!$C$1:$C$49,,0)</f>
        <v>M</v>
      </c>
      <c r="K695" s="6">
        <f>INDEX(Product!$A$1:$G$49,MATCH(orders!$D695,Product!$A$1:$A$49,0),MATCH(orders!K$1,Product!$A$1:$G$1,0))</f>
        <v>2.5</v>
      </c>
      <c r="L695" s="7">
        <f>INDEX(Product!$A$1:$G$49,MATCH(orders!$D695,Product!$A$1:$A$49,0),MATCH(orders!L$1,Product!$A$1:$G$1,0))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_xlfn.XLOOKUP(D696,Product!$A$1:$A$49,Product!$B$1:$B$49,,0)</f>
        <v>Exc</v>
      </c>
      <c r="J696" t="str">
        <f>_xlfn.XLOOKUP(D696,Product!$A$1:$A$49,Product!$C$1:$C$49,,0)</f>
        <v>D</v>
      </c>
      <c r="K696" s="6">
        <f>INDEX(Product!$A$1:$G$49,MATCH(orders!$D696,Product!$A$1:$A$49,0),MATCH(orders!K$1,Product!$A$1:$G$1,0))</f>
        <v>0.5</v>
      </c>
      <c r="L696" s="7">
        <f>INDEX(Product!$A$1:$G$49,MATCH(orders!$D696,Product!$A$1:$A$49,0),MATCH(orders!L$1,Product!$A$1:$G$1,0))</f>
        <v>7.29</v>
      </c>
      <c r="M696" s="7">
        <f t="shared" si="30"/>
        <v>36.450000000000003</v>
      </c>
      <c r="N696" t="str">
        <f t="shared" si="31"/>
        <v>Excelsa</v>
      </c>
      <c r="O696" t="str">
        <f t="shared" si="32"/>
        <v>Dark</v>
      </c>
      <c r="P696" t="str">
        <f>_xlfn.XLOOKUP(Orders[[#This Row],[Customer ID]],customers!$A$1:$A$1001,customers!$I$1:$I$1001,,0)</f>
        <v>No</v>
      </c>
    </row>
    <row r="697" spans="1:16" x14ac:dyDescent="0.3">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_xlfn.XLOOKUP(D697,Product!$A$1:$A$49,Product!$B$1:$B$49,,0)</f>
        <v>Lib</v>
      </c>
      <c r="J697" t="str">
        <f>_xlfn.XLOOKUP(D697,Product!$A$1:$A$49,Product!$C$1:$C$49,,0)</f>
        <v>L</v>
      </c>
      <c r="K697" s="6">
        <f>INDEX(Product!$A$1:$G$49,MATCH(orders!$D697,Product!$A$1:$A$49,0),MATCH(orders!K$1,Product!$A$1:$G$1,0))</f>
        <v>2.5</v>
      </c>
      <c r="L697" s="7">
        <f>INDEX(Product!$A$1:$G$49,MATCH(orders!$D697,Product!$A$1:$A$49,0),MATCH(orders!L$1,Product!$A$1:$G$1,0))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_xlfn.XLOOKUP(D698,Product!$A$1:$A$49,Product!$B$1:$B$49,,0)</f>
        <v>Lib</v>
      </c>
      <c r="J698" t="str">
        <f>_xlfn.XLOOKUP(D698,Product!$A$1:$A$49,Product!$C$1:$C$49,,0)</f>
        <v>D</v>
      </c>
      <c r="K698" s="6">
        <f>INDEX(Product!$A$1:$G$49,MATCH(orders!$D698,Product!$A$1:$A$49,0),MATCH(orders!K$1,Product!$A$1:$G$1,0))</f>
        <v>0.5</v>
      </c>
      <c r="L698" s="7">
        <f>INDEX(Product!$A$1:$G$49,MATCH(orders!$D698,Product!$A$1:$A$49,0),MATCH(orders!L$1,Product!$A$1:$G$1,0))</f>
        <v>7.77</v>
      </c>
      <c r="M698" s="7">
        <f t="shared" si="30"/>
        <v>31.08</v>
      </c>
      <c r="N698" t="str">
        <f t="shared" si="31"/>
        <v>Liberica</v>
      </c>
      <c r="O698" t="str">
        <f t="shared" si="32"/>
        <v>Dark</v>
      </c>
      <c r="P698" t="str">
        <f>_xlfn.XLOOKUP(Orders[[#This Row],[Customer ID]],customers!$A$1:$A$1001,customers!$I$1:$I$1001,,0)</f>
        <v>No</v>
      </c>
    </row>
    <row r="699" spans="1:16" x14ac:dyDescent="0.3">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_xlfn.XLOOKUP(D699,Product!$A$1:$A$49,Product!$B$1:$B$49,,0)</f>
        <v>Ara</v>
      </c>
      <c r="J699" t="str">
        <f>_xlfn.XLOOKUP(D699,Product!$A$1:$A$49,Product!$C$1:$C$49,,0)</f>
        <v>M</v>
      </c>
      <c r="K699" s="6">
        <f>INDEX(Product!$A$1:$G$49,MATCH(orders!$D699,Product!$A$1:$A$49,0),MATCH(orders!K$1,Product!$A$1:$G$1,0))</f>
        <v>0.5</v>
      </c>
      <c r="L699" s="7">
        <f>INDEX(Product!$A$1:$G$49,MATCH(orders!$D699,Product!$A$1:$A$49,0),MATCH(orders!L$1,Product!$A$1:$G$1,0))</f>
        <v>6.75</v>
      </c>
      <c r="M699" s="7">
        <f t="shared" si="30"/>
        <v>20.25</v>
      </c>
      <c r="N699" t="str">
        <f t="shared" si="31"/>
        <v>Arabica</v>
      </c>
      <c r="O699" t="str">
        <f t="shared" si="32"/>
        <v>Medium</v>
      </c>
      <c r="P699" t="str">
        <f>_xlfn.XLOOKUP(Orders[[#This Row],[Customer ID]],customers!$A$1:$A$1001,customers!$I$1:$I$1001,,0)</f>
        <v>No</v>
      </c>
    </row>
    <row r="700" spans="1:16" x14ac:dyDescent="0.3">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_xlfn.XLOOKUP(D700,Product!$A$1:$A$49,Product!$B$1:$B$49,,0)</f>
        <v>Lib</v>
      </c>
      <c r="J700" t="str">
        <f>_xlfn.XLOOKUP(D700,Product!$A$1:$A$49,Product!$C$1:$C$49,,0)</f>
        <v>D</v>
      </c>
      <c r="K700" s="6">
        <f>INDEX(Product!$A$1:$G$49,MATCH(orders!$D700,Product!$A$1:$A$49,0),MATCH(orders!K$1,Product!$A$1:$G$1,0))</f>
        <v>1</v>
      </c>
      <c r="L700" s="7">
        <f>INDEX(Product!$A$1:$G$49,MATCH(orders!$D700,Product!$A$1:$A$49,0),MATCH(orders!L$1,Product!$A$1:$G$1,0))</f>
        <v>12.95</v>
      </c>
      <c r="M700" s="7">
        <f t="shared" si="30"/>
        <v>25.9</v>
      </c>
      <c r="N700" t="str">
        <f t="shared" si="31"/>
        <v>Liberica</v>
      </c>
      <c r="O700" t="str">
        <f t="shared" si="32"/>
        <v>Dark</v>
      </c>
      <c r="P700" t="str">
        <f>_xlfn.XLOOKUP(Orders[[#This Row],[Customer ID]],customers!$A$1:$A$1001,customers!$I$1:$I$1001,,0)</f>
        <v>No</v>
      </c>
    </row>
    <row r="701" spans="1:16" x14ac:dyDescent="0.3">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_xlfn.XLOOKUP(D701,Product!$A$1:$A$49,Product!$B$1:$B$49,,0)</f>
        <v>Ara</v>
      </c>
      <c r="J701" t="str">
        <f>_xlfn.XLOOKUP(D701,Product!$A$1:$A$49,Product!$C$1:$C$49,,0)</f>
        <v>D</v>
      </c>
      <c r="K701" s="6">
        <f>INDEX(Product!$A$1:$G$49,MATCH(orders!$D701,Product!$A$1:$A$49,0),MATCH(orders!K$1,Product!$A$1:$G$1,0))</f>
        <v>0.5</v>
      </c>
      <c r="L701" s="7">
        <f>INDEX(Product!$A$1:$G$49,MATCH(orders!$D701,Product!$A$1:$A$49,0),MATCH(orders!L$1,Product!$A$1:$G$1,0))</f>
        <v>5.97</v>
      </c>
      <c r="M701" s="7">
        <f t="shared" si="30"/>
        <v>23.88</v>
      </c>
      <c r="N701" t="str">
        <f t="shared" si="31"/>
        <v>Arabica</v>
      </c>
      <c r="O701" t="str">
        <f t="shared" si="32"/>
        <v>Dark</v>
      </c>
      <c r="P701" t="str">
        <f>_xlfn.XLOOKUP(Orders[[#This Row],[Customer ID]],customers!$A$1:$A$1001,customers!$I$1:$I$1001,,0)</f>
        <v>Yes</v>
      </c>
    </row>
    <row r="702" spans="1:16" x14ac:dyDescent="0.3">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_xlfn.XLOOKUP(D702,Product!$A$1:$A$49,Product!$B$1:$B$49,,0)</f>
        <v>Lib</v>
      </c>
      <c r="J702" t="str">
        <f>_xlfn.XLOOKUP(D702,Product!$A$1:$A$49,Product!$C$1:$C$49,,0)</f>
        <v>L</v>
      </c>
      <c r="K702" s="6">
        <f>INDEX(Product!$A$1:$G$49,MATCH(orders!$D702,Product!$A$1:$A$49,0),MATCH(orders!K$1,Product!$A$1:$G$1,0))</f>
        <v>0.5</v>
      </c>
      <c r="L702" s="7">
        <f>INDEX(Product!$A$1:$G$49,MATCH(orders!$D702,Product!$A$1:$A$49,0),MATCH(orders!L$1,Product!$A$1:$G$1,0))</f>
        <v>9.51</v>
      </c>
      <c r="M702" s="7">
        <f t="shared" si="30"/>
        <v>19.02</v>
      </c>
      <c r="N702" t="str">
        <f t="shared" si="31"/>
        <v>Liberica</v>
      </c>
      <c r="O702" t="str">
        <f t="shared" si="32"/>
        <v>Light</v>
      </c>
      <c r="P702" t="str">
        <f>_xlfn.XLOOKUP(Orders[[#This Row],[Customer ID]],customers!$A$1:$A$1001,customers!$I$1:$I$1001,,0)</f>
        <v>No</v>
      </c>
    </row>
    <row r="703" spans="1:16" x14ac:dyDescent="0.3">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_xlfn.XLOOKUP(D703,Product!$A$1:$A$49,Product!$B$1:$B$49,,0)</f>
        <v>Ara</v>
      </c>
      <c r="J703" t="str">
        <f>_xlfn.XLOOKUP(D703,Product!$A$1:$A$49,Product!$C$1:$C$49,,0)</f>
        <v>D</v>
      </c>
      <c r="K703" s="6">
        <f>INDEX(Product!$A$1:$G$49,MATCH(orders!$D703,Product!$A$1:$A$49,0),MATCH(orders!K$1,Product!$A$1:$G$1,0))</f>
        <v>0.5</v>
      </c>
      <c r="L703" s="7">
        <f>INDEX(Product!$A$1:$G$49,MATCH(orders!$D703,Product!$A$1:$A$49,0),MATCH(orders!L$1,Product!$A$1:$G$1,0))</f>
        <v>5.97</v>
      </c>
      <c r="M703" s="7">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_xlfn.XLOOKUP(D704,Product!$A$1:$A$49,Product!$B$1:$B$49,,0)</f>
        <v>Ara</v>
      </c>
      <c r="J704" t="str">
        <f>_xlfn.XLOOKUP(D704,Product!$A$1:$A$49,Product!$C$1:$C$49,,0)</f>
        <v>L</v>
      </c>
      <c r="K704" s="6">
        <f>INDEX(Product!$A$1:$G$49,MATCH(orders!$D704,Product!$A$1:$A$49,0),MATCH(orders!K$1,Product!$A$1:$G$1,0))</f>
        <v>0.5</v>
      </c>
      <c r="L704" s="7">
        <f>INDEX(Product!$A$1:$G$49,MATCH(orders!$D704,Product!$A$1:$A$49,0),MATCH(orders!L$1,Product!$A$1:$G$1,0))</f>
        <v>7.77</v>
      </c>
      <c r="M704" s="7">
        <f t="shared" si="30"/>
        <v>7.77</v>
      </c>
      <c r="N704" t="str">
        <f t="shared" si="31"/>
        <v>Arabica</v>
      </c>
      <c r="O704" t="str">
        <f t="shared" si="32"/>
        <v>Light</v>
      </c>
      <c r="P704" t="str">
        <f>_xlfn.XLOOKUP(Orders[[#This Row],[Customer ID]],customers!$A$1:$A$1001,customers!$I$1:$I$1001,,0)</f>
        <v>Yes</v>
      </c>
    </row>
    <row r="705" spans="1:16" x14ac:dyDescent="0.3">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_xlfn.XLOOKUP(D705,Product!$A$1:$A$49,Product!$B$1:$B$49,,0)</f>
        <v>Lib</v>
      </c>
      <c r="J705" t="str">
        <f>_xlfn.XLOOKUP(D705,Product!$A$1:$A$49,Product!$C$1:$C$49,,0)</f>
        <v>D</v>
      </c>
      <c r="K705" s="6">
        <f>INDEX(Product!$A$1:$G$49,MATCH(orders!$D705,Product!$A$1:$A$49,0),MATCH(orders!K$1,Product!$A$1:$G$1,0))</f>
        <v>2.5</v>
      </c>
      <c r="L705" s="7">
        <f>INDEX(Product!$A$1:$G$49,MATCH(orders!$D705,Product!$A$1:$A$49,0),MATCH(orders!L$1,Product!$A$1:$G$1,0))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_xlfn.XLOOKUP(D706,Product!$A$1:$A$49,Product!$B$1:$B$49,,0)</f>
        <v>Exc</v>
      </c>
      <c r="J706" t="str">
        <f>_xlfn.XLOOKUP(D706,Product!$A$1:$A$49,Product!$C$1:$C$49,,0)</f>
        <v>D</v>
      </c>
      <c r="K706" s="6">
        <f>INDEX(Product!$A$1:$G$49,MATCH(orders!$D706,Product!$A$1:$A$49,0),MATCH(orders!K$1,Product!$A$1:$G$1,0))</f>
        <v>0.2</v>
      </c>
      <c r="L706" s="7">
        <f>INDEX(Product!$A$1:$G$49,MATCH(orders!$D706,Product!$A$1:$A$49,0),MATCH(orders!L$1,Product!$A$1:$G$1,0))</f>
        <v>3.645</v>
      </c>
      <c r="M706" s="7">
        <f t="shared" si="30"/>
        <v>21.87</v>
      </c>
      <c r="N706" t="str">
        <f t="shared" si="31"/>
        <v>Excelsa</v>
      </c>
      <c r="O706" t="str">
        <f t="shared" si="32"/>
        <v>Dark</v>
      </c>
      <c r="P706" t="str">
        <f>_xlfn.XLOOKUP(Orders[[#This Row],[Customer ID]],customers!$A$1:$A$1001,customers!$I$1:$I$1001,,0)</f>
        <v>Yes</v>
      </c>
    </row>
    <row r="707" spans="1:16" x14ac:dyDescent="0.3">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_xlfn.XLOOKUP(D707,Product!$A$1:$A$49,Product!$B$1:$B$49,,0)</f>
        <v>Exc</v>
      </c>
      <c r="J707" t="str">
        <f>_xlfn.XLOOKUP(D707,Product!$A$1:$A$49,Product!$C$1:$C$49,,0)</f>
        <v>L</v>
      </c>
      <c r="K707" s="6">
        <f>INDEX(Product!$A$1:$G$49,MATCH(orders!$D707,Product!$A$1:$A$49,0),MATCH(orders!K$1,Product!$A$1:$G$1,0))</f>
        <v>0.5</v>
      </c>
      <c r="L707" s="7">
        <f>INDEX(Product!$A$1:$G$49,MATCH(orders!$D707,Product!$A$1:$A$49,0),MATCH(orders!L$1,Product!$A$1:$G$1,0))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_xlfn.XLOOKUP(D708,Product!$A$1:$A$49,Product!$B$1:$B$49,,0)</f>
        <v>Exc</v>
      </c>
      <c r="J708" t="str">
        <f>_xlfn.XLOOKUP(D708,Product!$A$1:$A$49,Product!$C$1:$C$49,,0)</f>
        <v>M</v>
      </c>
      <c r="K708" s="6">
        <f>INDEX(Product!$A$1:$G$49,MATCH(orders!$D708,Product!$A$1:$A$49,0),MATCH(orders!K$1,Product!$A$1:$G$1,0))</f>
        <v>0.2</v>
      </c>
      <c r="L708" s="7">
        <f>INDEX(Product!$A$1:$G$49,MATCH(orders!$D708,Product!$A$1:$A$49,0),MATCH(orders!L$1,Product!$A$1:$G$1,0))</f>
        <v>4.125</v>
      </c>
      <c r="M708" s="7">
        <f t="shared" si="33"/>
        <v>12.375</v>
      </c>
      <c r="N708" t="str">
        <f t="shared" si="34"/>
        <v>Excelsa</v>
      </c>
      <c r="O708" t="str">
        <f t="shared" si="35"/>
        <v>Medium</v>
      </c>
      <c r="P708" t="str">
        <f>_xlfn.XLOOKUP(Orders[[#This Row],[Customer ID]],customers!$A$1:$A$1001,customers!$I$1:$I$1001,,0)</f>
        <v>No</v>
      </c>
    </row>
    <row r="709" spans="1:16" x14ac:dyDescent="0.3">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_xlfn.XLOOKUP(D709,Product!$A$1:$A$49,Product!$B$1:$B$49,,0)</f>
        <v>Lib</v>
      </c>
      <c r="J709" t="str">
        <f>_xlfn.XLOOKUP(D709,Product!$A$1:$A$49,Product!$C$1:$C$49,,0)</f>
        <v>D</v>
      </c>
      <c r="K709" s="6">
        <f>INDEX(Product!$A$1:$G$49,MATCH(orders!$D709,Product!$A$1:$A$49,0),MATCH(orders!K$1,Product!$A$1:$G$1,0))</f>
        <v>1</v>
      </c>
      <c r="L709" s="7">
        <f>INDEX(Product!$A$1:$G$49,MATCH(orders!$D709,Product!$A$1:$A$49,0),MATCH(orders!L$1,Product!$A$1:$G$1,0))</f>
        <v>12.95</v>
      </c>
      <c r="M709" s="7">
        <f t="shared" si="33"/>
        <v>25.9</v>
      </c>
      <c r="N709" t="str">
        <f t="shared" si="34"/>
        <v>Liberica</v>
      </c>
      <c r="O709" t="str">
        <f t="shared" si="35"/>
        <v>Dark</v>
      </c>
      <c r="P709" t="str">
        <f>_xlfn.XLOOKUP(Orders[[#This Row],[Customer ID]],customers!$A$1:$A$1001,customers!$I$1:$I$1001,,0)</f>
        <v>No</v>
      </c>
    </row>
    <row r="710" spans="1:16" x14ac:dyDescent="0.3">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_xlfn.XLOOKUP(D710,Product!$A$1:$A$49,Product!$B$1:$B$49,,0)</f>
        <v>Ara</v>
      </c>
      <c r="J710" t="str">
        <f>_xlfn.XLOOKUP(D710,Product!$A$1:$A$49,Product!$C$1:$C$49,,0)</f>
        <v>M</v>
      </c>
      <c r="K710" s="6">
        <f>INDEX(Product!$A$1:$G$49,MATCH(orders!$D710,Product!$A$1:$A$49,0),MATCH(orders!K$1,Product!$A$1:$G$1,0))</f>
        <v>0.5</v>
      </c>
      <c r="L710" s="7">
        <f>INDEX(Product!$A$1:$G$49,MATCH(orders!$D710,Product!$A$1:$A$49,0),MATCH(orders!L$1,Product!$A$1:$G$1,0))</f>
        <v>6.75</v>
      </c>
      <c r="M710" s="7">
        <f t="shared" si="33"/>
        <v>13.5</v>
      </c>
      <c r="N710" t="str">
        <f t="shared" si="34"/>
        <v>Arabica</v>
      </c>
      <c r="O710" t="str">
        <f t="shared" si="35"/>
        <v>Medium</v>
      </c>
      <c r="P710" t="str">
        <f>_xlfn.XLOOKUP(Orders[[#This Row],[Customer ID]],customers!$A$1:$A$1001,customers!$I$1:$I$1001,,0)</f>
        <v>Yes</v>
      </c>
    </row>
    <row r="711" spans="1:16" x14ac:dyDescent="0.3">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_xlfn.XLOOKUP(D711,Product!$A$1:$A$49,Product!$B$1:$B$49,,0)</f>
        <v>Exc</v>
      </c>
      <c r="J711" t="str">
        <f>_xlfn.XLOOKUP(D711,Product!$A$1:$A$49,Product!$C$1:$C$49,,0)</f>
        <v>L</v>
      </c>
      <c r="K711" s="6">
        <f>INDEX(Product!$A$1:$G$49,MATCH(orders!$D711,Product!$A$1:$A$49,0),MATCH(orders!K$1,Product!$A$1:$G$1,0))</f>
        <v>0.5</v>
      </c>
      <c r="L711" s="7">
        <f>INDEX(Product!$A$1:$G$49,MATCH(orders!$D711,Product!$A$1:$A$49,0),MATCH(orders!L$1,Product!$A$1:$G$1,0))</f>
        <v>8.91</v>
      </c>
      <c r="M711" s="7">
        <f t="shared" si="33"/>
        <v>17.82</v>
      </c>
      <c r="N711" t="str">
        <f t="shared" si="34"/>
        <v>Excelsa</v>
      </c>
      <c r="O711" t="str">
        <f t="shared" si="35"/>
        <v>Light</v>
      </c>
      <c r="P711" t="str">
        <f>_xlfn.XLOOKUP(Orders[[#This Row],[Customer ID]],customers!$A$1:$A$1001,customers!$I$1:$I$1001,,0)</f>
        <v>Yes</v>
      </c>
    </row>
    <row r="712" spans="1:16" x14ac:dyDescent="0.3">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_xlfn.XLOOKUP(D712,Product!$A$1:$A$49,Product!$B$1:$B$49,,0)</f>
        <v>Exc</v>
      </c>
      <c r="J712" t="str">
        <f>_xlfn.XLOOKUP(D712,Product!$A$1:$A$49,Product!$C$1:$C$49,,0)</f>
        <v>M</v>
      </c>
      <c r="K712" s="6">
        <f>INDEX(Product!$A$1:$G$49,MATCH(orders!$D712,Product!$A$1:$A$49,0),MATCH(orders!K$1,Product!$A$1:$G$1,0))</f>
        <v>0.5</v>
      </c>
      <c r="L712" s="7">
        <f>INDEX(Product!$A$1:$G$49,MATCH(orders!$D712,Product!$A$1:$A$49,0),MATCH(orders!L$1,Product!$A$1:$G$1,0))</f>
        <v>8.25</v>
      </c>
      <c r="M712" s="7">
        <f t="shared" si="33"/>
        <v>24.75</v>
      </c>
      <c r="N712" t="str">
        <f t="shared" si="34"/>
        <v>Excelsa</v>
      </c>
      <c r="O712" t="str">
        <f t="shared" si="35"/>
        <v>Medium</v>
      </c>
      <c r="P712" t="str">
        <f>_xlfn.XLOOKUP(Orders[[#This Row],[Customer ID]],customers!$A$1:$A$1001,customers!$I$1:$I$1001,,0)</f>
        <v>No</v>
      </c>
    </row>
    <row r="713" spans="1:16" x14ac:dyDescent="0.3">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_xlfn.XLOOKUP(D713,Product!$A$1:$A$49,Product!$B$1:$B$49,,0)</f>
        <v>Rob</v>
      </c>
      <c r="J713" t="str">
        <f>_xlfn.XLOOKUP(D713,Product!$A$1:$A$49,Product!$C$1:$C$49,,0)</f>
        <v>M</v>
      </c>
      <c r="K713" s="6">
        <f>INDEX(Product!$A$1:$G$49,MATCH(orders!$D713,Product!$A$1:$A$49,0),MATCH(orders!K$1,Product!$A$1:$G$1,0))</f>
        <v>0.2</v>
      </c>
      <c r="L713" s="7">
        <f>INDEX(Product!$A$1:$G$49,MATCH(orders!$D713,Product!$A$1:$A$49,0),MATCH(orders!L$1,Product!$A$1:$G$1,0))</f>
        <v>2.9849999999999999</v>
      </c>
      <c r="M713" s="7">
        <f t="shared" si="33"/>
        <v>17.91</v>
      </c>
      <c r="N713" t="str">
        <f t="shared" si="34"/>
        <v>Robusta</v>
      </c>
      <c r="O713" t="str">
        <f t="shared" si="35"/>
        <v>Medium</v>
      </c>
      <c r="P713" t="str">
        <f>_xlfn.XLOOKUP(Orders[[#This Row],[Customer ID]],customers!$A$1:$A$1001,customers!$I$1:$I$1001,,0)</f>
        <v>No</v>
      </c>
    </row>
    <row r="714" spans="1:16" x14ac:dyDescent="0.3">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_xlfn.XLOOKUP(D714,Product!$A$1:$A$49,Product!$B$1:$B$49,,0)</f>
        <v>Exc</v>
      </c>
      <c r="J714" t="str">
        <f>_xlfn.XLOOKUP(D714,Product!$A$1:$A$49,Product!$C$1:$C$49,,0)</f>
        <v>M</v>
      </c>
      <c r="K714" s="6">
        <f>INDEX(Product!$A$1:$G$49,MATCH(orders!$D714,Product!$A$1:$A$49,0),MATCH(orders!K$1,Product!$A$1:$G$1,0))</f>
        <v>0.5</v>
      </c>
      <c r="L714" s="7">
        <f>INDEX(Product!$A$1:$G$49,MATCH(orders!$D714,Product!$A$1:$A$49,0),MATCH(orders!L$1,Product!$A$1:$G$1,0))</f>
        <v>8.25</v>
      </c>
      <c r="M714" s="7">
        <f t="shared" si="33"/>
        <v>16.5</v>
      </c>
      <c r="N714" t="str">
        <f t="shared" si="34"/>
        <v>Excelsa</v>
      </c>
      <c r="O714" t="str">
        <f t="shared" si="35"/>
        <v>Medium</v>
      </c>
      <c r="P714" t="str">
        <f>_xlfn.XLOOKUP(Orders[[#This Row],[Customer ID]],customers!$A$1:$A$1001,customers!$I$1:$I$1001,,0)</f>
        <v>No</v>
      </c>
    </row>
    <row r="715" spans="1:16" x14ac:dyDescent="0.3">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_xlfn.XLOOKUP(D715,Product!$A$1:$A$49,Product!$B$1:$B$49,,0)</f>
        <v>Rob</v>
      </c>
      <c r="J715" t="str">
        <f>_xlfn.XLOOKUP(D715,Product!$A$1:$A$49,Product!$C$1:$C$49,,0)</f>
        <v>M</v>
      </c>
      <c r="K715" s="6">
        <f>INDEX(Product!$A$1:$G$49,MATCH(orders!$D715,Product!$A$1:$A$49,0),MATCH(orders!K$1,Product!$A$1:$G$1,0))</f>
        <v>0.2</v>
      </c>
      <c r="L715" s="7">
        <f>INDEX(Product!$A$1:$G$49,MATCH(orders!$D715,Product!$A$1:$A$49,0),MATCH(orders!L$1,Product!$A$1:$G$1,0))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_xlfn.XLOOKUP(D716,Product!$A$1:$A$49,Product!$B$1:$B$49,,0)</f>
        <v>Exc</v>
      </c>
      <c r="J716" t="str">
        <f>_xlfn.XLOOKUP(D716,Product!$A$1:$A$49,Product!$C$1:$C$49,,0)</f>
        <v>D</v>
      </c>
      <c r="K716" s="6">
        <f>INDEX(Product!$A$1:$G$49,MATCH(orders!$D716,Product!$A$1:$A$49,0),MATCH(orders!K$1,Product!$A$1:$G$1,0))</f>
        <v>0.2</v>
      </c>
      <c r="L716" s="7">
        <f>INDEX(Product!$A$1:$G$49,MATCH(orders!$D716,Product!$A$1:$A$49,0),MATCH(orders!L$1,Product!$A$1:$G$1,0))</f>
        <v>3.645</v>
      </c>
      <c r="M716" s="7">
        <f t="shared" si="33"/>
        <v>14.58</v>
      </c>
      <c r="N716" t="str">
        <f t="shared" si="34"/>
        <v>Excelsa</v>
      </c>
      <c r="O716" t="str">
        <f t="shared" si="35"/>
        <v>Dark</v>
      </c>
      <c r="P716" t="str">
        <f>_xlfn.XLOOKUP(Orders[[#This Row],[Customer ID]],customers!$A$1:$A$1001,customers!$I$1:$I$1001,,0)</f>
        <v>Yes</v>
      </c>
    </row>
    <row r="717" spans="1:16" x14ac:dyDescent="0.3">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_xlfn.XLOOKUP(D717,Product!$A$1:$A$49,Product!$B$1:$B$49,,0)</f>
        <v>Exc</v>
      </c>
      <c r="J717" t="str">
        <f>_xlfn.XLOOKUP(D717,Product!$A$1:$A$49,Product!$C$1:$C$49,,0)</f>
        <v>L</v>
      </c>
      <c r="K717" s="6">
        <f>INDEX(Product!$A$1:$G$49,MATCH(orders!$D717,Product!$A$1:$A$49,0),MATCH(orders!K$1,Product!$A$1:$G$1,0))</f>
        <v>1</v>
      </c>
      <c r="L717" s="7">
        <f>INDEX(Product!$A$1:$G$49,MATCH(orders!$D717,Product!$A$1:$A$49,0),MATCH(orders!L$1,Product!$A$1:$G$1,0))</f>
        <v>14.85</v>
      </c>
      <c r="M717" s="7">
        <f t="shared" si="33"/>
        <v>89.1</v>
      </c>
      <c r="N717" t="str">
        <f t="shared" si="34"/>
        <v>Excelsa</v>
      </c>
      <c r="O717" t="str">
        <f t="shared" si="35"/>
        <v>Light</v>
      </c>
      <c r="P717" t="str">
        <f>_xlfn.XLOOKUP(Orders[[#This Row],[Customer ID]],customers!$A$1:$A$1001,customers!$I$1:$I$1001,,0)</f>
        <v>No</v>
      </c>
    </row>
    <row r="718" spans="1:16" x14ac:dyDescent="0.3">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_xlfn.XLOOKUP(D718,Product!$A$1:$A$49,Product!$B$1:$B$49,,0)</f>
        <v>Rob</v>
      </c>
      <c r="J718" t="str">
        <f>_xlfn.XLOOKUP(D718,Product!$A$1:$A$49,Product!$C$1:$C$49,,0)</f>
        <v>L</v>
      </c>
      <c r="K718" s="6">
        <f>INDEX(Product!$A$1:$G$49,MATCH(orders!$D718,Product!$A$1:$A$49,0),MATCH(orders!K$1,Product!$A$1:$G$1,0))</f>
        <v>1</v>
      </c>
      <c r="L718" s="7">
        <f>INDEX(Product!$A$1:$G$49,MATCH(orders!$D718,Product!$A$1:$A$49,0),MATCH(orders!L$1,Product!$A$1:$G$1,0))</f>
        <v>11.95</v>
      </c>
      <c r="M718" s="7">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_xlfn.XLOOKUP(D719,Product!$A$1:$A$49,Product!$B$1:$B$49,,0)</f>
        <v>Ara</v>
      </c>
      <c r="J719" t="str">
        <f>_xlfn.XLOOKUP(D719,Product!$A$1:$A$49,Product!$C$1:$C$49,,0)</f>
        <v>D</v>
      </c>
      <c r="K719" s="6">
        <f>INDEX(Product!$A$1:$G$49,MATCH(orders!$D719,Product!$A$1:$A$49,0),MATCH(orders!K$1,Product!$A$1:$G$1,0))</f>
        <v>2.5</v>
      </c>
      <c r="L719" s="7">
        <f>INDEX(Product!$A$1:$G$49,MATCH(orders!$D719,Product!$A$1:$A$49,0),MATCH(orders!L$1,Product!$A$1:$G$1,0))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_xlfn.XLOOKUP(D720,Product!$A$1:$A$49,Product!$B$1:$B$49,,0)</f>
        <v>Lib</v>
      </c>
      <c r="J720" t="str">
        <f>_xlfn.XLOOKUP(D720,Product!$A$1:$A$49,Product!$C$1:$C$49,,0)</f>
        <v>D</v>
      </c>
      <c r="K720" s="6">
        <f>INDEX(Product!$A$1:$G$49,MATCH(orders!$D720,Product!$A$1:$A$49,0),MATCH(orders!K$1,Product!$A$1:$G$1,0))</f>
        <v>1</v>
      </c>
      <c r="L720" s="7">
        <f>INDEX(Product!$A$1:$G$49,MATCH(orders!$D720,Product!$A$1:$A$49,0),MATCH(orders!L$1,Product!$A$1:$G$1,0))</f>
        <v>12.95</v>
      </c>
      <c r="M720" s="7">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_xlfn.XLOOKUP(D721,Product!$A$1:$A$49,Product!$B$1:$B$49,,0)</f>
        <v>Lib</v>
      </c>
      <c r="J721" t="str">
        <f>_xlfn.XLOOKUP(D721,Product!$A$1:$A$49,Product!$C$1:$C$49,,0)</f>
        <v>L</v>
      </c>
      <c r="K721" s="6">
        <f>INDEX(Product!$A$1:$G$49,MATCH(orders!$D721,Product!$A$1:$A$49,0),MATCH(orders!K$1,Product!$A$1:$G$1,0))</f>
        <v>1</v>
      </c>
      <c r="L721" s="7">
        <f>INDEX(Product!$A$1:$G$49,MATCH(orders!$D721,Product!$A$1:$A$49,0),MATCH(orders!L$1,Product!$A$1:$G$1,0))</f>
        <v>15.85</v>
      </c>
      <c r="M721" s="7">
        <f t="shared" si="33"/>
        <v>79.25</v>
      </c>
      <c r="N721" t="str">
        <f t="shared" si="34"/>
        <v>Liberica</v>
      </c>
      <c r="O721" t="str">
        <f t="shared" si="35"/>
        <v>Light</v>
      </c>
      <c r="P721" t="str">
        <f>_xlfn.XLOOKUP(Orders[[#This Row],[Customer ID]],customers!$A$1:$A$1001,customers!$I$1:$I$1001,,0)</f>
        <v>Yes</v>
      </c>
    </row>
    <row r="722" spans="1:16" x14ac:dyDescent="0.3">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_xlfn.XLOOKUP(D722,Product!$A$1:$A$49,Product!$B$1:$B$49,,0)</f>
        <v>Exc</v>
      </c>
      <c r="J722" t="str">
        <f>_xlfn.XLOOKUP(D722,Product!$A$1:$A$49,Product!$C$1:$C$49,,0)</f>
        <v>D</v>
      </c>
      <c r="K722" s="6">
        <f>INDEX(Product!$A$1:$G$49,MATCH(orders!$D722,Product!$A$1:$A$49,0),MATCH(orders!K$1,Product!$A$1:$G$1,0))</f>
        <v>0.5</v>
      </c>
      <c r="L722" s="7">
        <f>INDEX(Product!$A$1:$G$49,MATCH(orders!$D722,Product!$A$1:$A$49,0),MATCH(orders!L$1,Product!$A$1:$G$1,0))</f>
        <v>7.29</v>
      </c>
      <c r="M722" s="7">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_xlfn.XLOOKUP(D723,Product!$A$1:$A$49,Product!$B$1:$B$49,,0)</f>
        <v>Rob</v>
      </c>
      <c r="J723" t="str">
        <f>_xlfn.XLOOKUP(D723,Product!$A$1:$A$49,Product!$C$1:$C$49,,0)</f>
        <v>M</v>
      </c>
      <c r="K723" s="6">
        <f>INDEX(Product!$A$1:$G$49,MATCH(orders!$D723,Product!$A$1:$A$49,0),MATCH(orders!K$1,Product!$A$1:$G$1,0))</f>
        <v>0.2</v>
      </c>
      <c r="L723" s="7">
        <f>INDEX(Product!$A$1:$G$49,MATCH(orders!$D723,Product!$A$1:$A$49,0),MATCH(orders!L$1,Product!$A$1:$G$1,0))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_xlfn.XLOOKUP(D724,Product!$A$1:$A$49,Product!$B$1:$B$49,,0)</f>
        <v>Exc</v>
      </c>
      <c r="J724" t="str">
        <f>_xlfn.XLOOKUP(D724,Product!$A$1:$A$49,Product!$C$1:$C$49,,0)</f>
        <v>D</v>
      </c>
      <c r="K724" s="6">
        <f>INDEX(Product!$A$1:$G$49,MATCH(orders!$D724,Product!$A$1:$A$49,0),MATCH(orders!K$1,Product!$A$1:$G$1,0))</f>
        <v>1</v>
      </c>
      <c r="L724" s="7">
        <f>INDEX(Product!$A$1:$G$49,MATCH(orders!$D724,Product!$A$1:$A$49,0),MATCH(orders!L$1,Product!$A$1:$G$1,0))</f>
        <v>12.15</v>
      </c>
      <c r="M724" s="7">
        <f t="shared" si="33"/>
        <v>24.3</v>
      </c>
      <c r="N724" t="str">
        <f t="shared" si="34"/>
        <v>Excelsa</v>
      </c>
      <c r="O724" t="str">
        <f t="shared" si="35"/>
        <v>Dark</v>
      </c>
      <c r="P724" t="str">
        <f>_xlfn.XLOOKUP(Orders[[#This Row],[Customer ID]],customers!$A$1:$A$1001,customers!$I$1:$I$1001,,0)</f>
        <v>No</v>
      </c>
    </row>
    <row r="725" spans="1:16" x14ac:dyDescent="0.3">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_xlfn.XLOOKUP(D725,Product!$A$1:$A$49,Product!$B$1:$B$49,,0)</f>
        <v>Exc</v>
      </c>
      <c r="J725" t="str">
        <f>_xlfn.XLOOKUP(D725,Product!$A$1:$A$49,Product!$C$1:$C$49,,0)</f>
        <v>M</v>
      </c>
      <c r="K725" s="6">
        <f>INDEX(Product!$A$1:$G$49,MATCH(orders!$D725,Product!$A$1:$A$49,0),MATCH(orders!K$1,Product!$A$1:$G$1,0))</f>
        <v>2.5</v>
      </c>
      <c r="L725" s="7">
        <f>INDEX(Product!$A$1:$G$49,MATCH(orders!$D725,Product!$A$1:$A$49,0),MATCH(orders!L$1,Product!$A$1:$G$1,0))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_xlfn.XLOOKUP(D726,Product!$A$1:$A$49,Product!$B$1:$B$49,,0)</f>
        <v>Ara</v>
      </c>
      <c r="J726" t="str">
        <f>_xlfn.XLOOKUP(D726,Product!$A$1:$A$49,Product!$C$1:$C$49,,0)</f>
        <v>M</v>
      </c>
      <c r="K726" s="6">
        <f>INDEX(Product!$A$1:$G$49,MATCH(orders!$D726,Product!$A$1:$A$49,0),MATCH(orders!K$1,Product!$A$1:$G$1,0))</f>
        <v>0.2</v>
      </c>
      <c r="L726" s="7">
        <f>INDEX(Product!$A$1:$G$49,MATCH(orders!$D726,Product!$A$1:$A$49,0),MATCH(orders!L$1,Product!$A$1:$G$1,0))</f>
        <v>3.375</v>
      </c>
      <c r="M726" s="7">
        <f t="shared" si="33"/>
        <v>6.75</v>
      </c>
      <c r="N726" t="str">
        <f t="shared" si="34"/>
        <v>Arabica</v>
      </c>
      <c r="O726" t="str">
        <f t="shared" si="35"/>
        <v>Medium</v>
      </c>
      <c r="P726" t="str">
        <f>_xlfn.XLOOKUP(Orders[[#This Row],[Customer ID]],customers!$A$1:$A$1001,customers!$I$1:$I$1001,,0)</f>
        <v>Yes</v>
      </c>
    </row>
    <row r="727" spans="1:16" x14ac:dyDescent="0.3">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_xlfn.XLOOKUP(D727,Product!$A$1:$A$49,Product!$B$1:$B$49,,0)</f>
        <v>Ara</v>
      </c>
      <c r="J727" t="str">
        <f>_xlfn.XLOOKUP(D727,Product!$A$1:$A$49,Product!$C$1:$C$49,,0)</f>
        <v>L</v>
      </c>
      <c r="K727" s="6">
        <f>INDEX(Product!$A$1:$G$49,MATCH(orders!$D727,Product!$A$1:$A$49,0),MATCH(orders!K$1,Product!$A$1:$G$1,0))</f>
        <v>0.2</v>
      </c>
      <c r="L727" s="7">
        <f>INDEX(Product!$A$1:$G$49,MATCH(orders!$D727,Product!$A$1:$A$49,0),MATCH(orders!L$1,Product!$A$1:$G$1,0))</f>
        <v>3.8849999999999998</v>
      </c>
      <c r="M727" s="7">
        <f t="shared" si="33"/>
        <v>23.31</v>
      </c>
      <c r="N727" t="str">
        <f t="shared" si="34"/>
        <v>Arabica</v>
      </c>
      <c r="O727" t="str">
        <f t="shared" si="35"/>
        <v>Light</v>
      </c>
      <c r="P727" t="str">
        <f>_xlfn.XLOOKUP(Orders[[#This Row],[Customer ID]],customers!$A$1:$A$1001,customers!$I$1:$I$1001,,0)</f>
        <v>No</v>
      </c>
    </row>
    <row r="728" spans="1:16" x14ac:dyDescent="0.3">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_xlfn.XLOOKUP(D728,Product!$A$1:$A$49,Product!$B$1:$B$49,,0)</f>
        <v>Lib</v>
      </c>
      <c r="J728" t="str">
        <f>_xlfn.XLOOKUP(D728,Product!$A$1:$A$49,Product!$C$1:$C$49,,0)</f>
        <v>L</v>
      </c>
      <c r="K728" s="6">
        <f>INDEX(Product!$A$1:$G$49,MATCH(orders!$D728,Product!$A$1:$A$49,0),MATCH(orders!K$1,Product!$A$1:$G$1,0))</f>
        <v>2.5</v>
      </c>
      <c r="L728" s="7">
        <f>INDEX(Product!$A$1:$G$49,MATCH(orders!$D728,Product!$A$1:$A$49,0),MATCH(orders!L$1,Product!$A$1:$G$1,0))</f>
        <v>36.454999999999998</v>
      </c>
      <c r="M728" s="7">
        <f t="shared" si="33"/>
        <v>145.82</v>
      </c>
      <c r="N728" t="str">
        <f t="shared" si="34"/>
        <v>Liberica</v>
      </c>
      <c r="O728" t="str">
        <f t="shared" si="35"/>
        <v>Light</v>
      </c>
      <c r="P728" t="str">
        <f>_xlfn.XLOOKUP(Orders[[#This Row],[Customer ID]],customers!$A$1:$A$1001,customers!$I$1:$I$1001,,0)</f>
        <v>No</v>
      </c>
    </row>
    <row r="729" spans="1:16" x14ac:dyDescent="0.3">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_xlfn.XLOOKUP(D729,Product!$A$1:$A$49,Product!$B$1:$B$49,,0)</f>
        <v>Rob</v>
      </c>
      <c r="J729" t="str">
        <f>_xlfn.XLOOKUP(D729,Product!$A$1:$A$49,Product!$C$1:$C$49,,0)</f>
        <v>M</v>
      </c>
      <c r="K729" s="6">
        <f>INDEX(Product!$A$1:$G$49,MATCH(orders!$D729,Product!$A$1:$A$49,0),MATCH(orders!K$1,Product!$A$1:$G$1,0))</f>
        <v>0.5</v>
      </c>
      <c r="L729" s="7">
        <f>INDEX(Product!$A$1:$G$49,MATCH(orders!$D729,Product!$A$1:$A$49,0),MATCH(orders!L$1,Product!$A$1:$G$1,0))</f>
        <v>5.97</v>
      </c>
      <c r="M729" s="7">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_xlfn.XLOOKUP(D730,Product!$A$1:$A$49,Product!$B$1:$B$49,,0)</f>
        <v>Exc</v>
      </c>
      <c r="J730" t="str">
        <f>_xlfn.XLOOKUP(D730,Product!$A$1:$A$49,Product!$C$1:$C$49,,0)</f>
        <v>D</v>
      </c>
      <c r="K730" s="6">
        <f>INDEX(Product!$A$1:$G$49,MATCH(orders!$D730,Product!$A$1:$A$49,0),MATCH(orders!K$1,Product!$A$1:$G$1,0))</f>
        <v>0.5</v>
      </c>
      <c r="L730" s="7">
        <f>INDEX(Product!$A$1:$G$49,MATCH(orders!$D730,Product!$A$1:$A$49,0),MATCH(orders!L$1,Product!$A$1:$G$1,0))</f>
        <v>7.29</v>
      </c>
      <c r="M730" s="7">
        <f t="shared" si="33"/>
        <v>21.87</v>
      </c>
      <c r="N730" t="str">
        <f t="shared" si="34"/>
        <v>Excelsa</v>
      </c>
      <c r="O730" t="str">
        <f t="shared" si="35"/>
        <v>Dark</v>
      </c>
      <c r="P730" t="str">
        <f>_xlfn.XLOOKUP(Orders[[#This Row],[Customer ID]],customers!$A$1:$A$1001,customers!$I$1:$I$1001,,0)</f>
        <v>Yes</v>
      </c>
    </row>
    <row r="731" spans="1:16" x14ac:dyDescent="0.3">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_xlfn.XLOOKUP(D731,Product!$A$1:$A$49,Product!$B$1:$B$49,,0)</f>
        <v>Lib</v>
      </c>
      <c r="J731" t="str">
        <f>_xlfn.XLOOKUP(D731,Product!$A$1:$A$49,Product!$C$1:$C$49,,0)</f>
        <v>M</v>
      </c>
      <c r="K731" s="6">
        <f>INDEX(Product!$A$1:$G$49,MATCH(orders!$D731,Product!$A$1:$A$49,0),MATCH(orders!K$1,Product!$A$1:$G$1,0))</f>
        <v>0.2</v>
      </c>
      <c r="L731" s="7">
        <f>INDEX(Product!$A$1:$G$49,MATCH(orders!$D731,Product!$A$1:$A$49,0),MATCH(orders!L$1,Product!$A$1:$G$1,0))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_xlfn.XLOOKUP(D732,Product!$A$1:$A$49,Product!$B$1:$B$49,,0)</f>
        <v>Lib</v>
      </c>
      <c r="J732" t="str">
        <f>_xlfn.XLOOKUP(D732,Product!$A$1:$A$49,Product!$C$1:$C$49,,0)</f>
        <v>L</v>
      </c>
      <c r="K732" s="6">
        <f>INDEX(Product!$A$1:$G$49,MATCH(orders!$D732,Product!$A$1:$A$49,0),MATCH(orders!K$1,Product!$A$1:$G$1,0))</f>
        <v>2.5</v>
      </c>
      <c r="L732" s="7">
        <f>INDEX(Product!$A$1:$G$49,MATCH(orders!$D732,Product!$A$1:$A$49,0),MATCH(orders!L$1,Product!$A$1:$G$1,0))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_xlfn.XLOOKUP(D733,Product!$A$1:$A$49,Product!$B$1:$B$49,,0)</f>
        <v>Lib</v>
      </c>
      <c r="J733" t="str">
        <f>_xlfn.XLOOKUP(D733,Product!$A$1:$A$49,Product!$C$1:$C$49,,0)</f>
        <v>D</v>
      </c>
      <c r="K733" s="6">
        <f>INDEX(Product!$A$1:$G$49,MATCH(orders!$D733,Product!$A$1:$A$49,0),MATCH(orders!K$1,Product!$A$1:$G$1,0))</f>
        <v>0.2</v>
      </c>
      <c r="L733" s="7">
        <f>INDEX(Product!$A$1:$G$49,MATCH(orders!$D733,Product!$A$1:$A$49,0),MATCH(orders!L$1,Product!$A$1:$G$1,0))</f>
        <v>3.8849999999999998</v>
      </c>
      <c r="M733" s="7">
        <f t="shared" si="33"/>
        <v>15.54</v>
      </c>
      <c r="N733" t="str">
        <f t="shared" si="34"/>
        <v>Liberica</v>
      </c>
      <c r="O733" t="str">
        <f t="shared" si="35"/>
        <v>Dark</v>
      </c>
      <c r="P733" t="str">
        <f>_xlfn.XLOOKUP(Orders[[#This Row],[Customer ID]],customers!$A$1:$A$1001,customers!$I$1:$I$1001,,0)</f>
        <v>Yes</v>
      </c>
    </row>
    <row r="734" spans="1:16" x14ac:dyDescent="0.3">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_xlfn.XLOOKUP(D734,Product!$A$1:$A$49,Product!$B$1:$B$49,,0)</f>
        <v>Exc</v>
      </c>
      <c r="J734" t="str">
        <f>_xlfn.XLOOKUP(D734,Product!$A$1:$A$49,Product!$C$1:$C$49,,0)</f>
        <v>L</v>
      </c>
      <c r="K734" s="6">
        <f>INDEX(Product!$A$1:$G$49,MATCH(orders!$D734,Product!$A$1:$A$49,0),MATCH(orders!K$1,Product!$A$1:$G$1,0))</f>
        <v>0.2</v>
      </c>
      <c r="L734" s="7">
        <f>INDEX(Product!$A$1:$G$49,MATCH(orders!$D734,Product!$A$1:$A$49,0),MATCH(orders!L$1,Product!$A$1:$G$1,0))</f>
        <v>4.4550000000000001</v>
      </c>
      <c r="M734" s="7">
        <f t="shared" si="33"/>
        <v>8.91</v>
      </c>
      <c r="N734" t="str">
        <f t="shared" si="34"/>
        <v>Excelsa</v>
      </c>
      <c r="O734" t="str">
        <f t="shared" si="35"/>
        <v>Light</v>
      </c>
      <c r="P734" t="str">
        <f>_xlfn.XLOOKUP(Orders[[#This Row],[Customer ID]],customers!$A$1:$A$1001,customers!$I$1:$I$1001,,0)</f>
        <v>No</v>
      </c>
    </row>
    <row r="735" spans="1:16" x14ac:dyDescent="0.3">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_xlfn.XLOOKUP(D735,Product!$A$1:$A$49,Product!$B$1:$B$49,,0)</f>
        <v>Lib</v>
      </c>
      <c r="J735" t="str">
        <f>_xlfn.XLOOKUP(D735,Product!$A$1:$A$49,Product!$C$1:$C$49,,0)</f>
        <v>M</v>
      </c>
      <c r="K735" s="6">
        <f>INDEX(Product!$A$1:$G$49,MATCH(orders!$D735,Product!$A$1:$A$49,0),MATCH(orders!K$1,Product!$A$1:$G$1,0))</f>
        <v>2.5</v>
      </c>
      <c r="L735" s="7">
        <f>INDEX(Product!$A$1:$G$49,MATCH(orders!$D735,Product!$A$1:$A$49,0),MATCH(orders!L$1,Product!$A$1:$G$1,0))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_xlfn.XLOOKUP(D736,Product!$A$1:$A$49,Product!$B$1:$B$49,,0)</f>
        <v>Rob</v>
      </c>
      <c r="J736" t="str">
        <f>_xlfn.XLOOKUP(D736,Product!$A$1:$A$49,Product!$C$1:$C$49,,0)</f>
        <v>D</v>
      </c>
      <c r="K736" s="6">
        <f>INDEX(Product!$A$1:$G$49,MATCH(orders!$D736,Product!$A$1:$A$49,0),MATCH(orders!K$1,Product!$A$1:$G$1,0))</f>
        <v>0.2</v>
      </c>
      <c r="L736" s="7">
        <f>INDEX(Product!$A$1:$G$49,MATCH(orders!$D736,Product!$A$1:$A$49,0),MATCH(orders!L$1,Product!$A$1:$G$1,0))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_xlfn.XLOOKUP(D737,Product!$A$1:$A$49,Product!$B$1:$B$49,,0)</f>
        <v>Exc</v>
      </c>
      <c r="J737" t="str">
        <f>_xlfn.XLOOKUP(D737,Product!$A$1:$A$49,Product!$C$1:$C$49,,0)</f>
        <v>D</v>
      </c>
      <c r="K737" s="6">
        <f>INDEX(Product!$A$1:$G$49,MATCH(orders!$D737,Product!$A$1:$A$49,0),MATCH(orders!K$1,Product!$A$1:$G$1,0))</f>
        <v>0.2</v>
      </c>
      <c r="L737" s="7">
        <f>INDEX(Product!$A$1:$G$49,MATCH(orders!$D737,Product!$A$1:$A$49,0),MATCH(orders!L$1,Product!$A$1:$G$1,0))</f>
        <v>3.645</v>
      </c>
      <c r="M737" s="7">
        <f t="shared" si="33"/>
        <v>21.87</v>
      </c>
      <c r="N737" t="str">
        <f t="shared" si="34"/>
        <v>Excelsa</v>
      </c>
      <c r="O737" t="str">
        <f t="shared" si="35"/>
        <v>Dark</v>
      </c>
      <c r="P737" t="str">
        <f>_xlfn.XLOOKUP(Orders[[#This Row],[Customer ID]],customers!$A$1:$A$1001,customers!$I$1:$I$1001,,0)</f>
        <v>No</v>
      </c>
    </row>
    <row r="738" spans="1:16" x14ac:dyDescent="0.3">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_xlfn.XLOOKUP(D738,Product!$A$1:$A$49,Product!$B$1:$B$49,,0)</f>
        <v>Lib</v>
      </c>
      <c r="J738" t="str">
        <f>_xlfn.XLOOKUP(D738,Product!$A$1:$A$49,Product!$C$1:$C$49,,0)</f>
        <v>D</v>
      </c>
      <c r="K738" s="6">
        <f>INDEX(Product!$A$1:$G$49,MATCH(orders!$D738,Product!$A$1:$A$49,0),MATCH(orders!K$1,Product!$A$1:$G$1,0))</f>
        <v>1</v>
      </c>
      <c r="L738" s="7">
        <f>INDEX(Product!$A$1:$G$49,MATCH(orders!$D738,Product!$A$1:$A$49,0),MATCH(orders!L$1,Product!$A$1:$G$1,0))</f>
        <v>12.95</v>
      </c>
      <c r="M738" s="7">
        <f t="shared" si="33"/>
        <v>25.9</v>
      </c>
      <c r="N738" t="str">
        <f t="shared" si="34"/>
        <v>Liberica</v>
      </c>
      <c r="O738" t="str">
        <f t="shared" si="35"/>
        <v>Dark</v>
      </c>
      <c r="P738" t="str">
        <f>_xlfn.XLOOKUP(Orders[[#This Row],[Customer ID]],customers!$A$1:$A$1001,customers!$I$1:$I$1001,,0)</f>
        <v>Yes</v>
      </c>
    </row>
    <row r="739" spans="1:16" x14ac:dyDescent="0.3">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_xlfn.XLOOKUP(D739,Product!$A$1:$A$49,Product!$B$1:$B$49,,0)</f>
        <v>Ara</v>
      </c>
      <c r="J739" t="str">
        <f>_xlfn.XLOOKUP(D739,Product!$A$1:$A$49,Product!$C$1:$C$49,,0)</f>
        <v>M</v>
      </c>
      <c r="K739" s="6">
        <f>INDEX(Product!$A$1:$G$49,MATCH(orders!$D739,Product!$A$1:$A$49,0),MATCH(orders!K$1,Product!$A$1:$G$1,0))</f>
        <v>1</v>
      </c>
      <c r="L739" s="7">
        <f>INDEX(Product!$A$1:$G$49,MATCH(orders!$D739,Product!$A$1:$A$49,0),MATCH(orders!L$1,Product!$A$1:$G$1,0))</f>
        <v>11.25</v>
      </c>
      <c r="M739" s="7">
        <f t="shared" si="33"/>
        <v>56.25</v>
      </c>
      <c r="N739" t="str">
        <f t="shared" si="34"/>
        <v>Arabica</v>
      </c>
      <c r="O739" t="str">
        <f t="shared" si="35"/>
        <v>Medium</v>
      </c>
      <c r="P739" t="str">
        <f>_xlfn.XLOOKUP(Orders[[#This Row],[Customer ID]],customers!$A$1:$A$1001,customers!$I$1:$I$1001,,0)</f>
        <v>No</v>
      </c>
    </row>
    <row r="740" spans="1:16" x14ac:dyDescent="0.3">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_xlfn.XLOOKUP(D740,Product!$A$1:$A$49,Product!$B$1:$B$49,,0)</f>
        <v>Rob</v>
      </c>
      <c r="J740" t="str">
        <f>_xlfn.XLOOKUP(D740,Product!$A$1:$A$49,Product!$C$1:$C$49,,0)</f>
        <v>L</v>
      </c>
      <c r="K740" s="6">
        <f>INDEX(Product!$A$1:$G$49,MATCH(orders!$D740,Product!$A$1:$A$49,0),MATCH(orders!K$1,Product!$A$1:$G$1,0))</f>
        <v>0.2</v>
      </c>
      <c r="L740" s="7">
        <f>INDEX(Product!$A$1:$G$49,MATCH(orders!$D740,Product!$A$1:$A$49,0),MATCH(orders!L$1,Product!$A$1:$G$1,0))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_xlfn.XLOOKUP(D741,Product!$A$1:$A$49,Product!$B$1:$B$49,,0)</f>
        <v>Exc</v>
      </c>
      <c r="J741" t="str">
        <f>_xlfn.XLOOKUP(D741,Product!$A$1:$A$49,Product!$C$1:$C$49,,0)</f>
        <v>D</v>
      </c>
      <c r="K741" s="6">
        <f>INDEX(Product!$A$1:$G$49,MATCH(orders!$D741,Product!$A$1:$A$49,0),MATCH(orders!K$1,Product!$A$1:$G$1,0))</f>
        <v>0.2</v>
      </c>
      <c r="L741" s="7">
        <f>INDEX(Product!$A$1:$G$49,MATCH(orders!$D741,Product!$A$1:$A$49,0),MATCH(orders!L$1,Product!$A$1:$G$1,0))</f>
        <v>3.645</v>
      </c>
      <c r="M741" s="7">
        <f t="shared" si="33"/>
        <v>18.225000000000001</v>
      </c>
      <c r="N741" t="str">
        <f t="shared" si="34"/>
        <v>Excelsa</v>
      </c>
      <c r="O741" t="str">
        <f t="shared" si="35"/>
        <v>Dark</v>
      </c>
      <c r="P741" t="str">
        <f>_xlfn.XLOOKUP(Orders[[#This Row],[Customer ID]],customers!$A$1:$A$1001,customers!$I$1:$I$1001,,0)</f>
        <v>No</v>
      </c>
    </row>
    <row r="742" spans="1:16" x14ac:dyDescent="0.3">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_xlfn.XLOOKUP(D742,Product!$A$1:$A$49,Product!$B$1:$B$49,,0)</f>
        <v>Rob</v>
      </c>
      <c r="J742" t="str">
        <f>_xlfn.XLOOKUP(D742,Product!$A$1:$A$49,Product!$C$1:$C$49,,0)</f>
        <v>L</v>
      </c>
      <c r="K742" s="6">
        <f>INDEX(Product!$A$1:$G$49,MATCH(orders!$D742,Product!$A$1:$A$49,0),MATCH(orders!K$1,Product!$A$1:$G$1,0))</f>
        <v>0.5</v>
      </c>
      <c r="L742" s="7">
        <f>INDEX(Product!$A$1:$G$49,MATCH(orders!$D742,Product!$A$1:$A$49,0),MATCH(orders!L$1,Product!$A$1:$G$1,0))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_xlfn.XLOOKUP(D743,Product!$A$1:$A$49,Product!$B$1:$B$49,,0)</f>
        <v>Lib</v>
      </c>
      <c r="J743" t="str">
        <f>_xlfn.XLOOKUP(D743,Product!$A$1:$A$49,Product!$C$1:$C$49,,0)</f>
        <v>M</v>
      </c>
      <c r="K743" s="6">
        <f>INDEX(Product!$A$1:$G$49,MATCH(orders!$D743,Product!$A$1:$A$49,0),MATCH(orders!K$1,Product!$A$1:$G$1,0))</f>
        <v>0.2</v>
      </c>
      <c r="L743" s="7">
        <f>INDEX(Product!$A$1:$G$49,MATCH(orders!$D743,Product!$A$1:$A$49,0),MATCH(orders!L$1,Product!$A$1:$G$1,0))</f>
        <v>4.3650000000000002</v>
      </c>
      <c r="M743" s="7">
        <f t="shared" si="33"/>
        <v>8.73</v>
      </c>
      <c r="N743" t="str">
        <f t="shared" si="34"/>
        <v>Liberica</v>
      </c>
      <c r="O743" t="str">
        <f t="shared" si="35"/>
        <v>Medium</v>
      </c>
      <c r="P743" t="str">
        <f>_xlfn.XLOOKUP(Orders[[#This Row],[Customer ID]],customers!$A$1:$A$1001,customers!$I$1:$I$1001,,0)</f>
        <v>No</v>
      </c>
    </row>
    <row r="744" spans="1:16" x14ac:dyDescent="0.3">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_xlfn.XLOOKUP(D744,Product!$A$1:$A$49,Product!$B$1:$B$49,,0)</f>
        <v>Lib</v>
      </c>
      <c r="J744" t="str">
        <f>_xlfn.XLOOKUP(D744,Product!$A$1:$A$49,Product!$C$1:$C$49,,0)</f>
        <v>M</v>
      </c>
      <c r="K744" s="6">
        <f>INDEX(Product!$A$1:$G$49,MATCH(orders!$D744,Product!$A$1:$A$49,0),MATCH(orders!K$1,Product!$A$1:$G$1,0))</f>
        <v>1</v>
      </c>
      <c r="L744" s="7">
        <f>INDEX(Product!$A$1:$G$49,MATCH(orders!$D744,Product!$A$1:$A$49,0),MATCH(orders!L$1,Product!$A$1:$G$1,0))</f>
        <v>14.55</v>
      </c>
      <c r="M744" s="7">
        <f t="shared" si="33"/>
        <v>58.2</v>
      </c>
      <c r="N744" t="str">
        <f t="shared" si="34"/>
        <v>Liberica</v>
      </c>
      <c r="O744" t="str">
        <f t="shared" si="35"/>
        <v>Medium</v>
      </c>
      <c r="P744" t="str">
        <f>_xlfn.XLOOKUP(Orders[[#This Row],[Customer ID]],customers!$A$1:$A$1001,customers!$I$1:$I$1001,,0)</f>
        <v>No</v>
      </c>
    </row>
    <row r="745" spans="1:16" x14ac:dyDescent="0.3">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_xlfn.XLOOKUP(D745,Product!$A$1:$A$49,Product!$B$1:$B$49,,0)</f>
        <v>Ara</v>
      </c>
      <c r="J745" t="str">
        <f>_xlfn.XLOOKUP(D745,Product!$A$1:$A$49,Product!$C$1:$C$49,,0)</f>
        <v>D</v>
      </c>
      <c r="K745" s="6">
        <f>INDEX(Product!$A$1:$G$49,MATCH(orders!$D745,Product!$A$1:$A$49,0),MATCH(orders!K$1,Product!$A$1:$G$1,0))</f>
        <v>0.5</v>
      </c>
      <c r="L745" s="7">
        <f>INDEX(Product!$A$1:$G$49,MATCH(orders!$D745,Product!$A$1:$A$49,0),MATCH(orders!L$1,Product!$A$1:$G$1,0))</f>
        <v>5.97</v>
      </c>
      <c r="M745" s="7">
        <f t="shared" si="33"/>
        <v>17.91</v>
      </c>
      <c r="N745" t="str">
        <f t="shared" si="34"/>
        <v>Arabica</v>
      </c>
      <c r="O745" t="str">
        <f t="shared" si="35"/>
        <v>Dark</v>
      </c>
      <c r="P745" t="str">
        <f>_xlfn.XLOOKUP(Orders[[#This Row],[Customer ID]],customers!$A$1:$A$1001,customers!$I$1:$I$1001,,0)</f>
        <v>No</v>
      </c>
    </row>
    <row r="746" spans="1:16" x14ac:dyDescent="0.3">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_xlfn.XLOOKUP(D746,Product!$A$1:$A$49,Product!$B$1:$B$49,,0)</f>
        <v>Rob</v>
      </c>
      <c r="J746" t="str">
        <f>_xlfn.XLOOKUP(D746,Product!$A$1:$A$49,Product!$C$1:$C$49,,0)</f>
        <v>M</v>
      </c>
      <c r="K746" s="6">
        <f>INDEX(Product!$A$1:$G$49,MATCH(orders!$D746,Product!$A$1:$A$49,0),MATCH(orders!K$1,Product!$A$1:$G$1,0))</f>
        <v>0.2</v>
      </c>
      <c r="L746" s="7">
        <f>INDEX(Product!$A$1:$G$49,MATCH(orders!$D746,Product!$A$1:$A$49,0),MATCH(orders!L$1,Product!$A$1:$G$1,0))</f>
        <v>2.9849999999999999</v>
      </c>
      <c r="M746" s="7">
        <f t="shared" si="33"/>
        <v>17.91</v>
      </c>
      <c r="N746" t="str">
        <f t="shared" si="34"/>
        <v>Robusta</v>
      </c>
      <c r="O746" t="str">
        <f t="shared" si="35"/>
        <v>Medium</v>
      </c>
      <c r="P746" t="str">
        <f>_xlfn.XLOOKUP(Orders[[#This Row],[Customer ID]],customers!$A$1:$A$1001,customers!$I$1:$I$1001,,0)</f>
        <v>Yes</v>
      </c>
    </row>
    <row r="747" spans="1:16" x14ac:dyDescent="0.3">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_xlfn.XLOOKUP(D747,Product!$A$1:$A$49,Product!$B$1:$B$49,,0)</f>
        <v>Exc</v>
      </c>
      <c r="J747" t="str">
        <f>_xlfn.XLOOKUP(D747,Product!$A$1:$A$49,Product!$C$1:$C$49,,0)</f>
        <v>D</v>
      </c>
      <c r="K747" s="6">
        <f>INDEX(Product!$A$1:$G$49,MATCH(orders!$D747,Product!$A$1:$A$49,0),MATCH(orders!K$1,Product!$A$1:$G$1,0))</f>
        <v>0.5</v>
      </c>
      <c r="L747" s="7">
        <f>INDEX(Product!$A$1:$G$49,MATCH(orders!$D747,Product!$A$1:$A$49,0),MATCH(orders!L$1,Product!$A$1:$G$1,0))</f>
        <v>7.29</v>
      </c>
      <c r="M747" s="7">
        <f t="shared" si="33"/>
        <v>14.58</v>
      </c>
      <c r="N747" t="str">
        <f t="shared" si="34"/>
        <v>Excelsa</v>
      </c>
      <c r="O747" t="str">
        <f t="shared" si="35"/>
        <v>Dark</v>
      </c>
      <c r="P747" t="str">
        <f>_xlfn.XLOOKUP(Orders[[#This Row],[Customer ID]],customers!$A$1:$A$1001,customers!$I$1:$I$1001,,0)</f>
        <v>No</v>
      </c>
    </row>
    <row r="748" spans="1:16" x14ac:dyDescent="0.3">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_xlfn.XLOOKUP(D748,Product!$A$1:$A$49,Product!$B$1:$B$49,,0)</f>
        <v>Ara</v>
      </c>
      <c r="J748" t="str">
        <f>_xlfn.XLOOKUP(D748,Product!$A$1:$A$49,Product!$C$1:$C$49,,0)</f>
        <v>M</v>
      </c>
      <c r="K748" s="6">
        <f>INDEX(Product!$A$1:$G$49,MATCH(orders!$D748,Product!$A$1:$A$49,0),MATCH(orders!K$1,Product!$A$1:$G$1,0))</f>
        <v>1</v>
      </c>
      <c r="L748" s="7">
        <f>INDEX(Product!$A$1:$G$49,MATCH(orders!$D748,Product!$A$1:$A$49,0),MATCH(orders!L$1,Product!$A$1:$G$1,0))</f>
        <v>11.25</v>
      </c>
      <c r="M748" s="7">
        <f t="shared" si="33"/>
        <v>33.75</v>
      </c>
      <c r="N748" t="str">
        <f t="shared" si="34"/>
        <v>Arabica</v>
      </c>
      <c r="O748" t="str">
        <f t="shared" si="35"/>
        <v>Medium</v>
      </c>
      <c r="P748" t="str">
        <f>_xlfn.XLOOKUP(Orders[[#This Row],[Customer ID]],customers!$A$1:$A$1001,customers!$I$1:$I$1001,,0)</f>
        <v>No</v>
      </c>
    </row>
    <row r="749" spans="1:16" x14ac:dyDescent="0.3">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_xlfn.XLOOKUP(D749,Product!$A$1:$A$49,Product!$B$1:$B$49,,0)</f>
        <v>Lib</v>
      </c>
      <c r="J749" t="str">
        <f>_xlfn.XLOOKUP(D749,Product!$A$1:$A$49,Product!$C$1:$C$49,,0)</f>
        <v>M</v>
      </c>
      <c r="K749" s="6">
        <f>INDEX(Product!$A$1:$G$49,MATCH(orders!$D749,Product!$A$1:$A$49,0),MATCH(orders!K$1,Product!$A$1:$G$1,0))</f>
        <v>0.5</v>
      </c>
      <c r="L749" s="7">
        <f>INDEX(Product!$A$1:$G$49,MATCH(orders!$D749,Product!$A$1:$A$49,0),MATCH(orders!L$1,Product!$A$1:$G$1,0))</f>
        <v>8.73</v>
      </c>
      <c r="M749" s="7">
        <f t="shared" si="33"/>
        <v>34.92</v>
      </c>
      <c r="N749" t="str">
        <f t="shared" si="34"/>
        <v>Liberica</v>
      </c>
      <c r="O749" t="str">
        <f t="shared" si="35"/>
        <v>Medium</v>
      </c>
      <c r="P749" t="str">
        <f>_xlfn.XLOOKUP(Orders[[#This Row],[Customer ID]],customers!$A$1:$A$1001,customers!$I$1:$I$1001,,0)</f>
        <v>Yes</v>
      </c>
    </row>
    <row r="750" spans="1:16" x14ac:dyDescent="0.3">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_xlfn.XLOOKUP(D750,Product!$A$1:$A$49,Product!$B$1:$B$49,,0)</f>
        <v>Exc</v>
      </c>
      <c r="J750" t="str">
        <f>_xlfn.XLOOKUP(D750,Product!$A$1:$A$49,Product!$C$1:$C$49,,0)</f>
        <v>D</v>
      </c>
      <c r="K750" s="6">
        <f>INDEX(Product!$A$1:$G$49,MATCH(orders!$D750,Product!$A$1:$A$49,0),MATCH(orders!K$1,Product!$A$1:$G$1,0))</f>
        <v>0.5</v>
      </c>
      <c r="L750" s="7">
        <f>INDEX(Product!$A$1:$G$49,MATCH(orders!$D750,Product!$A$1:$A$49,0),MATCH(orders!L$1,Product!$A$1:$G$1,0))</f>
        <v>7.29</v>
      </c>
      <c r="M750" s="7">
        <f t="shared" si="33"/>
        <v>14.58</v>
      </c>
      <c r="N750" t="str">
        <f t="shared" si="34"/>
        <v>Excelsa</v>
      </c>
      <c r="O750" t="str">
        <f t="shared" si="35"/>
        <v>Dark</v>
      </c>
      <c r="P750" t="str">
        <f>_xlfn.XLOOKUP(Orders[[#This Row],[Customer ID]],customers!$A$1:$A$1001,customers!$I$1:$I$1001,,0)</f>
        <v>No</v>
      </c>
    </row>
    <row r="751" spans="1:16" x14ac:dyDescent="0.3">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_xlfn.XLOOKUP(D751,Product!$A$1:$A$49,Product!$B$1:$B$49,,0)</f>
        <v>Rob</v>
      </c>
      <c r="J751" t="str">
        <f>_xlfn.XLOOKUP(D751,Product!$A$1:$A$49,Product!$C$1:$C$49,,0)</f>
        <v>D</v>
      </c>
      <c r="K751" s="6">
        <f>INDEX(Product!$A$1:$G$49,MATCH(orders!$D751,Product!$A$1:$A$49,0),MATCH(orders!K$1,Product!$A$1:$G$1,0))</f>
        <v>0.2</v>
      </c>
      <c r="L751" s="7">
        <f>INDEX(Product!$A$1:$G$49,MATCH(orders!$D751,Product!$A$1:$A$49,0),MATCH(orders!L$1,Product!$A$1:$G$1,0))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_xlfn.XLOOKUP(D752,Product!$A$1:$A$49,Product!$B$1:$B$49,,0)</f>
        <v>Rob</v>
      </c>
      <c r="J752" t="str">
        <f>_xlfn.XLOOKUP(D752,Product!$A$1:$A$49,Product!$C$1:$C$49,,0)</f>
        <v>M</v>
      </c>
      <c r="K752" s="6">
        <f>INDEX(Product!$A$1:$G$49,MATCH(orders!$D752,Product!$A$1:$A$49,0),MATCH(orders!K$1,Product!$A$1:$G$1,0))</f>
        <v>0.5</v>
      </c>
      <c r="L752" s="7">
        <f>INDEX(Product!$A$1:$G$49,MATCH(orders!$D752,Product!$A$1:$A$49,0),MATCH(orders!L$1,Product!$A$1:$G$1,0))</f>
        <v>5.97</v>
      </c>
      <c r="M752" s="7">
        <f t="shared" si="33"/>
        <v>5.97</v>
      </c>
      <c r="N752" t="str">
        <f t="shared" si="34"/>
        <v>Robusta</v>
      </c>
      <c r="O752" t="str">
        <f t="shared" si="35"/>
        <v>Medium</v>
      </c>
      <c r="P752" t="str">
        <f>_xlfn.XLOOKUP(Orders[[#This Row],[Customer ID]],customers!$A$1:$A$1001,customers!$I$1:$I$1001,,0)</f>
        <v>Yes</v>
      </c>
    </row>
    <row r="753" spans="1:16" x14ac:dyDescent="0.3">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_xlfn.XLOOKUP(D753,Product!$A$1:$A$49,Product!$B$1:$B$49,,0)</f>
        <v>Lib</v>
      </c>
      <c r="J753" t="str">
        <f>_xlfn.XLOOKUP(D753,Product!$A$1:$A$49,Product!$C$1:$C$49,,0)</f>
        <v>L</v>
      </c>
      <c r="K753" s="6">
        <f>INDEX(Product!$A$1:$G$49,MATCH(orders!$D753,Product!$A$1:$A$49,0),MATCH(orders!K$1,Product!$A$1:$G$1,0))</f>
        <v>0.5</v>
      </c>
      <c r="L753" s="7">
        <f>INDEX(Product!$A$1:$G$49,MATCH(orders!$D753,Product!$A$1:$A$49,0),MATCH(orders!L$1,Product!$A$1:$G$1,0))</f>
        <v>9.51</v>
      </c>
      <c r="M753" s="7">
        <f t="shared" si="33"/>
        <v>19.02</v>
      </c>
      <c r="N753" t="str">
        <f t="shared" si="34"/>
        <v>Liberica</v>
      </c>
      <c r="O753" t="str">
        <f t="shared" si="35"/>
        <v>Light</v>
      </c>
      <c r="P753" t="str">
        <f>_xlfn.XLOOKUP(Orders[[#This Row],[Customer ID]],customers!$A$1:$A$1001,customers!$I$1:$I$1001,,0)</f>
        <v>No</v>
      </c>
    </row>
    <row r="754" spans="1:16" x14ac:dyDescent="0.3">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_xlfn.XLOOKUP(D754,Product!$A$1:$A$49,Product!$B$1:$B$49,,0)</f>
        <v>Exc</v>
      </c>
      <c r="J754" t="str">
        <f>_xlfn.XLOOKUP(D754,Product!$A$1:$A$49,Product!$C$1:$C$49,,0)</f>
        <v>M</v>
      </c>
      <c r="K754" s="6">
        <f>INDEX(Product!$A$1:$G$49,MATCH(orders!$D754,Product!$A$1:$A$49,0),MATCH(orders!K$1,Product!$A$1:$G$1,0))</f>
        <v>1</v>
      </c>
      <c r="L754" s="7">
        <f>INDEX(Product!$A$1:$G$49,MATCH(orders!$D754,Product!$A$1:$A$49,0),MATCH(orders!L$1,Product!$A$1:$G$1,0))</f>
        <v>13.75</v>
      </c>
      <c r="M754" s="7">
        <f t="shared" si="33"/>
        <v>27.5</v>
      </c>
      <c r="N754" t="str">
        <f t="shared" si="34"/>
        <v>Excelsa</v>
      </c>
      <c r="O754" t="str">
        <f t="shared" si="35"/>
        <v>Medium</v>
      </c>
      <c r="P754" t="str">
        <f>_xlfn.XLOOKUP(Orders[[#This Row],[Customer ID]],customers!$A$1:$A$1001,customers!$I$1:$I$1001,,0)</f>
        <v>Yes</v>
      </c>
    </row>
    <row r="755" spans="1:16" x14ac:dyDescent="0.3">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_xlfn.XLOOKUP(D755,Product!$A$1:$A$49,Product!$B$1:$B$49,,0)</f>
        <v>Ara</v>
      </c>
      <c r="J755" t="str">
        <f>_xlfn.XLOOKUP(D755,Product!$A$1:$A$49,Product!$C$1:$C$49,,0)</f>
        <v>D</v>
      </c>
      <c r="K755" s="6">
        <f>INDEX(Product!$A$1:$G$49,MATCH(orders!$D755,Product!$A$1:$A$49,0),MATCH(orders!K$1,Product!$A$1:$G$1,0))</f>
        <v>0.5</v>
      </c>
      <c r="L755" s="7">
        <f>INDEX(Product!$A$1:$G$49,MATCH(orders!$D755,Product!$A$1:$A$49,0),MATCH(orders!L$1,Product!$A$1:$G$1,0))</f>
        <v>5.97</v>
      </c>
      <c r="M755" s="7">
        <f t="shared" si="33"/>
        <v>29.849999999999998</v>
      </c>
      <c r="N755" t="str">
        <f t="shared" si="34"/>
        <v>Arabica</v>
      </c>
      <c r="O755" t="str">
        <f t="shared" si="35"/>
        <v>Dark</v>
      </c>
      <c r="P755" t="str">
        <f>_xlfn.XLOOKUP(Orders[[#This Row],[Customer ID]],customers!$A$1:$A$1001,customers!$I$1:$I$1001,,0)</f>
        <v>No</v>
      </c>
    </row>
    <row r="756" spans="1:16" x14ac:dyDescent="0.3">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_xlfn.XLOOKUP(D756,Product!$A$1:$A$49,Product!$B$1:$B$49,,0)</f>
        <v>Ara</v>
      </c>
      <c r="J756" t="str">
        <f>_xlfn.XLOOKUP(D756,Product!$A$1:$A$49,Product!$C$1:$C$49,,0)</f>
        <v>D</v>
      </c>
      <c r="K756" s="6">
        <f>INDEX(Product!$A$1:$G$49,MATCH(orders!$D756,Product!$A$1:$A$49,0),MATCH(orders!K$1,Product!$A$1:$G$1,0))</f>
        <v>0.2</v>
      </c>
      <c r="L756" s="7">
        <f>INDEX(Product!$A$1:$G$49,MATCH(orders!$D756,Product!$A$1:$A$49,0),MATCH(orders!L$1,Product!$A$1:$G$1,0))</f>
        <v>2.9849999999999999</v>
      </c>
      <c r="M756" s="7">
        <f t="shared" si="33"/>
        <v>17.91</v>
      </c>
      <c r="N756" t="str">
        <f t="shared" si="34"/>
        <v>Arabica</v>
      </c>
      <c r="O756" t="str">
        <f t="shared" si="35"/>
        <v>Dark</v>
      </c>
      <c r="P756" t="str">
        <f>_xlfn.XLOOKUP(Orders[[#This Row],[Customer ID]],customers!$A$1:$A$1001,customers!$I$1:$I$1001,,0)</f>
        <v>No</v>
      </c>
    </row>
    <row r="757" spans="1:16" x14ac:dyDescent="0.3">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_xlfn.XLOOKUP(D757,Product!$A$1:$A$49,Product!$B$1:$B$49,,0)</f>
        <v>Lib</v>
      </c>
      <c r="J757" t="str">
        <f>_xlfn.XLOOKUP(D757,Product!$A$1:$A$49,Product!$C$1:$C$49,,0)</f>
        <v>L</v>
      </c>
      <c r="K757" s="6">
        <f>INDEX(Product!$A$1:$G$49,MATCH(orders!$D757,Product!$A$1:$A$49,0),MATCH(orders!K$1,Product!$A$1:$G$1,0))</f>
        <v>0.2</v>
      </c>
      <c r="L757" s="7">
        <f>INDEX(Product!$A$1:$G$49,MATCH(orders!$D757,Product!$A$1:$A$49,0),MATCH(orders!L$1,Product!$A$1:$G$1,0))</f>
        <v>4.7549999999999999</v>
      </c>
      <c r="M757" s="7">
        <f t="shared" si="33"/>
        <v>28.53</v>
      </c>
      <c r="N757" t="str">
        <f t="shared" si="34"/>
        <v>Liberica</v>
      </c>
      <c r="O757" t="str">
        <f t="shared" si="35"/>
        <v>Light</v>
      </c>
      <c r="P757" t="str">
        <f>_xlfn.XLOOKUP(Orders[[#This Row],[Customer ID]],customers!$A$1:$A$1001,customers!$I$1:$I$1001,,0)</f>
        <v>No</v>
      </c>
    </row>
    <row r="758" spans="1:16" x14ac:dyDescent="0.3">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_xlfn.XLOOKUP(D758,Product!$A$1:$A$49,Product!$B$1:$B$49,,0)</f>
        <v>Rob</v>
      </c>
      <c r="J758" t="str">
        <f>_xlfn.XLOOKUP(D758,Product!$A$1:$A$49,Product!$C$1:$C$49,,0)</f>
        <v>D</v>
      </c>
      <c r="K758" s="6">
        <f>INDEX(Product!$A$1:$G$49,MATCH(orders!$D758,Product!$A$1:$A$49,0),MATCH(orders!K$1,Product!$A$1:$G$1,0))</f>
        <v>1</v>
      </c>
      <c r="L758" s="7">
        <f>INDEX(Product!$A$1:$G$49,MATCH(orders!$D758,Product!$A$1:$A$49,0),MATCH(orders!L$1,Product!$A$1:$G$1,0))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_xlfn.XLOOKUP(D759,Product!$A$1:$A$49,Product!$B$1:$B$49,,0)</f>
        <v>Ara</v>
      </c>
      <c r="J759" t="str">
        <f>_xlfn.XLOOKUP(D759,Product!$A$1:$A$49,Product!$C$1:$C$49,,0)</f>
        <v>D</v>
      </c>
      <c r="K759" s="6">
        <f>INDEX(Product!$A$1:$G$49,MATCH(orders!$D759,Product!$A$1:$A$49,0),MATCH(orders!K$1,Product!$A$1:$G$1,0))</f>
        <v>0.5</v>
      </c>
      <c r="L759" s="7">
        <f>INDEX(Product!$A$1:$G$49,MATCH(orders!$D759,Product!$A$1:$A$49,0),MATCH(orders!L$1,Product!$A$1:$G$1,0))</f>
        <v>5.97</v>
      </c>
      <c r="M759" s="7">
        <f t="shared" si="33"/>
        <v>17.91</v>
      </c>
      <c r="N759" t="str">
        <f t="shared" si="34"/>
        <v>Arabica</v>
      </c>
      <c r="O759" t="str">
        <f t="shared" si="35"/>
        <v>Dark</v>
      </c>
      <c r="P759" t="str">
        <f>_xlfn.XLOOKUP(Orders[[#This Row],[Customer ID]],customers!$A$1:$A$1001,customers!$I$1:$I$1001,,0)</f>
        <v>Yes</v>
      </c>
    </row>
    <row r="760" spans="1:16" x14ac:dyDescent="0.3">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_xlfn.XLOOKUP(D760,Product!$A$1:$A$49,Product!$B$1:$B$49,,0)</f>
        <v>Rob</v>
      </c>
      <c r="J760" t="str">
        <f>_xlfn.XLOOKUP(D760,Product!$A$1:$A$49,Product!$C$1:$C$49,,0)</f>
        <v>D</v>
      </c>
      <c r="K760" s="6">
        <f>INDEX(Product!$A$1:$G$49,MATCH(orders!$D760,Product!$A$1:$A$49,0),MATCH(orders!K$1,Product!$A$1:$G$1,0))</f>
        <v>1</v>
      </c>
      <c r="L760" s="7">
        <f>INDEX(Product!$A$1:$G$49,MATCH(orders!$D760,Product!$A$1:$A$49,0),MATCH(orders!L$1,Product!$A$1:$G$1,0))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_xlfn.XLOOKUP(D761,Product!$A$1:$A$49,Product!$B$1:$B$49,,0)</f>
        <v>Lib</v>
      </c>
      <c r="J761" t="str">
        <f>_xlfn.XLOOKUP(D761,Product!$A$1:$A$49,Product!$C$1:$C$49,,0)</f>
        <v>D</v>
      </c>
      <c r="K761" s="6">
        <f>INDEX(Product!$A$1:$G$49,MATCH(orders!$D761,Product!$A$1:$A$49,0),MATCH(orders!K$1,Product!$A$1:$G$1,0))</f>
        <v>2.5</v>
      </c>
      <c r="L761" s="7">
        <f>INDEX(Product!$A$1:$G$49,MATCH(orders!$D761,Product!$A$1:$A$49,0),MATCH(orders!L$1,Product!$A$1:$G$1,0))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_xlfn.XLOOKUP(D762,Product!$A$1:$A$49,Product!$B$1:$B$49,,0)</f>
        <v>Exc</v>
      </c>
      <c r="J762" t="str">
        <f>_xlfn.XLOOKUP(D762,Product!$A$1:$A$49,Product!$C$1:$C$49,,0)</f>
        <v>L</v>
      </c>
      <c r="K762" s="6">
        <f>INDEX(Product!$A$1:$G$49,MATCH(orders!$D762,Product!$A$1:$A$49,0),MATCH(orders!K$1,Product!$A$1:$G$1,0))</f>
        <v>0.5</v>
      </c>
      <c r="L762" s="7">
        <f>INDEX(Product!$A$1:$G$49,MATCH(orders!$D762,Product!$A$1:$A$49,0),MATCH(orders!L$1,Product!$A$1:$G$1,0))</f>
        <v>8.91</v>
      </c>
      <c r="M762" s="7">
        <f t="shared" si="33"/>
        <v>44.55</v>
      </c>
      <c r="N762" t="str">
        <f t="shared" si="34"/>
        <v>Excelsa</v>
      </c>
      <c r="O762" t="str">
        <f t="shared" si="35"/>
        <v>Light</v>
      </c>
      <c r="P762" t="str">
        <f>_xlfn.XLOOKUP(Orders[[#This Row],[Customer ID]],customers!$A$1:$A$1001,customers!$I$1:$I$1001,,0)</f>
        <v>No</v>
      </c>
    </row>
    <row r="763" spans="1:16" x14ac:dyDescent="0.3">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_xlfn.XLOOKUP(D763,Product!$A$1:$A$49,Product!$B$1:$B$49,,0)</f>
        <v>Exc</v>
      </c>
      <c r="J763" t="str">
        <f>_xlfn.XLOOKUP(D763,Product!$A$1:$A$49,Product!$C$1:$C$49,,0)</f>
        <v>L</v>
      </c>
      <c r="K763" s="6">
        <f>INDEX(Product!$A$1:$G$49,MATCH(orders!$D763,Product!$A$1:$A$49,0),MATCH(orders!K$1,Product!$A$1:$G$1,0))</f>
        <v>1</v>
      </c>
      <c r="L763" s="7">
        <f>INDEX(Product!$A$1:$G$49,MATCH(orders!$D763,Product!$A$1:$A$49,0),MATCH(orders!L$1,Product!$A$1:$G$1,0))</f>
        <v>14.85</v>
      </c>
      <c r="M763" s="7">
        <f t="shared" si="33"/>
        <v>89.1</v>
      </c>
      <c r="N763" t="str">
        <f t="shared" si="34"/>
        <v>Excelsa</v>
      </c>
      <c r="O763" t="str">
        <f t="shared" si="35"/>
        <v>Light</v>
      </c>
      <c r="P763" t="str">
        <f>_xlfn.XLOOKUP(Orders[[#This Row],[Customer ID]],customers!$A$1:$A$1001,customers!$I$1:$I$1001,,0)</f>
        <v>Yes</v>
      </c>
    </row>
    <row r="764" spans="1:16" x14ac:dyDescent="0.3">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_xlfn.XLOOKUP(D764,Product!$A$1:$A$49,Product!$B$1:$B$49,,0)</f>
        <v>Lib</v>
      </c>
      <c r="J764" t="str">
        <f>_xlfn.XLOOKUP(D764,Product!$A$1:$A$49,Product!$C$1:$C$49,,0)</f>
        <v>M</v>
      </c>
      <c r="K764" s="6">
        <f>INDEX(Product!$A$1:$G$49,MATCH(orders!$D764,Product!$A$1:$A$49,0),MATCH(orders!K$1,Product!$A$1:$G$1,0))</f>
        <v>0.5</v>
      </c>
      <c r="L764" s="7">
        <f>INDEX(Product!$A$1:$G$49,MATCH(orders!$D764,Product!$A$1:$A$49,0),MATCH(orders!L$1,Product!$A$1:$G$1,0))</f>
        <v>8.73</v>
      </c>
      <c r="M764" s="7">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_xlfn.XLOOKUP(D765,Product!$A$1:$A$49,Product!$B$1:$B$49,,0)</f>
        <v>Ara</v>
      </c>
      <c r="J765" t="str">
        <f>_xlfn.XLOOKUP(D765,Product!$A$1:$A$49,Product!$C$1:$C$49,,0)</f>
        <v>L</v>
      </c>
      <c r="K765" s="6">
        <f>INDEX(Product!$A$1:$G$49,MATCH(orders!$D765,Product!$A$1:$A$49,0),MATCH(orders!K$1,Product!$A$1:$G$1,0))</f>
        <v>0.5</v>
      </c>
      <c r="L765" s="7">
        <f>INDEX(Product!$A$1:$G$49,MATCH(orders!$D765,Product!$A$1:$A$49,0),MATCH(orders!L$1,Product!$A$1:$G$1,0))</f>
        <v>7.77</v>
      </c>
      <c r="M765" s="7">
        <f t="shared" si="33"/>
        <v>23.31</v>
      </c>
      <c r="N765" t="str">
        <f t="shared" si="34"/>
        <v>Arabica</v>
      </c>
      <c r="O765" t="str">
        <f t="shared" si="35"/>
        <v>Light</v>
      </c>
      <c r="P765" t="str">
        <f>_xlfn.XLOOKUP(Orders[[#This Row],[Customer ID]],customers!$A$1:$A$1001,customers!$I$1:$I$1001,,0)</f>
        <v>No</v>
      </c>
    </row>
    <row r="766" spans="1:16" x14ac:dyDescent="0.3">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_xlfn.XLOOKUP(D766,Product!$A$1:$A$49,Product!$B$1:$B$49,,0)</f>
        <v>Ara</v>
      </c>
      <c r="J766" t="str">
        <f>_xlfn.XLOOKUP(D766,Product!$A$1:$A$49,Product!$C$1:$C$49,,0)</f>
        <v>L</v>
      </c>
      <c r="K766" s="6">
        <f>INDEX(Product!$A$1:$G$49,MATCH(orders!$D766,Product!$A$1:$A$49,0),MATCH(orders!K$1,Product!$A$1:$G$1,0))</f>
        <v>2.5</v>
      </c>
      <c r="L766" s="7">
        <f>INDEX(Product!$A$1:$G$49,MATCH(orders!$D766,Product!$A$1:$A$49,0),MATCH(orders!L$1,Product!$A$1:$G$1,0))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_xlfn.XLOOKUP(D767,Product!$A$1:$A$49,Product!$B$1:$B$49,,0)</f>
        <v>Rob</v>
      </c>
      <c r="J767" t="str">
        <f>_xlfn.XLOOKUP(D767,Product!$A$1:$A$49,Product!$C$1:$C$49,,0)</f>
        <v>M</v>
      </c>
      <c r="K767" s="6">
        <f>INDEX(Product!$A$1:$G$49,MATCH(orders!$D767,Product!$A$1:$A$49,0),MATCH(orders!K$1,Product!$A$1:$G$1,0))</f>
        <v>1</v>
      </c>
      <c r="L767" s="7">
        <f>INDEX(Product!$A$1:$G$49,MATCH(orders!$D767,Product!$A$1:$A$49,0),MATCH(orders!L$1,Product!$A$1:$G$1,0))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_xlfn.XLOOKUP(D768,Product!$A$1:$A$49,Product!$B$1:$B$49,,0)</f>
        <v>Ara</v>
      </c>
      <c r="J768" t="str">
        <f>_xlfn.XLOOKUP(D768,Product!$A$1:$A$49,Product!$C$1:$C$49,,0)</f>
        <v>L</v>
      </c>
      <c r="K768" s="6">
        <f>INDEX(Product!$A$1:$G$49,MATCH(orders!$D768,Product!$A$1:$A$49,0),MATCH(orders!K$1,Product!$A$1:$G$1,0))</f>
        <v>0.5</v>
      </c>
      <c r="L768" s="7">
        <f>INDEX(Product!$A$1:$G$49,MATCH(orders!$D768,Product!$A$1:$A$49,0),MATCH(orders!L$1,Product!$A$1:$G$1,0))</f>
        <v>7.77</v>
      </c>
      <c r="M768" s="7">
        <f t="shared" si="33"/>
        <v>15.54</v>
      </c>
      <c r="N768" t="str">
        <f t="shared" si="34"/>
        <v>Arabica</v>
      </c>
      <c r="O768" t="str">
        <f t="shared" si="35"/>
        <v>Light</v>
      </c>
      <c r="P768" t="str">
        <f>_xlfn.XLOOKUP(Orders[[#This Row],[Customer ID]],customers!$A$1:$A$1001,customers!$I$1:$I$1001,,0)</f>
        <v>Yes</v>
      </c>
    </row>
    <row r="769" spans="1:16" x14ac:dyDescent="0.3">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_xlfn.XLOOKUP(D769,Product!$A$1:$A$49,Product!$B$1:$B$49,,0)</f>
        <v>Ara</v>
      </c>
      <c r="J769" t="str">
        <f>_xlfn.XLOOKUP(D769,Product!$A$1:$A$49,Product!$C$1:$C$49,,0)</f>
        <v>L</v>
      </c>
      <c r="K769" s="6">
        <f>INDEX(Product!$A$1:$G$49,MATCH(orders!$D769,Product!$A$1:$A$49,0),MATCH(orders!K$1,Product!$A$1:$G$1,0))</f>
        <v>2.5</v>
      </c>
      <c r="L769" s="7">
        <f>INDEX(Product!$A$1:$G$49,MATCH(orders!$D769,Product!$A$1:$A$49,0),MATCH(orders!L$1,Product!$A$1:$G$1,0))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_xlfn.XLOOKUP(D770,Product!$A$1:$A$49,Product!$B$1:$B$49,,0)</f>
        <v>Rob</v>
      </c>
      <c r="J770" t="str">
        <f>_xlfn.XLOOKUP(D770,Product!$A$1:$A$49,Product!$C$1:$C$49,,0)</f>
        <v>L</v>
      </c>
      <c r="K770" s="6">
        <f>INDEX(Product!$A$1:$G$49,MATCH(orders!$D770,Product!$A$1:$A$49,0),MATCH(orders!K$1,Product!$A$1:$G$1,0))</f>
        <v>1</v>
      </c>
      <c r="L770" s="7">
        <f>INDEX(Product!$A$1:$G$49,MATCH(orders!$D770,Product!$A$1:$A$49,0),MATCH(orders!L$1,Product!$A$1:$G$1,0))</f>
        <v>11.95</v>
      </c>
      <c r="M770" s="7">
        <f t="shared" si="33"/>
        <v>23.9</v>
      </c>
      <c r="N770" t="str">
        <f t="shared" si="34"/>
        <v>Robusta</v>
      </c>
      <c r="O770" t="str">
        <f t="shared" si="35"/>
        <v>Light</v>
      </c>
      <c r="P770" t="str">
        <f>_xlfn.XLOOKUP(Orders[[#This Row],[Customer ID]],customers!$A$1:$A$1001,customers!$I$1:$I$1001,,0)</f>
        <v>No</v>
      </c>
    </row>
    <row r="771" spans="1:16" x14ac:dyDescent="0.3">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_xlfn.XLOOKUP(D771,Product!$A$1:$A$49,Product!$B$1:$B$49,,0)</f>
        <v>Rob</v>
      </c>
      <c r="J771" t="str">
        <f>_xlfn.XLOOKUP(D771,Product!$A$1:$A$49,Product!$C$1:$C$49,,0)</f>
        <v>M</v>
      </c>
      <c r="K771" s="6">
        <f>INDEX(Product!$A$1:$G$49,MATCH(orders!$D771,Product!$A$1:$A$49,0),MATCH(orders!K$1,Product!$A$1:$G$1,0))</f>
        <v>2.5</v>
      </c>
      <c r="L771" s="7">
        <f>INDEX(Product!$A$1:$G$49,MATCH(orders!$D771,Product!$A$1:$A$49,0),MATCH(orders!L$1,Product!$A$1:$G$1,0))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_xlfn.XLOOKUP(D772,Product!$A$1:$A$49,Product!$B$1:$B$49,,0)</f>
        <v>Ara</v>
      </c>
      <c r="J772" t="str">
        <f>_xlfn.XLOOKUP(D772,Product!$A$1:$A$49,Product!$C$1:$C$49,,0)</f>
        <v>D</v>
      </c>
      <c r="K772" s="6">
        <f>INDEX(Product!$A$1:$G$49,MATCH(orders!$D772,Product!$A$1:$A$49,0),MATCH(orders!K$1,Product!$A$1:$G$1,0))</f>
        <v>1</v>
      </c>
      <c r="L772" s="7">
        <f>INDEX(Product!$A$1:$G$49,MATCH(orders!$D772,Product!$A$1:$A$49,0),MATCH(orders!L$1,Product!$A$1:$G$1,0))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_xlfn.XLOOKUP(D773,Product!$A$1:$A$49,Product!$B$1:$B$49,,0)</f>
        <v>Rob</v>
      </c>
      <c r="J773" t="str">
        <f>_xlfn.XLOOKUP(D773,Product!$A$1:$A$49,Product!$C$1:$C$49,,0)</f>
        <v>L</v>
      </c>
      <c r="K773" s="6">
        <f>INDEX(Product!$A$1:$G$49,MATCH(orders!$D773,Product!$A$1:$A$49,0),MATCH(orders!K$1,Product!$A$1:$G$1,0))</f>
        <v>0.5</v>
      </c>
      <c r="L773" s="7">
        <f>INDEX(Product!$A$1:$G$49,MATCH(orders!$D773,Product!$A$1:$A$49,0),MATCH(orders!L$1,Product!$A$1:$G$1,0))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_xlfn.XLOOKUP(D774,Product!$A$1:$A$49,Product!$B$1:$B$49,,0)</f>
        <v>Exc</v>
      </c>
      <c r="J774" t="str">
        <f>_xlfn.XLOOKUP(D774,Product!$A$1:$A$49,Product!$C$1:$C$49,,0)</f>
        <v>M</v>
      </c>
      <c r="K774" s="6">
        <f>INDEX(Product!$A$1:$G$49,MATCH(orders!$D774,Product!$A$1:$A$49,0),MATCH(orders!K$1,Product!$A$1:$G$1,0))</f>
        <v>1</v>
      </c>
      <c r="L774" s="7">
        <f>INDEX(Product!$A$1:$G$49,MATCH(orders!$D774,Product!$A$1:$A$49,0),MATCH(orders!L$1,Product!$A$1:$G$1,0))</f>
        <v>13.75</v>
      </c>
      <c r="M774" s="7">
        <f t="shared" si="36"/>
        <v>82.5</v>
      </c>
      <c r="N774" t="str">
        <f t="shared" si="37"/>
        <v>Excelsa</v>
      </c>
      <c r="O774" t="str">
        <f t="shared" si="38"/>
        <v>Medium</v>
      </c>
      <c r="P774" t="str">
        <f>_xlfn.XLOOKUP(Orders[[#This Row],[Customer ID]],customers!$A$1:$A$1001,customers!$I$1:$I$1001,,0)</f>
        <v>No</v>
      </c>
    </row>
    <row r="775" spans="1:16" x14ac:dyDescent="0.3">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_xlfn.XLOOKUP(D775,Product!$A$1:$A$49,Product!$B$1:$B$49,,0)</f>
        <v>Lib</v>
      </c>
      <c r="J775" t="str">
        <f>_xlfn.XLOOKUP(D775,Product!$A$1:$A$49,Product!$C$1:$C$49,,0)</f>
        <v>M</v>
      </c>
      <c r="K775" s="6">
        <f>INDEX(Product!$A$1:$G$49,MATCH(orders!$D775,Product!$A$1:$A$49,0),MATCH(orders!K$1,Product!$A$1:$G$1,0))</f>
        <v>0.2</v>
      </c>
      <c r="L775" s="7">
        <f>INDEX(Product!$A$1:$G$49,MATCH(orders!$D775,Product!$A$1:$A$49,0),MATCH(orders!L$1,Product!$A$1:$G$1,0))</f>
        <v>4.3650000000000002</v>
      </c>
      <c r="M775" s="7">
        <f t="shared" si="36"/>
        <v>8.73</v>
      </c>
      <c r="N775" t="str">
        <f t="shared" si="37"/>
        <v>Liberica</v>
      </c>
      <c r="O775" t="str">
        <f t="shared" si="38"/>
        <v>Medium</v>
      </c>
      <c r="P775" t="str">
        <f>_xlfn.XLOOKUP(Orders[[#This Row],[Customer ID]],customers!$A$1:$A$1001,customers!$I$1:$I$1001,,0)</f>
        <v>No</v>
      </c>
    </row>
    <row r="776" spans="1:16" x14ac:dyDescent="0.3">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_xlfn.XLOOKUP(D776,Product!$A$1:$A$49,Product!$B$1:$B$49,,0)</f>
        <v>Rob</v>
      </c>
      <c r="J776" t="str">
        <f>_xlfn.XLOOKUP(D776,Product!$A$1:$A$49,Product!$C$1:$C$49,,0)</f>
        <v>M</v>
      </c>
      <c r="K776" s="6">
        <f>INDEX(Product!$A$1:$G$49,MATCH(orders!$D776,Product!$A$1:$A$49,0),MATCH(orders!K$1,Product!$A$1:$G$1,0))</f>
        <v>1</v>
      </c>
      <c r="L776" s="7">
        <f>INDEX(Product!$A$1:$G$49,MATCH(orders!$D776,Product!$A$1:$A$49,0),MATCH(orders!L$1,Product!$A$1:$G$1,0))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_xlfn.XLOOKUP(D777,Product!$A$1:$A$49,Product!$B$1:$B$49,,0)</f>
        <v>Exc</v>
      </c>
      <c r="J777" t="str">
        <f>_xlfn.XLOOKUP(D777,Product!$A$1:$A$49,Product!$C$1:$C$49,,0)</f>
        <v>L</v>
      </c>
      <c r="K777" s="6">
        <f>INDEX(Product!$A$1:$G$49,MATCH(orders!$D777,Product!$A$1:$A$49,0),MATCH(orders!K$1,Product!$A$1:$G$1,0))</f>
        <v>0.5</v>
      </c>
      <c r="L777" s="7">
        <f>INDEX(Product!$A$1:$G$49,MATCH(orders!$D777,Product!$A$1:$A$49,0),MATCH(orders!L$1,Product!$A$1:$G$1,0))</f>
        <v>8.91</v>
      </c>
      <c r="M777" s="7">
        <f t="shared" si="36"/>
        <v>17.82</v>
      </c>
      <c r="N777" t="str">
        <f t="shared" si="37"/>
        <v>Excelsa</v>
      </c>
      <c r="O777" t="str">
        <f t="shared" si="38"/>
        <v>Light</v>
      </c>
      <c r="P777" t="str">
        <f>_xlfn.XLOOKUP(Orders[[#This Row],[Customer ID]],customers!$A$1:$A$1001,customers!$I$1:$I$1001,,0)</f>
        <v>Yes</v>
      </c>
    </row>
    <row r="778" spans="1:16" x14ac:dyDescent="0.3">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_xlfn.XLOOKUP(D778,Product!$A$1:$A$49,Product!$B$1:$B$49,,0)</f>
        <v>Ara</v>
      </c>
      <c r="J778" t="str">
        <f>_xlfn.XLOOKUP(D778,Product!$A$1:$A$49,Product!$C$1:$C$49,,0)</f>
        <v>M</v>
      </c>
      <c r="K778" s="6">
        <f>INDEX(Product!$A$1:$G$49,MATCH(orders!$D778,Product!$A$1:$A$49,0),MATCH(orders!K$1,Product!$A$1:$G$1,0))</f>
        <v>0.5</v>
      </c>
      <c r="L778" s="7">
        <f>INDEX(Product!$A$1:$G$49,MATCH(orders!$D778,Product!$A$1:$A$49,0),MATCH(orders!L$1,Product!$A$1:$G$1,0))</f>
        <v>6.75</v>
      </c>
      <c r="M778" s="7">
        <f t="shared" si="36"/>
        <v>20.25</v>
      </c>
      <c r="N778" t="str">
        <f t="shared" si="37"/>
        <v>Arabica</v>
      </c>
      <c r="O778" t="str">
        <f t="shared" si="38"/>
        <v>Medium</v>
      </c>
      <c r="P778" t="str">
        <f>_xlfn.XLOOKUP(Orders[[#This Row],[Customer ID]],customers!$A$1:$A$1001,customers!$I$1:$I$1001,,0)</f>
        <v>No</v>
      </c>
    </row>
    <row r="779" spans="1:16" x14ac:dyDescent="0.3">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_xlfn.XLOOKUP(D779,Product!$A$1:$A$49,Product!$B$1:$B$49,,0)</f>
        <v>Ara</v>
      </c>
      <c r="J779" t="str">
        <f>_xlfn.XLOOKUP(D779,Product!$A$1:$A$49,Product!$C$1:$C$49,,0)</f>
        <v>L</v>
      </c>
      <c r="K779" s="6">
        <f>INDEX(Product!$A$1:$G$49,MATCH(orders!$D779,Product!$A$1:$A$49,0),MATCH(orders!K$1,Product!$A$1:$G$1,0))</f>
        <v>2.5</v>
      </c>
      <c r="L779" s="7">
        <f>INDEX(Product!$A$1:$G$49,MATCH(orders!$D779,Product!$A$1:$A$49,0),MATCH(orders!L$1,Product!$A$1:$G$1,0))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_xlfn.XLOOKUP(D780,Product!$A$1:$A$49,Product!$B$1:$B$49,,0)</f>
        <v>Lib</v>
      </c>
      <c r="J780" t="str">
        <f>_xlfn.XLOOKUP(D780,Product!$A$1:$A$49,Product!$C$1:$C$49,,0)</f>
        <v>L</v>
      </c>
      <c r="K780" s="6">
        <f>INDEX(Product!$A$1:$G$49,MATCH(orders!$D780,Product!$A$1:$A$49,0),MATCH(orders!K$1,Product!$A$1:$G$1,0))</f>
        <v>0.5</v>
      </c>
      <c r="L780" s="7">
        <f>INDEX(Product!$A$1:$G$49,MATCH(orders!$D780,Product!$A$1:$A$49,0),MATCH(orders!L$1,Product!$A$1:$G$1,0))</f>
        <v>9.51</v>
      </c>
      <c r="M780" s="7">
        <f t="shared" si="36"/>
        <v>19.02</v>
      </c>
      <c r="N780" t="str">
        <f t="shared" si="37"/>
        <v>Liberica</v>
      </c>
      <c r="O780" t="str">
        <f t="shared" si="38"/>
        <v>Light</v>
      </c>
      <c r="P780" t="str">
        <f>_xlfn.XLOOKUP(Orders[[#This Row],[Customer ID]],customers!$A$1:$A$1001,customers!$I$1:$I$1001,,0)</f>
        <v>Yes</v>
      </c>
    </row>
    <row r="781" spans="1:16" x14ac:dyDescent="0.3">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_xlfn.XLOOKUP(D781,Product!$A$1:$A$49,Product!$B$1:$B$49,,0)</f>
        <v>Lib</v>
      </c>
      <c r="J781" t="str">
        <f>_xlfn.XLOOKUP(D781,Product!$A$1:$A$49,Product!$C$1:$C$49,,0)</f>
        <v>D</v>
      </c>
      <c r="K781" s="6">
        <f>INDEX(Product!$A$1:$G$49,MATCH(orders!$D781,Product!$A$1:$A$49,0),MATCH(orders!K$1,Product!$A$1:$G$1,0))</f>
        <v>1</v>
      </c>
      <c r="L781" s="7">
        <f>INDEX(Product!$A$1:$G$49,MATCH(orders!$D781,Product!$A$1:$A$49,0),MATCH(orders!L$1,Product!$A$1:$G$1,0))</f>
        <v>12.95</v>
      </c>
      <c r="M781" s="7">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_xlfn.XLOOKUP(D782,Product!$A$1:$A$49,Product!$B$1:$B$49,,0)</f>
        <v>Exc</v>
      </c>
      <c r="J782" t="str">
        <f>_xlfn.XLOOKUP(D782,Product!$A$1:$A$49,Product!$C$1:$C$49,,0)</f>
        <v>M</v>
      </c>
      <c r="K782" s="6">
        <f>INDEX(Product!$A$1:$G$49,MATCH(orders!$D782,Product!$A$1:$A$49,0),MATCH(orders!K$1,Product!$A$1:$G$1,0))</f>
        <v>1</v>
      </c>
      <c r="L782" s="7">
        <f>INDEX(Product!$A$1:$G$49,MATCH(orders!$D782,Product!$A$1:$A$49,0),MATCH(orders!L$1,Product!$A$1:$G$1,0))</f>
        <v>13.75</v>
      </c>
      <c r="M782" s="7">
        <f t="shared" si="36"/>
        <v>41.25</v>
      </c>
      <c r="N782" t="str">
        <f t="shared" si="37"/>
        <v>Excelsa</v>
      </c>
      <c r="O782" t="str">
        <f t="shared" si="38"/>
        <v>Medium</v>
      </c>
      <c r="P782" t="str">
        <f>_xlfn.XLOOKUP(Orders[[#This Row],[Customer ID]],customers!$A$1:$A$1001,customers!$I$1:$I$1001,,0)</f>
        <v>No</v>
      </c>
    </row>
    <row r="783" spans="1:16" x14ac:dyDescent="0.3">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_xlfn.XLOOKUP(D783,Product!$A$1:$A$49,Product!$B$1:$B$49,,0)</f>
        <v>Lib</v>
      </c>
      <c r="J783" t="str">
        <f>_xlfn.XLOOKUP(D783,Product!$A$1:$A$49,Product!$C$1:$C$49,,0)</f>
        <v>L</v>
      </c>
      <c r="K783" s="6">
        <f>INDEX(Product!$A$1:$G$49,MATCH(orders!$D783,Product!$A$1:$A$49,0),MATCH(orders!K$1,Product!$A$1:$G$1,0))</f>
        <v>2.5</v>
      </c>
      <c r="L783" s="7">
        <f>INDEX(Product!$A$1:$G$49,MATCH(orders!$D783,Product!$A$1:$A$49,0),MATCH(orders!L$1,Product!$A$1:$G$1,0))</f>
        <v>36.454999999999998</v>
      </c>
      <c r="M783" s="7">
        <f t="shared" si="36"/>
        <v>145.82</v>
      </c>
      <c r="N783" t="str">
        <f t="shared" si="37"/>
        <v>Liberica</v>
      </c>
      <c r="O783" t="str">
        <f t="shared" si="38"/>
        <v>Light</v>
      </c>
      <c r="P783" t="str">
        <f>_xlfn.XLOOKUP(Orders[[#This Row],[Customer ID]],customers!$A$1:$A$1001,customers!$I$1:$I$1001,,0)</f>
        <v>No</v>
      </c>
    </row>
    <row r="784" spans="1:16" x14ac:dyDescent="0.3">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_xlfn.XLOOKUP(D784,Product!$A$1:$A$49,Product!$B$1:$B$49,,0)</f>
        <v>Exc</v>
      </c>
      <c r="J784" t="str">
        <f>_xlfn.XLOOKUP(D784,Product!$A$1:$A$49,Product!$C$1:$C$49,,0)</f>
        <v>L</v>
      </c>
      <c r="K784" s="6">
        <f>INDEX(Product!$A$1:$G$49,MATCH(orders!$D784,Product!$A$1:$A$49,0),MATCH(orders!K$1,Product!$A$1:$G$1,0))</f>
        <v>0.2</v>
      </c>
      <c r="L784" s="7">
        <f>INDEX(Product!$A$1:$G$49,MATCH(orders!$D784,Product!$A$1:$A$49,0),MATCH(orders!L$1,Product!$A$1:$G$1,0))</f>
        <v>4.4550000000000001</v>
      </c>
      <c r="M784" s="7">
        <f t="shared" si="36"/>
        <v>26.73</v>
      </c>
      <c r="N784" t="str">
        <f t="shared" si="37"/>
        <v>Excelsa</v>
      </c>
      <c r="O784" t="str">
        <f t="shared" si="38"/>
        <v>Light</v>
      </c>
      <c r="P784" t="str">
        <f>_xlfn.XLOOKUP(Orders[[#This Row],[Customer ID]],customers!$A$1:$A$1001,customers!$I$1:$I$1001,,0)</f>
        <v>No</v>
      </c>
    </row>
    <row r="785" spans="1:16" x14ac:dyDescent="0.3">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_xlfn.XLOOKUP(D785,Product!$A$1:$A$49,Product!$B$1:$B$49,,0)</f>
        <v>Lib</v>
      </c>
      <c r="J785" t="str">
        <f>_xlfn.XLOOKUP(D785,Product!$A$1:$A$49,Product!$C$1:$C$49,,0)</f>
        <v>M</v>
      </c>
      <c r="K785" s="6">
        <f>INDEX(Product!$A$1:$G$49,MATCH(orders!$D785,Product!$A$1:$A$49,0),MATCH(orders!K$1,Product!$A$1:$G$1,0))</f>
        <v>0.5</v>
      </c>
      <c r="L785" s="7">
        <f>INDEX(Product!$A$1:$G$49,MATCH(orders!$D785,Product!$A$1:$A$49,0),MATCH(orders!L$1,Product!$A$1:$G$1,0))</f>
        <v>8.73</v>
      </c>
      <c r="M785" s="7">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_xlfn.XLOOKUP(D786,Product!$A$1:$A$49,Product!$B$1:$B$49,,0)</f>
        <v>Lib</v>
      </c>
      <c r="J786" t="str">
        <f>_xlfn.XLOOKUP(D786,Product!$A$1:$A$49,Product!$C$1:$C$49,,0)</f>
        <v>L</v>
      </c>
      <c r="K786" s="6">
        <f>INDEX(Product!$A$1:$G$49,MATCH(orders!$D786,Product!$A$1:$A$49,0),MATCH(orders!K$1,Product!$A$1:$G$1,0))</f>
        <v>1</v>
      </c>
      <c r="L786" s="7">
        <f>INDEX(Product!$A$1:$G$49,MATCH(orders!$D786,Product!$A$1:$A$49,0),MATCH(orders!L$1,Product!$A$1:$G$1,0))</f>
        <v>15.85</v>
      </c>
      <c r="M786" s="7">
        <f t="shared" si="36"/>
        <v>31.7</v>
      </c>
      <c r="N786" t="str">
        <f t="shared" si="37"/>
        <v>Liberica</v>
      </c>
      <c r="O786" t="str">
        <f t="shared" si="38"/>
        <v>Light</v>
      </c>
      <c r="P786" t="str">
        <f>_xlfn.XLOOKUP(Orders[[#This Row],[Customer ID]],customers!$A$1:$A$1001,customers!$I$1:$I$1001,,0)</f>
        <v>No</v>
      </c>
    </row>
    <row r="787" spans="1:16" x14ac:dyDescent="0.3">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_xlfn.XLOOKUP(D787,Product!$A$1:$A$49,Product!$B$1:$B$49,,0)</f>
        <v>Ara</v>
      </c>
      <c r="J787" t="str">
        <f>_xlfn.XLOOKUP(D787,Product!$A$1:$A$49,Product!$C$1:$C$49,,0)</f>
        <v>D</v>
      </c>
      <c r="K787" s="6">
        <f>INDEX(Product!$A$1:$G$49,MATCH(orders!$D787,Product!$A$1:$A$49,0),MATCH(orders!K$1,Product!$A$1:$G$1,0))</f>
        <v>2.5</v>
      </c>
      <c r="L787" s="7">
        <f>INDEX(Product!$A$1:$G$49,MATCH(orders!$D787,Product!$A$1:$A$49,0),MATCH(orders!L$1,Product!$A$1:$G$1,0))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_xlfn.XLOOKUP(D788,Product!$A$1:$A$49,Product!$B$1:$B$49,,0)</f>
        <v>Exc</v>
      </c>
      <c r="J788" t="str">
        <f>_xlfn.XLOOKUP(D788,Product!$A$1:$A$49,Product!$C$1:$C$49,,0)</f>
        <v>D</v>
      </c>
      <c r="K788" s="6">
        <f>INDEX(Product!$A$1:$G$49,MATCH(orders!$D788,Product!$A$1:$A$49,0),MATCH(orders!K$1,Product!$A$1:$G$1,0))</f>
        <v>2.5</v>
      </c>
      <c r="L788" s="7">
        <f>INDEX(Product!$A$1:$G$49,MATCH(orders!$D788,Product!$A$1:$A$49,0),MATCH(orders!L$1,Product!$A$1:$G$1,0))</f>
        <v>27.945</v>
      </c>
      <c r="M788" s="7">
        <f t="shared" si="36"/>
        <v>27.945</v>
      </c>
      <c r="N788" t="str">
        <f t="shared" si="37"/>
        <v>Excelsa</v>
      </c>
      <c r="O788" t="str">
        <f t="shared" si="38"/>
        <v>Dark</v>
      </c>
      <c r="P788" t="str">
        <f>_xlfn.XLOOKUP(Orders[[#This Row],[Customer ID]],customers!$A$1:$A$1001,customers!$I$1:$I$1001,,0)</f>
        <v>Yes</v>
      </c>
    </row>
    <row r="789" spans="1:16" x14ac:dyDescent="0.3">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_xlfn.XLOOKUP(D789,Product!$A$1:$A$49,Product!$B$1:$B$49,,0)</f>
        <v>Exc</v>
      </c>
      <c r="J789" t="str">
        <f>_xlfn.XLOOKUP(D789,Product!$A$1:$A$49,Product!$C$1:$C$49,,0)</f>
        <v>M</v>
      </c>
      <c r="K789" s="6">
        <f>INDEX(Product!$A$1:$G$49,MATCH(orders!$D789,Product!$A$1:$A$49,0),MATCH(orders!K$1,Product!$A$1:$G$1,0))</f>
        <v>1</v>
      </c>
      <c r="L789" s="7">
        <f>INDEX(Product!$A$1:$G$49,MATCH(orders!$D789,Product!$A$1:$A$49,0),MATCH(orders!L$1,Product!$A$1:$G$1,0))</f>
        <v>13.75</v>
      </c>
      <c r="M789" s="7">
        <f t="shared" si="36"/>
        <v>82.5</v>
      </c>
      <c r="N789" t="str">
        <f t="shared" si="37"/>
        <v>Excelsa</v>
      </c>
      <c r="O789" t="str">
        <f t="shared" si="38"/>
        <v>Medium</v>
      </c>
      <c r="P789" t="str">
        <f>_xlfn.XLOOKUP(Orders[[#This Row],[Customer ID]],customers!$A$1:$A$1001,customers!$I$1:$I$1001,,0)</f>
        <v>Yes</v>
      </c>
    </row>
    <row r="790" spans="1:16" x14ac:dyDescent="0.3">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_xlfn.XLOOKUP(D790,Product!$A$1:$A$49,Product!$B$1:$B$49,,0)</f>
        <v>Rob</v>
      </c>
      <c r="J790" t="str">
        <f>_xlfn.XLOOKUP(D790,Product!$A$1:$A$49,Product!$C$1:$C$49,,0)</f>
        <v>M</v>
      </c>
      <c r="K790" s="6">
        <f>INDEX(Product!$A$1:$G$49,MATCH(orders!$D790,Product!$A$1:$A$49,0),MATCH(orders!K$1,Product!$A$1:$G$1,0))</f>
        <v>2.5</v>
      </c>
      <c r="L790" s="7">
        <f>INDEX(Product!$A$1:$G$49,MATCH(orders!$D790,Product!$A$1:$A$49,0),MATCH(orders!L$1,Product!$A$1:$G$1,0))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_xlfn.XLOOKUP(D791,Product!$A$1:$A$49,Product!$B$1:$B$49,,0)</f>
        <v>Ara</v>
      </c>
      <c r="J791" t="str">
        <f>_xlfn.XLOOKUP(D791,Product!$A$1:$A$49,Product!$C$1:$C$49,,0)</f>
        <v>L</v>
      </c>
      <c r="K791" s="6">
        <f>INDEX(Product!$A$1:$G$49,MATCH(orders!$D791,Product!$A$1:$A$49,0),MATCH(orders!K$1,Product!$A$1:$G$1,0))</f>
        <v>1</v>
      </c>
      <c r="L791" s="7">
        <f>INDEX(Product!$A$1:$G$49,MATCH(orders!$D791,Product!$A$1:$A$49,0),MATCH(orders!L$1,Product!$A$1:$G$1,0))</f>
        <v>12.95</v>
      </c>
      <c r="M791" s="7">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_xlfn.XLOOKUP(D792,Product!$A$1:$A$49,Product!$B$1:$B$49,,0)</f>
        <v>Ara</v>
      </c>
      <c r="J792" t="str">
        <f>_xlfn.XLOOKUP(D792,Product!$A$1:$A$49,Product!$C$1:$C$49,,0)</f>
        <v>L</v>
      </c>
      <c r="K792" s="6">
        <f>INDEX(Product!$A$1:$G$49,MATCH(orders!$D792,Product!$A$1:$A$49,0),MATCH(orders!K$1,Product!$A$1:$G$1,0))</f>
        <v>0.5</v>
      </c>
      <c r="L792" s="7">
        <f>INDEX(Product!$A$1:$G$49,MATCH(orders!$D792,Product!$A$1:$A$49,0),MATCH(orders!L$1,Product!$A$1:$G$1,0))</f>
        <v>7.77</v>
      </c>
      <c r="M792" s="7">
        <f t="shared" si="36"/>
        <v>23.31</v>
      </c>
      <c r="N792" t="str">
        <f t="shared" si="37"/>
        <v>Arabica</v>
      </c>
      <c r="O792" t="str">
        <f t="shared" si="38"/>
        <v>Light</v>
      </c>
      <c r="P792" t="str">
        <f>_xlfn.XLOOKUP(Orders[[#This Row],[Customer ID]],customers!$A$1:$A$1001,customers!$I$1:$I$1001,,0)</f>
        <v>No</v>
      </c>
    </row>
    <row r="793" spans="1:16" x14ac:dyDescent="0.3">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_xlfn.XLOOKUP(D793,Product!$A$1:$A$49,Product!$B$1:$B$49,,0)</f>
        <v>Lib</v>
      </c>
      <c r="J793" t="str">
        <f>_xlfn.XLOOKUP(D793,Product!$A$1:$A$49,Product!$C$1:$C$49,,0)</f>
        <v>L</v>
      </c>
      <c r="K793" s="6">
        <f>INDEX(Product!$A$1:$G$49,MATCH(orders!$D793,Product!$A$1:$A$49,0),MATCH(orders!K$1,Product!$A$1:$G$1,0))</f>
        <v>0.2</v>
      </c>
      <c r="L793" s="7">
        <f>INDEX(Product!$A$1:$G$49,MATCH(orders!$D793,Product!$A$1:$A$49,0),MATCH(orders!L$1,Product!$A$1:$G$1,0))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_xlfn.XLOOKUP(D794,Product!$A$1:$A$49,Product!$B$1:$B$49,,0)</f>
        <v>Lib</v>
      </c>
      <c r="J794" t="str">
        <f>_xlfn.XLOOKUP(D794,Product!$A$1:$A$49,Product!$C$1:$C$49,,0)</f>
        <v>M</v>
      </c>
      <c r="K794" s="6">
        <f>INDEX(Product!$A$1:$G$49,MATCH(orders!$D794,Product!$A$1:$A$49,0),MATCH(orders!K$1,Product!$A$1:$G$1,0))</f>
        <v>0.5</v>
      </c>
      <c r="L794" s="7">
        <f>INDEX(Product!$A$1:$G$49,MATCH(orders!$D794,Product!$A$1:$A$49,0),MATCH(orders!L$1,Product!$A$1:$G$1,0))</f>
        <v>8.73</v>
      </c>
      <c r="M794" s="7">
        <f t="shared" si="36"/>
        <v>52.38</v>
      </c>
      <c r="N794" t="str">
        <f t="shared" si="37"/>
        <v>Liberica</v>
      </c>
      <c r="O794" t="str">
        <f t="shared" si="38"/>
        <v>Medium</v>
      </c>
      <c r="P794" t="str">
        <f>_xlfn.XLOOKUP(Orders[[#This Row],[Customer ID]],customers!$A$1:$A$1001,customers!$I$1:$I$1001,,0)</f>
        <v>Yes</v>
      </c>
    </row>
    <row r="795" spans="1:16" x14ac:dyDescent="0.3">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_xlfn.XLOOKUP(D795,Product!$A$1:$A$49,Product!$B$1:$B$49,,0)</f>
        <v>Rob</v>
      </c>
      <c r="J795" t="str">
        <f>_xlfn.XLOOKUP(D795,Product!$A$1:$A$49,Product!$C$1:$C$49,,0)</f>
        <v>L</v>
      </c>
      <c r="K795" s="6">
        <f>INDEX(Product!$A$1:$G$49,MATCH(orders!$D795,Product!$A$1:$A$49,0),MATCH(orders!K$1,Product!$A$1:$G$1,0))</f>
        <v>0.2</v>
      </c>
      <c r="L795" s="7">
        <f>INDEX(Product!$A$1:$G$49,MATCH(orders!$D795,Product!$A$1:$A$49,0),MATCH(orders!L$1,Product!$A$1:$G$1,0))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_xlfn.XLOOKUP(D796,Product!$A$1:$A$49,Product!$B$1:$B$49,,0)</f>
        <v>Ara</v>
      </c>
      <c r="J796" t="str">
        <f>_xlfn.XLOOKUP(D796,Product!$A$1:$A$49,Product!$C$1:$C$49,,0)</f>
        <v>L</v>
      </c>
      <c r="K796" s="6">
        <f>INDEX(Product!$A$1:$G$49,MATCH(orders!$D796,Product!$A$1:$A$49,0),MATCH(orders!K$1,Product!$A$1:$G$1,0))</f>
        <v>2.5</v>
      </c>
      <c r="L796" s="7">
        <f>INDEX(Product!$A$1:$G$49,MATCH(orders!$D796,Product!$A$1:$A$49,0),MATCH(orders!L$1,Product!$A$1:$G$1,0))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_xlfn.XLOOKUP(D797,Product!$A$1:$A$49,Product!$B$1:$B$49,,0)</f>
        <v>Rob</v>
      </c>
      <c r="J797" t="str">
        <f>_xlfn.XLOOKUP(D797,Product!$A$1:$A$49,Product!$C$1:$C$49,,0)</f>
        <v>L</v>
      </c>
      <c r="K797" s="6">
        <f>INDEX(Product!$A$1:$G$49,MATCH(orders!$D797,Product!$A$1:$A$49,0),MATCH(orders!K$1,Product!$A$1:$G$1,0))</f>
        <v>0.5</v>
      </c>
      <c r="L797" s="7">
        <f>INDEX(Product!$A$1:$G$49,MATCH(orders!$D797,Product!$A$1:$A$49,0),MATCH(orders!L$1,Product!$A$1:$G$1,0))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_xlfn.XLOOKUP(D798,Product!$A$1:$A$49,Product!$B$1:$B$49,,0)</f>
        <v>Lib</v>
      </c>
      <c r="J798" t="str">
        <f>_xlfn.XLOOKUP(D798,Product!$A$1:$A$49,Product!$C$1:$C$49,,0)</f>
        <v>L</v>
      </c>
      <c r="K798" s="6">
        <f>INDEX(Product!$A$1:$G$49,MATCH(orders!$D798,Product!$A$1:$A$49,0),MATCH(orders!K$1,Product!$A$1:$G$1,0))</f>
        <v>0.5</v>
      </c>
      <c r="L798" s="7">
        <f>INDEX(Product!$A$1:$G$49,MATCH(orders!$D798,Product!$A$1:$A$49,0),MATCH(orders!L$1,Product!$A$1:$G$1,0))</f>
        <v>9.51</v>
      </c>
      <c r="M798" s="7">
        <f t="shared" si="36"/>
        <v>9.51</v>
      </c>
      <c r="N798" t="str">
        <f t="shared" si="37"/>
        <v>Liberica</v>
      </c>
      <c r="O798" t="str">
        <f t="shared" si="38"/>
        <v>Light</v>
      </c>
      <c r="P798" t="str">
        <f>_xlfn.XLOOKUP(Orders[[#This Row],[Customer ID]],customers!$A$1:$A$1001,customers!$I$1:$I$1001,,0)</f>
        <v>No</v>
      </c>
    </row>
    <row r="799" spans="1:16" x14ac:dyDescent="0.3">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_xlfn.XLOOKUP(D799,Product!$A$1:$A$49,Product!$B$1:$B$49,,0)</f>
        <v>Ara</v>
      </c>
      <c r="J799" t="str">
        <f>_xlfn.XLOOKUP(D799,Product!$A$1:$A$49,Product!$C$1:$C$49,,0)</f>
        <v>L</v>
      </c>
      <c r="K799" s="6">
        <f>INDEX(Product!$A$1:$G$49,MATCH(orders!$D799,Product!$A$1:$A$49,0),MATCH(orders!K$1,Product!$A$1:$G$1,0))</f>
        <v>0.5</v>
      </c>
      <c r="L799" s="7">
        <f>INDEX(Product!$A$1:$G$49,MATCH(orders!$D799,Product!$A$1:$A$49,0),MATCH(orders!L$1,Product!$A$1:$G$1,0))</f>
        <v>7.77</v>
      </c>
      <c r="M799" s="7">
        <f t="shared" si="36"/>
        <v>31.08</v>
      </c>
      <c r="N799" t="str">
        <f t="shared" si="37"/>
        <v>Arabica</v>
      </c>
      <c r="O799" t="str">
        <f t="shared" si="38"/>
        <v>Light</v>
      </c>
      <c r="P799" t="str">
        <f>_xlfn.XLOOKUP(Orders[[#This Row],[Customer ID]],customers!$A$1:$A$1001,customers!$I$1:$I$1001,,0)</f>
        <v>No</v>
      </c>
    </row>
    <row r="800" spans="1:16" x14ac:dyDescent="0.3">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_xlfn.XLOOKUP(D800,Product!$A$1:$A$49,Product!$B$1:$B$49,,0)</f>
        <v>Rob</v>
      </c>
      <c r="J800" t="str">
        <f>_xlfn.XLOOKUP(D800,Product!$A$1:$A$49,Product!$C$1:$C$49,,0)</f>
        <v>D</v>
      </c>
      <c r="K800" s="6">
        <f>INDEX(Product!$A$1:$G$49,MATCH(orders!$D800,Product!$A$1:$A$49,0),MATCH(orders!K$1,Product!$A$1:$G$1,0))</f>
        <v>0.2</v>
      </c>
      <c r="L800" s="7">
        <f>INDEX(Product!$A$1:$G$49,MATCH(orders!$D800,Product!$A$1:$A$49,0),MATCH(orders!L$1,Product!$A$1:$G$1,0))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_xlfn.XLOOKUP(D801,Product!$A$1:$A$49,Product!$B$1:$B$49,,0)</f>
        <v>Exc</v>
      </c>
      <c r="J801" t="str">
        <f>_xlfn.XLOOKUP(D801,Product!$A$1:$A$49,Product!$C$1:$C$49,,0)</f>
        <v>D</v>
      </c>
      <c r="K801" s="6">
        <f>INDEX(Product!$A$1:$G$49,MATCH(orders!$D801,Product!$A$1:$A$49,0),MATCH(orders!K$1,Product!$A$1:$G$1,0))</f>
        <v>1</v>
      </c>
      <c r="L801" s="7">
        <f>INDEX(Product!$A$1:$G$49,MATCH(orders!$D801,Product!$A$1:$A$49,0),MATCH(orders!L$1,Product!$A$1:$G$1,0))</f>
        <v>12.15</v>
      </c>
      <c r="M801" s="7">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_xlfn.XLOOKUP(D802,Product!$A$1:$A$49,Product!$B$1:$B$49,,0)</f>
        <v>Rob</v>
      </c>
      <c r="J802" t="str">
        <f>_xlfn.XLOOKUP(D802,Product!$A$1:$A$49,Product!$C$1:$C$49,,0)</f>
        <v>D</v>
      </c>
      <c r="K802" s="6">
        <f>INDEX(Product!$A$1:$G$49,MATCH(orders!$D802,Product!$A$1:$A$49,0),MATCH(orders!K$1,Product!$A$1:$G$1,0))</f>
        <v>0.2</v>
      </c>
      <c r="L802" s="7">
        <f>INDEX(Product!$A$1:$G$49,MATCH(orders!$D802,Product!$A$1:$A$49,0),MATCH(orders!L$1,Product!$A$1:$G$1,0))</f>
        <v>2.6849999999999996</v>
      </c>
      <c r="M802" s="7">
        <f t="shared" si="36"/>
        <v>16.11</v>
      </c>
      <c r="N802" t="str">
        <f t="shared" si="37"/>
        <v>Robusta</v>
      </c>
      <c r="O802" t="str">
        <f t="shared" si="38"/>
        <v>Dark</v>
      </c>
      <c r="P802" t="str">
        <f>_xlfn.XLOOKUP(Orders[[#This Row],[Customer ID]],customers!$A$1:$A$1001,customers!$I$1:$I$1001,,0)</f>
        <v>No</v>
      </c>
    </row>
    <row r="803" spans="1:16" x14ac:dyDescent="0.3">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_xlfn.XLOOKUP(D803,Product!$A$1:$A$49,Product!$B$1:$B$49,,0)</f>
        <v>Rob</v>
      </c>
      <c r="J803" t="str">
        <f>_xlfn.XLOOKUP(D803,Product!$A$1:$A$49,Product!$C$1:$C$49,,0)</f>
        <v>D</v>
      </c>
      <c r="K803" s="6">
        <f>INDEX(Product!$A$1:$G$49,MATCH(orders!$D803,Product!$A$1:$A$49,0),MATCH(orders!K$1,Product!$A$1:$G$1,0))</f>
        <v>2.5</v>
      </c>
      <c r="L803" s="7">
        <f>INDEX(Product!$A$1:$G$49,MATCH(orders!$D803,Product!$A$1:$A$49,0),MATCH(orders!L$1,Product!$A$1:$G$1,0))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_xlfn.XLOOKUP(D804,Product!$A$1:$A$49,Product!$B$1:$B$49,,0)</f>
        <v>Rob</v>
      </c>
      <c r="J804" t="str">
        <f>_xlfn.XLOOKUP(D804,Product!$A$1:$A$49,Product!$C$1:$C$49,,0)</f>
        <v>D</v>
      </c>
      <c r="K804" s="6">
        <f>INDEX(Product!$A$1:$G$49,MATCH(orders!$D804,Product!$A$1:$A$49,0),MATCH(orders!K$1,Product!$A$1:$G$1,0))</f>
        <v>0.2</v>
      </c>
      <c r="L804" s="7">
        <f>INDEX(Product!$A$1:$G$49,MATCH(orders!$D804,Product!$A$1:$A$49,0),MATCH(orders!L$1,Product!$A$1:$G$1,0))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_xlfn.XLOOKUP(D805,Product!$A$1:$A$49,Product!$B$1:$B$49,,0)</f>
        <v>Exc</v>
      </c>
      <c r="J805" t="str">
        <f>_xlfn.XLOOKUP(D805,Product!$A$1:$A$49,Product!$C$1:$C$49,,0)</f>
        <v>M</v>
      </c>
      <c r="K805" s="6">
        <f>INDEX(Product!$A$1:$G$49,MATCH(orders!$D805,Product!$A$1:$A$49,0),MATCH(orders!K$1,Product!$A$1:$G$1,0))</f>
        <v>2.5</v>
      </c>
      <c r="L805" s="7">
        <f>INDEX(Product!$A$1:$G$49,MATCH(orders!$D805,Product!$A$1:$A$49,0),MATCH(orders!L$1,Product!$A$1:$G$1,0))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_xlfn.XLOOKUP(D806,Product!$A$1:$A$49,Product!$B$1:$B$49,,0)</f>
        <v>Rob</v>
      </c>
      <c r="J806" t="str">
        <f>_xlfn.XLOOKUP(D806,Product!$A$1:$A$49,Product!$C$1:$C$49,,0)</f>
        <v>L</v>
      </c>
      <c r="K806" s="6">
        <f>INDEX(Product!$A$1:$G$49,MATCH(orders!$D806,Product!$A$1:$A$49,0),MATCH(orders!K$1,Product!$A$1:$G$1,0))</f>
        <v>1</v>
      </c>
      <c r="L806" s="7">
        <f>INDEX(Product!$A$1:$G$49,MATCH(orders!$D806,Product!$A$1:$A$49,0),MATCH(orders!L$1,Product!$A$1:$G$1,0))</f>
        <v>11.95</v>
      </c>
      <c r="M806" s="7">
        <f t="shared" si="36"/>
        <v>23.9</v>
      </c>
      <c r="N806" t="str">
        <f t="shared" si="37"/>
        <v>Robusta</v>
      </c>
      <c r="O806" t="str">
        <f t="shared" si="38"/>
        <v>Light</v>
      </c>
      <c r="P806" t="str">
        <f>_xlfn.XLOOKUP(Orders[[#This Row],[Customer ID]],customers!$A$1:$A$1001,customers!$I$1:$I$1001,,0)</f>
        <v>No</v>
      </c>
    </row>
    <row r="807" spans="1:16" x14ac:dyDescent="0.3">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_xlfn.XLOOKUP(D807,Product!$A$1:$A$49,Product!$B$1:$B$49,,0)</f>
        <v>Rob</v>
      </c>
      <c r="J807" t="str">
        <f>_xlfn.XLOOKUP(D807,Product!$A$1:$A$49,Product!$C$1:$C$49,,0)</f>
        <v>M</v>
      </c>
      <c r="K807" s="6">
        <f>INDEX(Product!$A$1:$G$49,MATCH(orders!$D807,Product!$A$1:$A$49,0),MATCH(orders!K$1,Product!$A$1:$G$1,0))</f>
        <v>0.5</v>
      </c>
      <c r="L807" s="7">
        <f>INDEX(Product!$A$1:$G$49,MATCH(orders!$D807,Product!$A$1:$A$49,0),MATCH(orders!L$1,Product!$A$1:$G$1,0))</f>
        <v>5.97</v>
      </c>
      <c r="M807" s="7">
        <f t="shared" si="36"/>
        <v>5.97</v>
      </c>
      <c r="N807" t="str">
        <f t="shared" si="37"/>
        <v>Robusta</v>
      </c>
      <c r="O807" t="str">
        <f t="shared" si="38"/>
        <v>Medium</v>
      </c>
      <c r="P807" t="str">
        <f>_xlfn.XLOOKUP(Orders[[#This Row],[Customer ID]],customers!$A$1:$A$1001,customers!$I$1:$I$1001,,0)</f>
        <v>No</v>
      </c>
    </row>
    <row r="808" spans="1:16" x14ac:dyDescent="0.3">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_xlfn.XLOOKUP(D808,Product!$A$1:$A$49,Product!$B$1:$B$49,,0)</f>
        <v>Lib</v>
      </c>
      <c r="J808" t="str">
        <f>_xlfn.XLOOKUP(D808,Product!$A$1:$A$49,Product!$C$1:$C$49,,0)</f>
        <v>D</v>
      </c>
      <c r="K808" s="6">
        <f>INDEX(Product!$A$1:$G$49,MATCH(orders!$D808,Product!$A$1:$A$49,0),MATCH(orders!K$1,Product!$A$1:$G$1,0))</f>
        <v>0.2</v>
      </c>
      <c r="L808" s="7">
        <f>INDEX(Product!$A$1:$G$49,MATCH(orders!$D808,Product!$A$1:$A$49,0),MATCH(orders!L$1,Product!$A$1:$G$1,0))</f>
        <v>3.8849999999999998</v>
      </c>
      <c r="M808" s="7">
        <f t="shared" si="36"/>
        <v>7.77</v>
      </c>
      <c r="N808" t="str">
        <f t="shared" si="37"/>
        <v>Liberica</v>
      </c>
      <c r="O808" t="str">
        <f t="shared" si="38"/>
        <v>Dark</v>
      </c>
      <c r="P808" t="str">
        <f>_xlfn.XLOOKUP(Orders[[#This Row],[Customer ID]],customers!$A$1:$A$1001,customers!$I$1:$I$1001,,0)</f>
        <v>Yes</v>
      </c>
    </row>
    <row r="809" spans="1:16" x14ac:dyDescent="0.3">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_xlfn.XLOOKUP(D809,Product!$A$1:$A$49,Product!$B$1:$B$49,,0)</f>
        <v>Lib</v>
      </c>
      <c r="J809" t="str">
        <f>_xlfn.XLOOKUP(D809,Product!$A$1:$A$49,Product!$C$1:$C$49,,0)</f>
        <v>D</v>
      </c>
      <c r="K809" s="6">
        <f>INDEX(Product!$A$1:$G$49,MATCH(orders!$D809,Product!$A$1:$A$49,0),MATCH(orders!K$1,Product!$A$1:$G$1,0))</f>
        <v>0.5</v>
      </c>
      <c r="L809" s="7">
        <f>INDEX(Product!$A$1:$G$49,MATCH(orders!$D809,Product!$A$1:$A$49,0),MATCH(orders!L$1,Product!$A$1:$G$1,0))</f>
        <v>7.77</v>
      </c>
      <c r="M809" s="7">
        <f t="shared" si="36"/>
        <v>23.31</v>
      </c>
      <c r="N809" t="str">
        <f t="shared" si="37"/>
        <v>Liberica</v>
      </c>
      <c r="O809" t="str">
        <f t="shared" si="38"/>
        <v>Dark</v>
      </c>
      <c r="P809" t="str">
        <f>_xlfn.XLOOKUP(Orders[[#This Row],[Customer ID]],customers!$A$1:$A$1001,customers!$I$1:$I$1001,,0)</f>
        <v>No</v>
      </c>
    </row>
    <row r="810" spans="1:16" x14ac:dyDescent="0.3">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_xlfn.XLOOKUP(D810,Product!$A$1:$A$49,Product!$B$1:$B$49,,0)</f>
        <v>Rob</v>
      </c>
      <c r="J810" t="str">
        <f>_xlfn.XLOOKUP(D810,Product!$A$1:$A$49,Product!$C$1:$C$49,,0)</f>
        <v>L</v>
      </c>
      <c r="K810" s="6">
        <f>INDEX(Product!$A$1:$G$49,MATCH(orders!$D810,Product!$A$1:$A$49,0),MATCH(orders!K$1,Product!$A$1:$G$1,0))</f>
        <v>2.5</v>
      </c>
      <c r="L810" s="7">
        <f>INDEX(Product!$A$1:$G$49,MATCH(orders!$D810,Product!$A$1:$A$49,0),MATCH(orders!L$1,Product!$A$1:$G$1,0))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_xlfn.XLOOKUP(D811,Product!$A$1:$A$49,Product!$B$1:$B$49,,0)</f>
        <v>Rob</v>
      </c>
      <c r="J811" t="str">
        <f>_xlfn.XLOOKUP(D811,Product!$A$1:$A$49,Product!$C$1:$C$49,,0)</f>
        <v>D</v>
      </c>
      <c r="K811" s="6">
        <f>INDEX(Product!$A$1:$G$49,MATCH(orders!$D811,Product!$A$1:$A$49,0),MATCH(orders!K$1,Product!$A$1:$G$1,0))</f>
        <v>0.2</v>
      </c>
      <c r="L811" s="7">
        <f>INDEX(Product!$A$1:$G$49,MATCH(orders!$D811,Product!$A$1:$A$49,0),MATCH(orders!L$1,Product!$A$1:$G$1,0))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_xlfn.XLOOKUP(D812,Product!$A$1:$A$49,Product!$B$1:$B$49,,0)</f>
        <v>Lib</v>
      </c>
      <c r="J812" t="str">
        <f>_xlfn.XLOOKUP(D812,Product!$A$1:$A$49,Product!$C$1:$C$49,,0)</f>
        <v>L</v>
      </c>
      <c r="K812" s="6">
        <f>INDEX(Product!$A$1:$G$49,MATCH(orders!$D812,Product!$A$1:$A$49,0),MATCH(orders!K$1,Product!$A$1:$G$1,0))</f>
        <v>0.5</v>
      </c>
      <c r="L812" s="7">
        <f>INDEX(Product!$A$1:$G$49,MATCH(orders!$D812,Product!$A$1:$A$49,0),MATCH(orders!L$1,Product!$A$1:$G$1,0))</f>
        <v>9.51</v>
      </c>
      <c r="M812" s="7">
        <f t="shared" si="36"/>
        <v>28.53</v>
      </c>
      <c r="N812" t="str">
        <f t="shared" si="37"/>
        <v>Liberica</v>
      </c>
      <c r="O812" t="str">
        <f t="shared" si="38"/>
        <v>Light</v>
      </c>
      <c r="P812" t="str">
        <f>_xlfn.XLOOKUP(Orders[[#This Row],[Customer ID]],customers!$A$1:$A$1001,customers!$I$1:$I$1001,,0)</f>
        <v>No</v>
      </c>
    </row>
    <row r="813" spans="1:16" x14ac:dyDescent="0.3">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_xlfn.XLOOKUP(D813,Product!$A$1:$A$49,Product!$B$1:$B$49,,0)</f>
        <v>Ara</v>
      </c>
      <c r="J813" t="str">
        <f>_xlfn.XLOOKUP(D813,Product!$A$1:$A$49,Product!$C$1:$C$49,,0)</f>
        <v>M</v>
      </c>
      <c r="K813" s="6">
        <f>INDEX(Product!$A$1:$G$49,MATCH(orders!$D813,Product!$A$1:$A$49,0),MATCH(orders!K$1,Product!$A$1:$G$1,0))</f>
        <v>1</v>
      </c>
      <c r="L813" s="7">
        <f>INDEX(Product!$A$1:$G$49,MATCH(orders!$D813,Product!$A$1:$A$49,0),MATCH(orders!L$1,Product!$A$1:$G$1,0))</f>
        <v>11.25</v>
      </c>
      <c r="M813" s="7">
        <f t="shared" si="36"/>
        <v>67.5</v>
      </c>
      <c r="N813" t="str">
        <f t="shared" si="37"/>
        <v>Arabica</v>
      </c>
      <c r="O813" t="str">
        <f t="shared" si="38"/>
        <v>Medium</v>
      </c>
      <c r="P813" t="str">
        <f>_xlfn.XLOOKUP(Orders[[#This Row],[Customer ID]],customers!$A$1:$A$1001,customers!$I$1:$I$1001,,0)</f>
        <v>Yes</v>
      </c>
    </row>
    <row r="814" spans="1:16" x14ac:dyDescent="0.3">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_xlfn.XLOOKUP(D814,Product!$A$1:$A$49,Product!$B$1:$B$49,,0)</f>
        <v>Lib</v>
      </c>
      <c r="J814" t="str">
        <f>_xlfn.XLOOKUP(D814,Product!$A$1:$A$49,Product!$C$1:$C$49,,0)</f>
        <v>D</v>
      </c>
      <c r="K814" s="6">
        <f>INDEX(Product!$A$1:$G$49,MATCH(orders!$D814,Product!$A$1:$A$49,0),MATCH(orders!K$1,Product!$A$1:$G$1,0))</f>
        <v>2.5</v>
      </c>
      <c r="L814" s="7">
        <f>INDEX(Product!$A$1:$G$49,MATCH(orders!$D814,Product!$A$1:$A$49,0),MATCH(orders!L$1,Product!$A$1:$G$1,0))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_xlfn.XLOOKUP(D815,Product!$A$1:$A$49,Product!$B$1:$B$49,,0)</f>
        <v>Exc</v>
      </c>
      <c r="J815" t="str">
        <f>_xlfn.XLOOKUP(D815,Product!$A$1:$A$49,Product!$C$1:$C$49,,0)</f>
        <v>M</v>
      </c>
      <c r="K815" s="6">
        <f>INDEX(Product!$A$1:$G$49,MATCH(orders!$D815,Product!$A$1:$A$49,0),MATCH(orders!K$1,Product!$A$1:$G$1,0))</f>
        <v>2.5</v>
      </c>
      <c r="L815" s="7">
        <f>INDEX(Product!$A$1:$G$49,MATCH(orders!$D815,Product!$A$1:$A$49,0),MATCH(orders!L$1,Product!$A$1:$G$1,0))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_xlfn.XLOOKUP(D816,Product!$A$1:$A$49,Product!$B$1:$B$49,,0)</f>
        <v>Exc</v>
      </c>
      <c r="J816" t="str">
        <f>_xlfn.XLOOKUP(D816,Product!$A$1:$A$49,Product!$C$1:$C$49,,0)</f>
        <v>L</v>
      </c>
      <c r="K816" s="6">
        <f>INDEX(Product!$A$1:$G$49,MATCH(orders!$D816,Product!$A$1:$A$49,0),MATCH(orders!K$1,Product!$A$1:$G$1,0))</f>
        <v>0.2</v>
      </c>
      <c r="L816" s="7">
        <f>INDEX(Product!$A$1:$G$49,MATCH(orders!$D816,Product!$A$1:$A$49,0),MATCH(orders!L$1,Product!$A$1:$G$1,0))</f>
        <v>4.4550000000000001</v>
      </c>
      <c r="M816" s="7">
        <f t="shared" si="36"/>
        <v>8.91</v>
      </c>
      <c r="N816" t="str">
        <f t="shared" si="37"/>
        <v>Excelsa</v>
      </c>
      <c r="O816" t="str">
        <f t="shared" si="38"/>
        <v>Light</v>
      </c>
      <c r="P816" t="str">
        <f>_xlfn.XLOOKUP(Orders[[#This Row],[Customer ID]],customers!$A$1:$A$1001,customers!$I$1:$I$1001,,0)</f>
        <v>No</v>
      </c>
    </row>
    <row r="817" spans="1:16" x14ac:dyDescent="0.3">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_xlfn.XLOOKUP(D817,Product!$A$1:$A$49,Product!$B$1:$B$49,,0)</f>
        <v>Rob</v>
      </c>
      <c r="J817" t="str">
        <f>_xlfn.XLOOKUP(D817,Product!$A$1:$A$49,Product!$C$1:$C$49,,0)</f>
        <v>M</v>
      </c>
      <c r="K817" s="6">
        <f>INDEX(Product!$A$1:$G$49,MATCH(orders!$D817,Product!$A$1:$A$49,0),MATCH(orders!K$1,Product!$A$1:$G$1,0))</f>
        <v>0.5</v>
      </c>
      <c r="L817" s="7">
        <f>INDEX(Product!$A$1:$G$49,MATCH(orders!$D817,Product!$A$1:$A$49,0),MATCH(orders!L$1,Product!$A$1:$G$1,0))</f>
        <v>5.97</v>
      </c>
      <c r="M817" s="7">
        <f t="shared" si="36"/>
        <v>35.82</v>
      </c>
      <c r="N817" t="str">
        <f t="shared" si="37"/>
        <v>Robusta</v>
      </c>
      <c r="O817" t="str">
        <f t="shared" si="38"/>
        <v>Medium</v>
      </c>
      <c r="P817" t="str">
        <f>_xlfn.XLOOKUP(Orders[[#This Row],[Customer ID]],customers!$A$1:$A$1001,customers!$I$1:$I$1001,,0)</f>
        <v>No</v>
      </c>
    </row>
    <row r="818" spans="1:16" x14ac:dyDescent="0.3">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_xlfn.XLOOKUP(D818,Product!$A$1:$A$49,Product!$B$1:$B$49,,0)</f>
        <v>Lib</v>
      </c>
      <c r="J818" t="str">
        <f>_xlfn.XLOOKUP(D818,Product!$A$1:$A$49,Product!$C$1:$C$49,,0)</f>
        <v>L</v>
      </c>
      <c r="K818" s="6">
        <f>INDEX(Product!$A$1:$G$49,MATCH(orders!$D818,Product!$A$1:$A$49,0),MATCH(orders!K$1,Product!$A$1:$G$1,0))</f>
        <v>0.5</v>
      </c>
      <c r="L818" s="7">
        <f>INDEX(Product!$A$1:$G$49,MATCH(orders!$D818,Product!$A$1:$A$49,0),MATCH(orders!L$1,Product!$A$1:$G$1,0))</f>
        <v>9.51</v>
      </c>
      <c r="M818" s="7">
        <f t="shared" si="36"/>
        <v>38.04</v>
      </c>
      <c r="N818" t="str">
        <f t="shared" si="37"/>
        <v>Liberica</v>
      </c>
      <c r="O818" t="str">
        <f t="shared" si="38"/>
        <v>Light</v>
      </c>
      <c r="P818" t="str">
        <f>_xlfn.XLOOKUP(Orders[[#This Row],[Customer ID]],customers!$A$1:$A$1001,customers!$I$1:$I$1001,,0)</f>
        <v>No</v>
      </c>
    </row>
    <row r="819" spans="1:16" x14ac:dyDescent="0.3">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_xlfn.XLOOKUP(D819,Product!$A$1:$A$49,Product!$B$1:$B$49,,0)</f>
        <v>Lib</v>
      </c>
      <c r="J819" t="str">
        <f>_xlfn.XLOOKUP(D819,Product!$A$1:$A$49,Product!$C$1:$C$49,,0)</f>
        <v>D</v>
      </c>
      <c r="K819" s="6">
        <f>INDEX(Product!$A$1:$G$49,MATCH(orders!$D819,Product!$A$1:$A$49,0),MATCH(orders!K$1,Product!$A$1:$G$1,0))</f>
        <v>0.5</v>
      </c>
      <c r="L819" s="7">
        <f>INDEX(Product!$A$1:$G$49,MATCH(orders!$D819,Product!$A$1:$A$49,0),MATCH(orders!L$1,Product!$A$1:$G$1,0))</f>
        <v>7.77</v>
      </c>
      <c r="M819" s="7">
        <f t="shared" si="36"/>
        <v>15.54</v>
      </c>
      <c r="N819" t="str">
        <f t="shared" si="37"/>
        <v>Liberica</v>
      </c>
      <c r="O819" t="str">
        <f t="shared" si="38"/>
        <v>Dark</v>
      </c>
      <c r="P819" t="str">
        <f>_xlfn.XLOOKUP(Orders[[#This Row],[Customer ID]],customers!$A$1:$A$1001,customers!$I$1:$I$1001,,0)</f>
        <v>No</v>
      </c>
    </row>
    <row r="820" spans="1:16" x14ac:dyDescent="0.3">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_xlfn.XLOOKUP(D820,Product!$A$1:$A$49,Product!$B$1:$B$49,,0)</f>
        <v>Lib</v>
      </c>
      <c r="J820" t="str">
        <f>_xlfn.XLOOKUP(D820,Product!$A$1:$A$49,Product!$C$1:$C$49,,0)</f>
        <v>L</v>
      </c>
      <c r="K820" s="6">
        <f>INDEX(Product!$A$1:$G$49,MATCH(orders!$D820,Product!$A$1:$A$49,0),MATCH(orders!K$1,Product!$A$1:$G$1,0))</f>
        <v>1</v>
      </c>
      <c r="L820" s="7">
        <f>INDEX(Product!$A$1:$G$49,MATCH(orders!$D820,Product!$A$1:$A$49,0),MATCH(orders!L$1,Product!$A$1:$G$1,0))</f>
        <v>15.85</v>
      </c>
      <c r="M820" s="7">
        <f t="shared" si="36"/>
        <v>79.25</v>
      </c>
      <c r="N820" t="str">
        <f t="shared" si="37"/>
        <v>Liberica</v>
      </c>
      <c r="O820" t="str">
        <f t="shared" si="38"/>
        <v>Light</v>
      </c>
      <c r="P820" t="str">
        <f>_xlfn.XLOOKUP(Orders[[#This Row],[Customer ID]],customers!$A$1:$A$1001,customers!$I$1:$I$1001,,0)</f>
        <v>No</v>
      </c>
    </row>
    <row r="821" spans="1:16" x14ac:dyDescent="0.3">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_xlfn.XLOOKUP(D821,Product!$A$1:$A$49,Product!$B$1:$B$49,,0)</f>
        <v>Lib</v>
      </c>
      <c r="J821" t="str">
        <f>_xlfn.XLOOKUP(D821,Product!$A$1:$A$49,Product!$C$1:$C$49,,0)</f>
        <v>L</v>
      </c>
      <c r="K821" s="6">
        <f>INDEX(Product!$A$1:$G$49,MATCH(orders!$D821,Product!$A$1:$A$49,0),MATCH(orders!K$1,Product!$A$1:$G$1,0))</f>
        <v>0.2</v>
      </c>
      <c r="L821" s="7">
        <f>INDEX(Product!$A$1:$G$49,MATCH(orders!$D821,Product!$A$1:$A$49,0),MATCH(orders!L$1,Product!$A$1:$G$1,0))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_xlfn.XLOOKUP(D822,Product!$A$1:$A$49,Product!$B$1:$B$49,,0)</f>
        <v>Exc</v>
      </c>
      <c r="J822" t="str">
        <f>_xlfn.XLOOKUP(D822,Product!$A$1:$A$49,Product!$C$1:$C$49,,0)</f>
        <v>M</v>
      </c>
      <c r="K822" s="6">
        <f>INDEX(Product!$A$1:$G$49,MATCH(orders!$D822,Product!$A$1:$A$49,0),MATCH(orders!K$1,Product!$A$1:$G$1,0))</f>
        <v>1</v>
      </c>
      <c r="L822" s="7">
        <f>INDEX(Product!$A$1:$G$49,MATCH(orders!$D822,Product!$A$1:$A$49,0),MATCH(orders!L$1,Product!$A$1:$G$1,0))</f>
        <v>13.75</v>
      </c>
      <c r="M822" s="7">
        <f t="shared" si="36"/>
        <v>55</v>
      </c>
      <c r="N822" t="str">
        <f t="shared" si="37"/>
        <v>Excelsa</v>
      </c>
      <c r="O822" t="str">
        <f t="shared" si="38"/>
        <v>Medium</v>
      </c>
      <c r="P822" t="str">
        <f>_xlfn.XLOOKUP(Orders[[#This Row],[Customer ID]],customers!$A$1:$A$1001,customers!$I$1:$I$1001,,0)</f>
        <v>Yes</v>
      </c>
    </row>
    <row r="823" spans="1:16" x14ac:dyDescent="0.3">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_xlfn.XLOOKUP(D823,Product!$A$1:$A$49,Product!$B$1:$B$49,,0)</f>
        <v>Rob</v>
      </c>
      <c r="J823" t="str">
        <f>_xlfn.XLOOKUP(D823,Product!$A$1:$A$49,Product!$C$1:$C$49,,0)</f>
        <v>D</v>
      </c>
      <c r="K823" s="6">
        <f>INDEX(Product!$A$1:$G$49,MATCH(orders!$D823,Product!$A$1:$A$49,0),MATCH(orders!K$1,Product!$A$1:$G$1,0))</f>
        <v>0.5</v>
      </c>
      <c r="L823" s="7">
        <f>INDEX(Product!$A$1:$G$49,MATCH(orders!$D823,Product!$A$1:$A$49,0),MATCH(orders!L$1,Product!$A$1:$G$1,0))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_xlfn.XLOOKUP(D824,Product!$A$1:$A$49,Product!$B$1:$B$49,,0)</f>
        <v>Exc</v>
      </c>
      <c r="J824" t="str">
        <f>_xlfn.XLOOKUP(D824,Product!$A$1:$A$49,Product!$C$1:$C$49,,0)</f>
        <v>L</v>
      </c>
      <c r="K824" s="6">
        <f>INDEX(Product!$A$1:$G$49,MATCH(orders!$D824,Product!$A$1:$A$49,0),MATCH(orders!K$1,Product!$A$1:$G$1,0))</f>
        <v>2.5</v>
      </c>
      <c r="L824" s="7">
        <f>INDEX(Product!$A$1:$G$49,MATCH(orders!$D824,Product!$A$1:$A$49,0),MATCH(orders!L$1,Product!$A$1:$G$1,0))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_xlfn.XLOOKUP(D825,Product!$A$1:$A$49,Product!$B$1:$B$49,,0)</f>
        <v>Lib</v>
      </c>
      <c r="J825" t="str">
        <f>_xlfn.XLOOKUP(D825,Product!$A$1:$A$49,Product!$C$1:$C$49,,0)</f>
        <v>L</v>
      </c>
      <c r="K825" s="6">
        <f>INDEX(Product!$A$1:$G$49,MATCH(orders!$D825,Product!$A$1:$A$49,0),MATCH(orders!K$1,Product!$A$1:$G$1,0))</f>
        <v>1</v>
      </c>
      <c r="L825" s="7">
        <f>INDEX(Product!$A$1:$G$49,MATCH(orders!$D825,Product!$A$1:$A$49,0),MATCH(orders!L$1,Product!$A$1:$G$1,0))</f>
        <v>15.85</v>
      </c>
      <c r="M825" s="7">
        <f t="shared" si="36"/>
        <v>47.55</v>
      </c>
      <c r="N825" t="str">
        <f t="shared" si="37"/>
        <v>Liberica</v>
      </c>
      <c r="O825" t="str">
        <f t="shared" si="38"/>
        <v>Light</v>
      </c>
      <c r="P825" t="str">
        <f>_xlfn.XLOOKUP(Orders[[#This Row],[Customer ID]],customers!$A$1:$A$1001,customers!$I$1:$I$1001,,0)</f>
        <v>Yes</v>
      </c>
    </row>
    <row r="826" spans="1:16" x14ac:dyDescent="0.3">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_xlfn.XLOOKUP(D826,Product!$A$1:$A$49,Product!$B$1:$B$49,,0)</f>
        <v>Ara</v>
      </c>
      <c r="J826" t="str">
        <f>_xlfn.XLOOKUP(D826,Product!$A$1:$A$49,Product!$C$1:$C$49,,0)</f>
        <v>M</v>
      </c>
      <c r="K826" s="6">
        <f>INDEX(Product!$A$1:$G$49,MATCH(orders!$D826,Product!$A$1:$A$49,0),MATCH(orders!K$1,Product!$A$1:$G$1,0))</f>
        <v>0.2</v>
      </c>
      <c r="L826" s="7">
        <f>INDEX(Product!$A$1:$G$49,MATCH(orders!$D826,Product!$A$1:$A$49,0),MATCH(orders!L$1,Product!$A$1:$G$1,0))</f>
        <v>3.375</v>
      </c>
      <c r="M826" s="7">
        <f t="shared" si="36"/>
        <v>16.875</v>
      </c>
      <c r="N826" t="str">
        <f t="shared" si="37"/>
        <v>Arabica</v>
      </c>
      <c r="O826" t="str">
        <f t="shared" si="38"/>
        <v>Medium</v>
      </c>
      <c r="P826" t="str">
        <f>_xlfn.XLOOKUP(Orders[[#This Row],[Customer ID]],customers!$A$1:$A$1001,customers!$I$1:$I$1001,,0)</f>
        <v>Yes</v>
      </c>
    </row>
    <row r="827" spans="1:16" x14ac:dyDescent="0.3">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_xlfn.XLOOKUP(D827,Product!$A$1:$A$49,Product!$B$1:$B$49,,0)</f>
        <v>Ara</v>
      </c>
      <c r="J827" t="str">
        <f>_xlfn.XLOOKUP(D827,Product!$A$1:$A$49,Product!$C$1:$C$49,,0)</f>
        <v>D</v>
      </c>
      <c r="K827" s="6">
        <f>INDEX(Product!$A$1:$G$49,MATCH(orders!$D827,Product!$A$1:$A$49,0),MATCH(orders!K$1,Product!$A$1:$G$1,0))</f>
        <v>1</v>
      </c>
      <c r="L827" s="7">
        <f>INDEX(Product!$A$1:$G$49,MATCH(orders!$D827,Product!$A$1:$A$49,0),MATCH(orders!L$1,Product!$A$1:$G$1,0))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_xlfn.XLOOKUP(D828,Product!$A$1:$A$49,Product!$B$1:$B$49,,0)</f>
        <v>Exc</v>
      </c>
      <c r="J828" t="str">
        <f>_xlfn.XLOOKUP(D828,Product!$A$1:$A$49,Product!$C$1:$C$49,,0)</f>
        <v>M</v>
      </c>
      <c r="K828" s="6">
        <f>INDEX(Product!$A$1:$G$49,MATCH(orders!$D828,Product!$A$1:$A$49,0),MATCH(orders!K$1,Product!$A$1:$G$1,0))</f>
        <v>0.5</v>
      </c>
      <c r="L828" s="7">
        <f>INDEX(Product!$A$1:$G$49,MATCH(orders!$D828,Product!$A$1:$A$49,0),MATCH(orders!L$1,Product!$A$1:$G$1,0))</f>
        <v>8.25</v>
      </c>
      <c r="M828" s="7">
        <f t="shared" si="36"/>
        <v>41.25</v>
      </c>
      <c r="N828" t="str">
        <f t="shared" si="37"/>
        <v>Excelsa</v>
      </c>
      <c r="O828" t="str">
        <f t="shared" si="38"/>
        <v>Medium</v>
      </c>
      <c r="P828" t="str">
        <f>_xlfn.XLOOKUP(Orders[[#This Row],[Customer ID]],customers!$A$1:$A$1001,customers!$I$1:$I$1001,,0)</f>
        <v>Yes</v>
      </c>
    </row>
    <row r="829" spans="1:16" x14ac:dyDescent="0.3">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_xlfn.XLOOKUP(D829,Product!$A$1:$A$49,Product!$B$1:$B$49,,0)</f>
        <v>Exc</v>
      </c>
      <c r="J829" t="str">
        <f>_xlfn.XLOOKUP(D829,Product!$A$1:$A$49,Product!$C$1:$C$49,,0)</f>
        <v>M</v>
      </c>
      <c r="K829" s="6">
        <f>INDEX(Product!$A$1:$G$49,MATCH(orders!$D829,Product!$A$1:$A$49,0),MATCH(orders!K$1,Product!$A$1:$G$1,0))</f>
        <v>0.2</v>
      </c>
      <c r="L829" s="7">
        <f>INDEX(Product!$A$1:$G$49,MATCH(orders!$D829,Product!$A$1:$A$49,0),MATCH(orders!L$1,Product!$A$1:$G$1,0))</f>
        <v>4.125</v>
      </c>
      <c r="M829" s="7">
        <f t="shared" si="36"/>
        <v>20.625</v>
      </c>
      <c r="N829" t="str">
        <f t="shared" si="37"/>
        <v>Excelsa</v>
      </c>
      <c r="O829" t="str">
        <f t="shared" si="38"/>
        <v>Medium</v>
      </c>
      <c r="P829" t="str">
        <f>_xlfn.XLOOKUP(Orders[[#This Row],[Customer ID]],customers!$A$1:$A$1001,customers!$I$1:$I$1001,,0)</f>
        <v>No</v>
      </c>
    </row>
    <row r="830" spans="1:16" x14ac:dyDescent="0.3">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_xlfn.XLOOKUP(D830,Product!$A$1:$A$49,Product!$B$1:$B$49,,0)</f>
        <v>Ara</v>
      </c>
      <c r="J830" t="str">
        <f>_xlfn.XLOOKUP(D830,Product!$A$1:$A$49,Product!$C$1:$C$49,,0)</f>
        <v>D</v>
      </c>
      <c r="K830" s="6">
        <f>INDEX(Product!$A$1:$G$49,MATCH(orders!$D830,Product!$A$1:$A$49,0),MATCH(orders!K$1,Product!$A$1:$G$1,0))</f>
        <v>2.5</v>
      </c>
      <c r="L830" s="7">
        <f>INDEX(Product!$A$1:$G$49,MATCH(orders!$D830,Product!$A$1:$A$49,0),MATCH(orders!L$1,Product!$A$1:$G$1,0))</f>
        <v>22.884999999999998</v>
      </c>
      <c r="M830" s="7">
        <f t="shared" si="36"/>
        <v>137.31</v>
      </c>
      <c r="N830" t="str">
        <f t="shared" si="37"/>
        <v>Arabica</v>
      </c>
      <c r="O830" t="str">
        <f t="shared" si="38"/>
        <v>Dark</v>
      </c>
      <c r="P830" t="str">
        <f>_xlfn.XLOOKUP(Orders[[#This Row],[Customer ID]],customers!$A$1:$A$1001,customers!$I$1:$I$1001,,0)</f>
        <v>Yes</v>
      </c>
    </row>
    <row r="831" spans="1:16" x14ac:dyDescent="0.3">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_xlfn.XLOOKUP(D831,Product!$A$1:$A$49,Product!$B$1:$B$49,,0)</f>
        <v>Ara</v>
      </c>
      <c r="J831" t="str">
        <f>_xlfn.XLOOKUP(D831,Product!$A$1:$A$49,Product!$C$1:$C$49,,0)</f>
        <v>D</v>
      </c>
      <c r="K831" s="6">
        <f>INDEX(Product!$A$1:$G$49,MATCH(orders!$D831,Product!$A$1:$A$49,0),MATCH(orders!K$1,Product!$A$1:$G$1,0))</f>
        <v>0.2</v>
      </c>
      <c r="L831" s="7">
        <f>INDEX(Product!$A$1:$G$49,MATCH(orders!$D831,Product!$A$1:$A$49,0),MATCH(orders!L$1,Product!$A$1:$G$1,0))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_xlfn.XLOOKUP(D832,Product!$A$1:$A$49,Product!$B$1:$B$49,,0)</f>
        <v>Exc</v>
      </c>
      <c r="J832" t="str">
        <f>_xlfn.XLOOKUP(D832,Product!$A$1:$A$49,Product!$C$1:$C$49,,0)</f>
        <v>M</v>
      </c>
      <c r="K832" s="6">
        <f>INDEX(Product!$A$1:$G$49,MATCH(orders!$D832,Product!$A$1:$A$49,0),MATCH(orders!K$1,Product!$A$1:$G$1,0))</f>
        <v>1</v>
      </c>
      <c r="L832" s="7">
        <f>INDEX(Product!$A$1:$G$49,MATCH(orders!$D832,Product!$A$1:$A$49,0),MATCH(orders!L$1,Product!$A$1:$G$1,0))</f>
        <v>13.75</v>
      </c>
      <c r="M832" s="7">
        <f t="shared" si="36"/>
        <v>27.5</v>
      </c>
      <c r="N832" t="str">
        <f t="shared" si="37"/>
        <v>Excelsa</v>
      </c>
      <c r="O832" t="str">
        <f t="shared" si="38"/>
        <v>Medium</v>
      </c>
      <c r="P832" t="str">
        <f>_xlfn.XLOOKUP(Orders[[#This Row],[Customer ID]],customers!$A$1:$A$1001,customers!$I$1:$I$1001,,0)</f>
        <v>No</v>
      </c>
    </row>
    <row r="833" spans="1:16" x14ac:dyDescent="0.3">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_xlfn.XLOOKUP(D833,Product!$A$1:$A$49,Product!$B$1:$B$49,,0)</f>
        <v>Ara</v>
      </c>
      <c r="J833" t="str">
        <f>_xlfn.XLOOKUP(D833,Product!$A$1:$A$49,Product!$C$1:$C$49,,0)</f>
        <v>D</v>
      </c>
      <c r="K833" s="6">
        <f>INDEX(Product!$A$1:$G$49,MATCH(orders!$D833,Product!$A$1:$A$49,0),MATCH(orders!K$1,Product!$A$1:$G$1,0))</f>
        <v>0.2</v>
      </c>
      <c r="L833" s="7">
        <f>INDEX(Product!$A$1:$G$49,MATCH(orders!$D833,Product!$A$1:$A$49,0),MATCH(orders!L$1,Product!$A$1:$G$1,0))</f>
        <v>2.9849999999999999</v>
      </c>
      <c r="M833" s="7">
        <f t="shared" si="36"/>
        <v>5.97</v>
      </c>
      <c r="N833" t="str">
        <f t="shared" si="37"/>
        <v>Arabica</v>
      </c>
      <c r="O833" t="str">
        <f t="shared" si="38"/>
        <v>Dark</v>
      </c>
      <c r="P833" t="str">
        <f>_xlfn.XLOOKUP(Orders[[#This Row],[Customer ID]],customers!$A$1:$A$1001,customers!$I$1:$I$1001,,0)</f>
        <v>No</v>
      </c>
    </row>
    <row r="834" spans="1:16" x14ac:dyDescent="0.3">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_xlfn.XLOOKUP(D834,Product!$A$1:$A$49,Product!$B$1:$B$49,,0)</f>
        <v>Rob</v>
      </c>
      <c r="J834" t="str">
        <f>_xlfn.XLOOKUP(D834,Product!$A$1:$A$49,Product!$C$1:$C$49,,0)</f>
        <v>M</v>
      </c>
      <c r="K834" s="6">
        <f>INDEX(Product!$A$1:$G$49,MATCH(orders!$D834,Product!$A$1:$A$49,0),MATCH(orders!K$1,Product!$A$1:$G$1,0))</f>
        <v>1</v>
      </c>
      <c r="L834" s="7">
        <f>INDEX(Product!$A$1:$G$49,MATCH(orders!$D834,Product!$A$1:$A$49,0),MATCH(orders!L$1,Product!$A$1:$G$1,0))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_xlfn.XLOOKUP(D835,Product!$A$1:$A$49,Product!$B$1:$B$49,,0)</f>
        <v>Rob</v>
      </c>
      <c r="J835" t="str">
        <f>_xlfn.XLOOKUP(D835,Product!$A$1:$A$49,Product!$C$1:$C$49,,0)</f>
        <v>D</v>
      </c>
      <c r="K835" s="6">
        <f>INDEX(Product!$A$1:$G$49,MATCH(orders!$D835,Product!$A$1:$A$49,0),MATCH(orders!K$1,Product!$A$1:$G$1,0))</f>
        <v>2.5</v>
      </c>
      <c r="L835" s="7">
        <f>INDEX(Product!$A$1:$G$49,MATCH(orders!$D835,Product!$A$1:$A$49,0),MATCH(orders!L$1,Product!$A$1:$G$1,0))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_xlfn.XLOOKUP(D836,Product!$A$1:$A$49,Product!$B$1:$B$49,,0)</f>
        <v>Ara</v>
      </c>
      <c r="J836" t="str">
        <f>_xlfn.XLOOKUP(D836,Product!$A$1:$A$49,Product!$C$1:$C$49,,0)</f>
        <v>D</v>
      </c>
      <c r="K836" s="6">
        <f>INDEX(Product!$A$1:$G$49,MATCH(orders!$D836,Product!$A$1:$A$49,0),MATCH(orders!K$1,Product!$A$1:$G$1,0))</f>
        <v>2.5</v>
      </c>
      <c r="L836" s="7">
        <f>INDEX(Product!$A$1:$G$49,MATCH(orders!$D836,Product!$A$1:$A$49,0),MATCH(orders!L$1,Product!$A$1:$G$1,0))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_xlfn.XLOOKUP(D837,Product!$A$1:$A$49,Product!$B$1:$B$49,,0)</f>
        <v>Exc</v>
      </c>
      <c r="J837" t="str">
        <f>_xlfn.XLOOKUP(D837,Product!$A$1:$A$49,Product!$C$1:$C$49,,0)</f>
        <v>L</v>
      </c>
      <c r="K837" s="6">
        <f>INDEX(Product!$A$1:$G$49,MATCH(orders!$D837,Product!$A$1:$A$49,0),MATCH(orders!K$1,Product!$A$1:$G$1,0))</f>
        <v>0.5</v>
      </c>
      <c r="L837" s="7">
        <f>INDEX(Product!$A$1:$G$49,MATCH(orders!$D837,Product!$A$1:$A$49,0),MATCH(orders!L$1,Product!$A$1:$G$1,0))</f>
        <v>8.91</v>
      </c>
      <c r="M837" s="7">
        <f t="shared" si="39"/>
        <v>8.91</v>
      </c>
      <c r="N837" t="str">
        <f t="shared" si="40"/>
        <v>Excelsa</v>
      </c>
      <c r="O837" t="str">
        <f t="shared" si="41"/>
        <v>Light</v>
      </c>
      <c r="P837" t="str">
        <f>_xlfn.XLOOKUP(Orders[[#This Row],[Customer ID]],customers!$A$1:$A$1001,customers!$I$1:$I$1001,,0)</f>
        <v>Yes</v>
      </c>
    </row>
    <row r="838" spans="1:16" x14ac:dyDescent="0.3">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_xlfn.XLOOKUP(D838,Product!$A$1:$A$49,Product!$B$1:$B$49,,0)</f>
        <v>Ara</v>
      </c>
      <c r="J838" t="str">
        <f>_xlfn.XLOOKUP(D838,Product!$A$1:$A$49,Product!$C$1:$C$49,,0)</f>
        <v>D</v>
      </c>
      <c r="K838" s="6">
        <f>INDEX(Product!$A$1:$G$49,MATCH(orders!$D838,Product!$A$1:$A$49,0),MATCH(orders!K$1,Product!$A$1:$G$1,0))</f>
        <v>0.2</v>
      </c>
      <c r="L838" s="7">
        <f>INDEX(Product!$A$1:$G$49,MATCH(orders!$D838,Product!$A$1:$A$49,0),MATCH(orders!L$1,Product!$A$1:$G$1,0))</f>
        <v>2.9849999999999999</v>
      </c>
      <c r="M838" s="7">
        <f t="shared" si="39"/>
        <v>11.94</v>
      </c>
      <c r="N838" t="str">
        <f t="shared" si="40"/>
        <v>Arabica</v>
      </c>
      <c r="O838" t="str">
        <f t="shared" si="41"/>
        <v>Dark</v>
      </c>
      <c r="P838" t="str">
        <f>_xlfn.XLOOKUP(Orders[[#This Row],[Customer ID]],customers!$A$1:$A$1001,customers!$I$1:$I$1001,,0)</f>
        <v>No</v>
      </c>
    </row>
    <row r="839" spans="1:16" x14ac:dyDescent="0.3">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_xlfn.XLOOKUP(D839,Product!$A$1:$A$49,Product!$B$1:$B$49,,0)</f>
        <v>Lib</v>
      </c>
      <c r="J839" t="str">
        <f>_xlfn.XLOOKUP(D839,Product!$A$1:$A$49,Product!$C$1:$C$49,,0)</f>
        <v>M</v>
      </c>
      <c r="K839" s="6">
        <f>INDEX(Product!$A$1:$G$49,MATCH(orders!$D839,Product!$A$1:$A$49,0),MATCH(orders!K$1,Product!$A$1:$G$1,0))</f>
        <v>2.5</v>
      </c>
      <c r="L839" s="7">
        <f>INDEX(Product!$A$1:$G$49,MATCH(orders!$D839,Product!$A$1:$A$49,0),MATCH(orders!L$1,Product!$A$1:$G$1,0))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_xlfn.XLOOKUP(D840,Product!$A$1:$A$49,Product!$B$1:$B$49,,0)</f>
        <v>Ara</v>
      </c>
      <c r="J840" t="str">
        <f>_xlfn.XLOOKUP(D840,Product!$A$1:$A$49,Product!$C$1:$C$49,,0)</f>
        <v>D</v>
      </c>
      <c r="K840" s="6">
        <f>INDEX(Product!$A$1:$G$49,MATCH(orders!$D840,Product!$A$1:$A$49,0),MATCH(orders!K$1,Product!$A$1:$G$1,0))</f>
        <v>2.5</v>
      </c>
      <c r="L840" s="7">
        <f>INDEX(Product!$A$1:$G$49,MATCH(orders!$D840,Product!$A$1:$A$49,0),MATCH(orders!L$1,Product!$A$1:$G$1,0))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_xlfn.XLOOKUP(D841,Product!$A$1:$A$49,Product!$B$1:$B$49,,0)</f>
        <v>Exc</v>
      </c>
      <c r="J841" t="str">
        <f>_xlfn.XLOOKUP(D841,Product!$A$1:$A$49,Product!$C$1:$C$49,,0)</f>
        <v>M</v>
      </c>
      <c r="K841" s="6">
        <f>INDEX(Product!$A$1:$G$49,MATCH(orders!$D841,Product!$A$1:$A$49,0),MATCH(orders!K$1,Product!$A$1:$G$1,0))</f>
        <v>0.5</v>
      </c>
      <c r="L841" s="7">
        <f>INDEX(Product!$A$1:$G$49,MATCH(orders!$D841,Product!$A$1:$A$49,0),MATCH(orders!L$1,Product!$A$1:$G$1,0))</f>
        <v>8.25</v>
      </c>
      <c r="M841" s="7">
        <f t="shared" si="39"/>
        <v>41.25</v>
      </c>
      <c r="N841" t="str">
        <f t="shared" si="40"/>
        <v>Excelsa</v>
      </c>
      <c r="O841" t="str">
        <f t="shared" si="41"/>
        <v>Medium</v>
      </c>
      <c r="P841" t="str">
        <f>_xlfn.XLOOKUP(Orders[[#This Row],[Customer ID]],customers!$A$1:$A$1001,customers!$I$1:$I$1001,,0)</f>
        <v>No</v>
      </c>
    </row>
    <row r="842" spans="1:16" x14ac:dyDescent="0.3">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_xlfn.XLOOKUP(D842,Product!$A$1:$A$49,Product!$B$1:$B$49,,0)</f>
        <v>Rob</v>
      </c>
      <c r="J842" t="str">
        <f>_xlfn.XLOOKUP(D842,Product!$A$1:$A$49,Product!$C$1:$C$49,,0)</f>
        <v>L</v>
      </c>
      <c r="K842" s="6">
        <f>INDEX(Product!$A$1:$G$49,MATCH(orders!$D842,Product!$A$1:$A$49,0),MATCH(orders!K$1,Product!$A$1:$G$1,0))</f>
        <v>0.5</v>
      </c>
      <c r="L842" s="7">
        <f>INDEX(Product!$A$1:$G$49,MATCH(orders!$D842,Product!$A$1:$A$49,0),MATCH(orders!L$1,Product!$A$1:$G$1,0))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_xlfn.XLOOKUP(D843,Product!$A$1:$A$49,Product!$B$1:$B$49,,0)</f>
        <v>Lib</v>
      </c>
      <c r="J843" t="str">
        <f>_xlfn.XLOOKUP(D843,Product!$A$1:$A$49,Product!$C$1:$C$49,,0)</f>
        <v>M</v>
      </c>
      <c r="K843" s="6">
        <f>INDEX(Product!$A$1:$G$49,MATCH(orders!$D843,Product!$A$1:$A$49,0),MATCH(orders!K$1,Product!$A$1:$G$1,0))</f>
        <v>0.2</v>
      </c>
      <c r="L843" s="7">
        <f>INDEX(Product!$A$1:$G$49,MATCH(orders!$D843,Product!$A$1:$A$49,0),MATCH(orders!L$1,Product!$A$1:$G$1,0))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_xlfn.XLOOKUP(D844,Product!$A$1:$A$49,Product!$B$1:$B$49,,0)</f>
        <v>Exc</v>
      </c>
      <c r="J844" t="str">
        <f>_xlfn.XLOOKUP(D844,Product!$A$1:$A$49,Product!$C$1:$C$49,,0)</f>
        <v>M</v>
      </c>
      <c r="K844" s="6">
        <f>INDEX(Product!$A$1:$G$49,MATCH(orders!$D844,Product!$A$1:$A$49,0),MATCH(orders!K$1,Product!$A$1:$G$1,0))</f>
        <v>0.2</v>
      </c>
      <c r="L844" s="7">
        <f>INDEX(Product!$A$1:$G$49,MATCH(orders!$D844,Product!$A$1:$A$49,0),MATCH(orders!L$1,Product!$A$1:$G$1,0))</f>
        <v>4.125</v>
      </c>
      <c r="M844" s="7">
        <f t="shared" si="39"/>
        <v>8.25</v>
      </c>
      <c r="N844" t="str">
        <f t="shared" si="40"/>
        <v>Excelsa</v>
      </c>
      <c r="O844" t="str">
        <f t="shared" si="41"/>
        <v>Medium</v>
      </c>
      <c r="P844" t="str">
        <f>_xlfn.XLOOKUP(Orders[[#This Row],[Customer ID]],customers!$A$1:$A$1001,customers!$I$1:$I$1001,,0)</f>
        <v>Yes</v>
      </c>
    </row>
    <row r="845" spans="1:16" x14ac:dyDescent="0.3">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_xlfn.XLOOKUP(D845,Product!$A$1:$A$49,Product!$B$1:$B$49,,0)</f>
        <v>Exc</v>
      </c>
      <c r="J845" t="str">
        <f>_xlfn.XLOOKUP(D845,Product!$A$1:$A$49,Product!$C$1:$C$49,,0)</f>
        <v>M</v>
      </c>
      <c r="K845" s="6">
        <f>INDEX(Product!$A$1:$G$49,MATCH(orders!$D845,Product!$A$1:$A$49,0),MATCH(orders!K$1,Product!$A$1:$G$1,0))</f>
        <v>0.2</v>
      </c>
      <c r="L845" s="7">
        <f>INDEX(Product!$A$1:$G$49,MATCH(orders!$D845,Product!$A$1:$A$49,0),MATCH(orders!L$1,Product!$A$1:$G$1,0))</f>
        <v>4.125</v>
      </c>
      <c r="M845" s="7">
        <f t="shared" si="39"/>
        <v>8.25</v>
      </c>
      <c r="N845" t="str">
        <f t="shared" si="40"/>
        <v>Excelsa</v>
      </c>
      <c r="O845" t="str">
        <f t="shared" si="41"/>
        <v>Medium</v>
      </c>
      <c r="P845" t="str">
        <f>_xlfn.XLOOKUP(Orders[[#This Row],[Customer ID]],customers!$A$1:$A$1001,customers!$I$1:$I$1001,,0)</f>
        <v>Yes</v>
      </c>
    </row>
    <row r="846" spans="1:16" x14ac:dyDescent="0.3">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_xlfn.XLOOKUP(D846,Product!$A$1:$A$49,Product!$B$1:$B$49,,0)</f>
        <v>Ara</v>
      </c>
      <c r="J846" t="str">
        <f>_xlfn.XLOOKUP(D846,Product!$A$1:$A$49,Product!$C$1:$C$49,,0)</f>
        <v>D</v>
      </c>
      <c r="K846" s="6">
        <f>INDEX(Product!$A$1:$G$49,MATCH(orders!$D846,Product!$A$1:$A$49,0),MATCH(orders!K$1,Product!$A$1:$G$1,0))</f>
        <v>0.5</v>
      </c>
      <c r="L846" s="7">
        <f>INDEX(Product!$A$1:$G$49,MATCH(orders!$D846,Product!$A$1:$A$49,0),MATCH(orders!L$1,Product!$A$1:$G$1,0))</f>
        <v>5.97</v>
      </c>
      <c r="M846" s="7">
        <f t="shared" si="39"/>
        <v>35.82</v>
      </c>
      <c r="N846" t="str">
        <f t="shared" si="40"/>
        <v>Arabica</v>
      </c>
      <c r="O846" t="str">
        <f t="shared" si="41"/>
        <v>Dark</v>
      </c>
      <c r="P846" t="str">
        <f>_xlfn.XLOOKUP(Orders[[#This Row],[Customer ID]],customers!$A$1:$A$1001,customers!$I$1:$I$1001,,0)</f>
        <v>Yes</v>
      </c>
    </row>
    <row r="847" spans="1:16" x14ac:dyDescent="0.3">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_xlfn.XLOOKUP(D847,Product!$A$1:$A$49,Product!$B$1:$B$49,,0)</f>
        <v>Exc</v>
      </c>
      <c r="J847" t="str">
        <f>_xlfn.XLOOKUP(D847,Product!$A$1:$A$49,Product!$C$1:$C$49,,0)</f>
        <v>D</v>
      </c>
      <c r="K847" s="6">
        <f>INDEX(Product!$A$1:$G$49,MATCH(orders!$D847,Product!$A$1:$A$49,0),MATCH(orders!K$1,Product!$A$1:$G$1,0))</f>
        <v>2.5</v>
      </c>
      <c r="L847" s="7">
        <f>INDEX(Product!$A$1:$G$49,MATCH(orders!$D847,Product!$A$1:$A$49,0),MATCH(orders!L$1,Product!$A$1:$G$1,0))</f>
        <v>27.945</v>
      </c>
      <c r="M847" s="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_xlfn.XLOOKUP(D848,Product!$A$1:$A$49,Product!$B$1:$B$49,,0)</f>
        <v>Ara</v>
      </c>
      <c r="J848" t="str">
        <f>_xlfn.XLOOKUP(D848,Product!$A$1:$A$49,Product!$C$1:$C$49,,0)</f>
        <v>M</v>
      </c>
      <c r="K848" s="6">
        <f>INDEX(Product!$A$1:$G$49,MATCH(orders!$D848,Product!$A$1:$A$49,0),MATCH(orders!K$1,Product!$A$1:$G$1,0))</f>
        <v>2.5</v>
      </c>
      <c r="L848" s="7">
        <f>INDEX(Product!$A$1:$G$49,MATCH(orders!$D848,Product!$A$1:$A$49,0),MATCH(orders!L$1,Product!$A$1:$G$1,0))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_xlfn.XLOOKUP(D849,Product!$A$1:$A$49,Product!$B$1:$B$49,,0)</f>
        <v>Ara</v>
      </c>
      <c r="J849" t="str">
        <f>_xlfn.XLOOKUP(D849,Product!$A$1:$A$49,Product!$C$1:$C$49,,0)</f>
        <v>D</v>
      </c>
      <c r="K849" s="6">
        <f>INDEX(Product!$A$1:$G$49,MATCH(orders!$D849,Product!$A$1:$A$49,0),MATCH(orders!K$1,Product!$A$1:$G$1,0))</f>
        <v>0.2</v>
      </c>
      <c r="L849" s="7">
        <f>INDEX(Product!$A$1:$G$49,MATCH(orders!$D849,Product!$A$1:$A$49,0),MATCH(orders!L$1,Product!$A$1:$G$1,0))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_xlfn.XLOOKUP(D850,Product!$A$1:$A$49,Product!$B$1:$B$49,,0)</f>
        <v>Exc</v>
      </c>
      <c r="J850" t="str">
        <f>_xlfn.XLOOKUP(D850,Product!$A$1:$A$49,Product!$C$1:$C$49,,0)</f>
        <v>L</v>
      </c>
      <c r="K850" s="6">
        <f>INDEX(Product!$A$1:$G$49,MATCH(orders!$D850,Product!$A$1:$A$49,0),MATCH(orders!K$1,Product!$A$1:$G$1,0))</f>
        <v>0.5</v>
      </c>
      <c r="L850" s="7">
        <f>INDEX(Product!$A$1:$G$49,MATCH(orders!$D850,Product!$A$1:$A$49,0),MATCH(orders!L$1,Product!$A$1:$G$1,0))</f>
        <v>8.91</v>
      </c>
      <c r="M850" s="7">
        <f t="shared" si="39"/>
        <v>53.46</v>
      </c>
      <c r="N850" t="str">
        <f t="shared" si="40"/>
        <v>Excelsa</v>
      </c>
      <c r="O850" t="str">
        <f t="shared" si="41"/>
        <v>Light</v>
      </c>
      <c r="P850" t="str">
        <f>_xlfn.XLOOKUP(Orders[[#This Row],[Customer ID]],customers!$A$1:$A$1001,customers!$I$1:$I$1001,,0)</f>
        <v>No</v>
      </c>
    </row>
    <row r="851" spans="1:16" x14ac:dyDescent="0.3">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_xlfn.XLOOKUP(D851,Product!$A$1:$A$49,Product!$B$1:$B$49,,0)</f>
        <v>Ara</v>
      </c>
      <c r="J851" t="str">
        <f>_xlfn.XLOOKUP(D851,Product!$A$1:$A$49,Product!$C$1:$C$49,,0)</f>
        <v>L</v>
      </c>
      <c r="K851" s="6">
        <f>INDEX(Product!$A$1:$G$49,MATCH(orders!$D851,Product!$A$1:$A$49,0),MATCH(orders!K$1,Product!$A$1:$G$1,0))</f>
        <v>0.2</v>
      </c>
      <c r="L851" s="7">
        <f>INDEX(Product!$A$1:$G$49,MATCH(orders!$D851,Product!$A$1:$A$49,0),MATCH(orders!L$1,Product!$A$1:$G$1,0))</f>
        <v>3.8849999999999998</v>
      </c>
      <c r="M851" s="7">
        <f t="shared" si="39"/>
        <v>23.31</v>
      </c>
      <c r="N851" t="str">
        <f t="shared" si="40"/>
        <v>Arabica</v>
      </c>
      <c r="O851" t="str">
        <f t="shared" si="41"/>
        <v>Light</v>
      </c>
      <c r="P851" t="str">
        <f>_xlfn.XLOOKUP(Orders[[#This Row],[Customer ID]],customers!$A$1:$A$1001,customers!$I$1:$I$1001,,0)</f>
        <v>Yes</v>
      </c>
    </row>
    <row r="852" spans="1:16" x14ac:dyDescent="0.3">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_xlfn.XLOOKUP(D852,Product!$A$1:$A$49,Product!$B$1:$B$49,,0)</f>
        <v>Ara</v>
      </c>
      <c r="J852" t="str">
        <f>_xlfn.XLOOKUP(D852,Product!$A$1:$A$49,Product!$C$1:$C$49,,0)</f>
        <v>M</v>
      </c>
      <c r="K852" s="6">
        <f>INDEX(Product!$A$1:$G$49,MATCH(orders!$D852,Product!$A$1:$A$49,0),MATCH(orders!K$1,Product!$A$1:$G$1,0))</f>
        <v>0.2</v>
      </c>
      <c r="L852" s="7">
        <f>INDEX(Product!$A$1:$G$49,MATCH(orders!$D852,Product!$A$1:$A$49,0),MATCH(orders!L$1,Product!$A$1:$G$1,0))</f>
        <v>3.375</v>
      </c>
      <c r="M852" s="7">
        <f t="shared" si="39"/>
        <v>6.75</v>
      </c>
      <c r="N852" t="str">
        <f t="shared" si="40"/>
        <v>Arabica</v>
      </c>
      <c r="O852" t="str">
        <f t="shared" si="41"/>
        <v>Medium</v>
      </c>
      <c r="P852" t="str">
        <f>_xlfn.XLOOKUP(Orders[[#This Row],[Customer ID]],customers!$A$1:$A$1001,customers!$I$1:$I$1001,,0)</f>
        <v>Yes</v>
      </c>
    </row>
    <row r="853" spans="1:16" x14ac:dyDescent="0.3">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_xlfn.XLOOKUP(D853,Product!$A$1:$A$49,Product!$B$1:$B$49,,0)</f>
        <v>Lib</v>
      </c>
      <c r="J853" t="str">
        <f>_xlfn.XLOOKUP(D853,Product!$A$1:$A$49,Product!$C$1:$C$49,,0)</f>
        <v>D</v>
      </c>
      <c r="K853" s="6">
        <f>INDEX(Product!$A$1:$G$49,MATCH(orders!$D853,Product!$A$1:$A$49,0),MATCH(orders!K$1,Product!$A$1:$G$1,0))</f>
        <v>0.5</v>
      </c>
      <c r="L853" s="7">
        <f>INDEX(Product!$A$1:$G$49,MATCH(orders!$D853,Product!$A$1:$A$49,0),MATCH(orders!L$1,Product!$A$1:$G$1,0))</f>
        <v>7.77</v>
      </c>
      <c r="M853" s="7">
        <f t="shared" si="39"/>
        <v>7.77</v>
      </c>
      <c r="N853" t="str">
        <f t="shared" si="40"/>
        <v>Liberica</v>
      </c>
      <c r="O853" t="str">
        <f t="shared" si="41"/>
        <v>Dark</v>
      </c>
      <c r="P853" t="str">
        <f>_xlfn.XLOOKUP(Orders[[#This Row],[Customer ID]],customers!$A$1:$A$1001,customers!$I$1:$I$1001,,0)</f>
        <v>Yes</v>
      </c>
    </row>
    <row r="854" spans="1:16" x14ac:dyDescent="0.3">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_xlfn.XLOOKUP(D854,Product!$A$1:$A$49,Product!$B$1:$B$49,,0)</f>
        <v>Lib</v>
      </c>
      <c r="J854" t="str">
        <f>_xlfn.XLOOKUP(D854,Product!$A$1:$A$49,Product!$C$1:$C$49,,0)</f>
        <v>D</v>
      </c>
      <c r="K854" s="6">
        <f>INDEX(Product!$A$1:$G$49,MATCH(orders!$D854,Product!$A$1:$A$49,0),MATCH(orders!K$1,Product!$A$1:$G$1,0))</f>
        <v>2.5</v>
      </c>
      <c r="L854" s="7">
        <f>INDEX(Product!$A$1:$G$49,MATCH(orders!$D854,Product!$A$1:$A$49,0),MATCH(orders!L$1,Product!$A$1:$G$1,0))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_xlfn.XLOOKUP(D855,Product!$A$1:$A$49,Product!$B$1:$B$49,,0)</f>
        <v>Ara</v>
      </c>
      <c r="J855" t="str">
        <f>_xlfn.XLOOKUP(D855,Product!$A$1:$A$49,Product!$C$1:$C$49,,0)</f>
        <v>D</v>
      </c>
      <c r="K855" s="6">
        <f>INDEX(Product!$A$1:$G$49,MATCH(orders!$D855,Product!$A$1:$A$49,0),MATCH(orders!K$1,Product!$A$1:$G$1,0))</f>
        <v>1</v>
      </c>
      <c r="L855" s="7">
        <f>INDEX(Product!$A$1:$G$49,MATCH(orders!$D855,Product!$A$1:$A$49,0),MATCH(orders!L$1,Product!$A$1:$G$1,0))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_xlfn.XLOOKUP(D856,Product!$A$1:$A$49,Product!$B$1:$B$49,,0)</f>
        <v>Rob</v>
      </c>
      <c r="J856" t="str">
        <f>_xlfn.XLOOKUP(D856,Product!$A$1:$A$49,Product!$C$1:$C$49,,0)</f>
        <v>L</v>
      </c>
      <c r="K856" s="6">
        <f>INDEX(Product!$A$1:$G$49,MATCH(orders!$D856,Product!$A$1:$A$49,0),MATCH(orders!K$1,Product!$A$1:$G$1,0))</f>
        <v>0.5</v>
      </c>
      <c r="L856" s="7">
        <f>INDEX(Product!$A$1:$G$49,MATCH(orders!$D856,Product!$A$1:$A$49,0),MATCH(orders!L$1,Product!$A$1:$G$1,0))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_xlfn.XLOOKUP(D857,Product!$A$1:$A$49,Product!$B$1:$B$49,,0)</f>
        <v>Lib</v>
      </c>
      <c r="J857" t="str">
        <f>_xlfn.XLOOKUP(D857,Product!$A$1:$A$49,Product!$C$1:$C$49,,0)</f>
        <v>D</v>
      </c>
      <c r="K857" s="6">
        <f>INDEX(Product!$A$1:$G$49,MATCH(orders!$D857,Product!$A$1:$A$49,0),MATCH(orders!K$1,Product!$A$1:$G$1,0))</f>
        <v>2.5</v>
      </c>
      <c r="L857" s="7">
        <f>INDEX(Product!$A$1:$G$49,MATCH(orders!$D857,Product!$A$1:$A$49,0),MATCH(orders!L$1,Product!$A$1:$G$1,0))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_xlfn.XLOOKUP(D858,Product!$A$1:$A$49,Product!$B$1:$B$49,,0)</f>
        <v>Lib</v>
      </c>
      <c r="J858" t="str">
        <f>_xlfn.XLOOKUP(D858,Product!$A$1:$A$49,Product!$C$1:$C$49,,0)</f>
        <v>M</v>
      </c>
      <c r="K858" s="6">
        <f>INDEX(Product!$A$1:$G$49,MATCH(orders!$D858,Product!$A$1:$A$49,0),MATCH(orders!K$1,Product!$A$1:$G$1,0))</f>
        <v>0.2</v>
      </c>
      <c r="L858" s="7">
        <f>INDEX(Product!$A$1:$G$49,MATCH(orders!$D858,Product!$A$1:$A$49,0),MATCH(orders!L$1,Product!$A$1:$G$1,0))</f>
        <v>4.3650000000000002</v>
      </c>
      <c r="M858" s="7">
        <f t="shared" si="39"/>
        <v>8.73</v>
      </c>
      <c r="N858" t="str">
        <f t="shared" si="40"/>
        <v>Liberica</v>
      </c>
      <c r="O858" t="str">
        <f t="shared" si="41"/>
        <v>Medium</v>
      </c>
      <c r="P858" t="str">
        <f>_xlfn.XLOOKUP(Orders[[#This Row],[Customer ID]],customers!$A$1:$A$1001,customers!$I$1:$I$1001,,0)</f>
        <v>Yes</v>
      </c>
    </row>
    <row r="859" spans="1:16" x14ac:dyDescent="0.3">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_xlfn.XLOOKUP(D859,Product!$A$1:$A$49,Product!$B$1:$B$49,,0)</f>
        <v>Rob</v>
      </c>
      <c r="J859" t="str">
        <f>_xlfn.XLOOKUP(D859,Product!$A$1:$A$49,Product!$C$1:$C$49,,0)</f>
        <v>L</v>
      </c>
      <c r="K859" s="6">
        <f>INDEX(Product!$A$1:$G$49,MATCH(orders!$D859,Product!$A$1:$A$49,0),MATCH(orders!K$1,Product!$A$1:$G$1,0))</f>
        <v>2.5</v>
      </c>
      <c r="L859" s="7">
        <f>INDEX(Product!$A$1:$G$49,MATCH(orders!$D859,Product!$A$1:$A$49,0),MATCH(orders!L$1,Product!$A$1:$G$1,0))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_xlfn.XLOOKUP(D860,Product!$A$1:$A$49,Product!$B$1:$B$49,,0)</f>
        <v>Lib</v>
      </c>
      <c r="J860" t="str">
        <f>_xlfn.XLOOKUP(D860,Product!$A$1:$A$49,Product!$C$1:$C$49,,0)</f>
        <v>M</v>
      </c>
      <c r="K860" s="6">
        <f>INDEX(Product!$A$1:$G$49,MATCH(orders!$D860,Product!$A$1:$A$49,0),MATCH(orders!K$1,Product!$A$1:$G$1,0))</f>
        <v>0.5</v>
      </c>
      <c r="L860" s="7">
        <f>INDEX(Product!$A$1:$G$49,MATCH(orders!$D860,Product!$A$1:$A$49,0),MATCH(orders!L$1,Product!$A$1:$G$1,0))</f>
        <v>8.73</v>
      </c>
      <c r="M860" s="7">
        <f t="shared" si="39"/>
        <v>34.92</v>
      </c>
      <c r="N860" t="str">
        <f t="shared" si="40"/>
        <v>Liberica</v>
      </c>
      <c r="O860" t="str">
        <f t="shared" si="41"/>
        <v>Medium</v>
      </c>
      <c r="P860" t="str">
        <f>_xlfn.XLOOKUP(Orders[[#This Row],[Customer ID]],customers!$A$1:$A$1001,customers!$I$1:$I$1001,,0)</f>
        <v>No</v>
      </c>
    </row>
    <row r="861" spans="1:16" x14ac:dyDescent="0.3">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_xlfn.XLOOKUP(D861,Product!$A$1:$A$49,Product!$B$1:$B$49,,0)</f>
        <v>Ara</v>
      </c>
      <c r="J861" t="str">
        <f>_xlfn.XLOOKUP(D861,Product!$A$1:$A$49,Product!$C$1:$C$49,,0)</f>
        <v>L</v>
      </c>
      <c r="K861" s="6">
        <f>INDEX(Product!$A$1:$G$49,MATCH(orders!$D861,Product!$A$1:$A$49,0),MATCH(orders!K$1,Product!$A$1:$G$1,0))</f>
        <v>2.5</v>
      </c>
      <c r="L861" s="7">
        <f>INDEX(Product!$A$1:$G$49,MATCH(orders!$D861,Product!$A$1:$A$49,0),MATCH(orders!L$1,Product!$A$1:$G$1,0))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_xlfn.XLOOKUP(D862,Product!$A$1:$A$49,Product!$B$1:$B$49,,0)</f>
        <v>Ara</v>
      </c>
      <c r="J862" t="str">
        <f>_xlfn.XLOOKUP(D862,Product!$A$1:$A$49,Product!$C$1:$C$49,,0)</f>
        <v>M</v>
      </c>
      <c r="K862" s="6">
        <f>INDEX(Product!$A$1:$G$49,MATCH(orders!$D862,Product!$A$1:$A$49,0),MATCH(orders!K$1,Product!$A$1:$G$1,0))</f>
        <v>2.5</v>
      </c>
      <c r="L862" s="7">
        <f>INDEX(Product!$A$1:$G$49,MATCH(orders!$D862,Product!$A$1:$A$49,0),MATCH(orders!L$1,Product!$A$1:$G$1,0))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_xlfn.XLOOKUP(D863,Product!$A$1:$A$49,Product!$B$1:$B$49,,0)</f>
        <v>Lib</v>
      </c>
      <c r="J863" t="str">
        <f>_xlfn.XLOOKUP(D863,Product!$A$1:$A$49,Product!$C$1:$C$49,,0)</f>
        <v>D</v>
      </c>
      <c r="K863" s="6">
        <f>INDEX(Product!$A$1:$G$49,MATCH(orders!$D863,Product!$A$1:$A$49,0),MATCH(orders!K$1,Product!$A$1:$G$1,0))</f>
        <v>1</v>
      </c>
      <c r="L863" s="7">
        <f>INDEX(Product!$A$1:$G$49,MATCH(orders!$D863,Product!$A$1:$A$49,0),MATCH(orders!L$1,Product!$A$1:$G$1,0))</f>
        <v>12.95</v>
      </c>
      <c r="M863" s="7">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_xlfn.XLOOKUP(D864,Product!$A$1:$A$49,Product!$B$1:$B$49,,0)</f>
        <v>Rob</v>
      </c>
      <c r="J864" t="str">
        <f>_xlfn.XLOOKUP(D864,Product!$A$1:$A$49,Product!$C$1:$C$49,,0)</f>
        <v>M</v>
      </c>
      <c r="K864" s="6">
        <f>INDEX(Product!$A$1:$G$49,MATCH(orders!$D864,Product!$A$1:$A$49,0),MATCH(orders!K$1,Product!$A$1:$G$1,0))</f>
        <v>1</v>
      </c>
      <c r="L864" s="7">
        <f>INDEX(Product!$A$1:$G$49,MATCH(orders!$D864,Product!$A$1:$A$49,0),MATCH(orders!L$1,Product!$A$1:$G$1,0))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_xlfn.XLOOKUP(D865,Product!$A$1:$A$49,Product!$B$1:$B$49,,0)</f>
        <v>Lib</v>
      </c>
      <c r="J865" t="str">
        <f>_xlfn.XLOOKUP(D865,Product!$A$1:$A$49,Product!$C$1:$C$49,,0)</f>
        <v>M</v>
      </c>
      <c r="K865" s="6">
        <f>INDEX(Product!$A$1:$G$49,MATCH(orders!$D865,Product!$A$1:$A$49,0),MATCH(orders!K$1,Product!$A$1:$G$1,0))</f>
        <v>1</v>
      </c>
      <c r="L865" s="7">
        <f>INDEX(Product!$A$1:$G$49,MATCH(orders!$D865,Product!$A$1:$A$49,0),MATCH(orders!L$1,Product!$A$1:$G$1,0))</f>
        <v>14.55</v>
      </c>
      <c r="M865" s="7">
        <f t="shared" si="39"/>
        <v>29.1</v>
      </c>
      <c r="N865" t="str">
        <f t="shared" si="40"/>
        <v>Liberica</v>
      </c>
      <c r="O865" t="str">
        <f t="shared" si="41"/>
        <v>Medium</v>
      </c>
      <c r="P865" t="str">
        <f>_xlfn.XLOOKUP(Orders[[#This Row],[Customer ID]],customers!$A$1:$A$1001,customers!$I$1:$I$1001,,0)</f>
        <v>Yes</v>
      </c>
    </row>
    <row r="866" spans="1:16" x14ac:dyDescent="0.3">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_xlfn.XLOOKUP(D866,Product!$A$1:$A$49,Product!$B$1:$B$49,,0)</f>
        <v>Rob</v>
      </c>
      <c r="J866" t="str">
        <f>_xlfn.XLOOKUP(D866,Product!$A$1:$A$49,Product!$C$1:$C$49,,0)</f>
        <v>L</v>
      </c>
      <c r="K866" s="6">
        <f>INDEX(Product!$A$1:$G$49,MATCH(orders!$D866,Product!$A$1:$A$49,0),MATCH(orders!K$1,Product!$A$1:$G$1,0))</f>
        <v>0.2</v>
      </c>
      <c r="L866" s="7">
        <f>INDEX(Product!$A$1:$G$49,MATCH(orders!$D866,Product!$A$1:$A$49,0),MATCH(orders!L$1,Product!$A$1:$G$1,0))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_xlfn.XLOOKUP(D867,Product!$A$1:$A$49,Product!$B$1:$B$49,,0)</f>
        <v>Ara</v>
      </c>
      <c r="J867" t="str">
        <f>_xlfn.XLOOKUP(D867,Product!$A$1:$A$49,Product!$C$1:$C$49,,0)</f>
        <v>M</v>
      </c>
      <c r="K867" s="6">
        <f>INDEX(Product!$A$1:$G$49,MATCH(orders!$D867,Product!$A$1:$A$49,0),MATCH(orders!K$1,Product!$A$1:$G$1,0))</f>
        <v>0.5</v>
      </c>
      <c r="L867" s="7">
        <f>INDEX(Product!$A$1:$G$49,MATCH(orders!$D867,Product!$A$1:$A$49,0),MATCH(orders!L$1,Product!$A$1:$G$1,0))</f>
        <v>6.75</v>
      </c>
      <c r="M867" s="7">
        <f t="shared" si="39"/>
        <v>6.75</v>
      </c>
      <c r="N867" t="str">
        <f t="shared" si="40"/>
        <v>Arabica</v>
      </c>
      <c r="O867" t="str">
        <f t="shared" si="41"/>
        <v>Medium</v>
      </c>
      <c r="P867" t="str">
        <f>_xlfn.XLOOKUP(Orders[[#This Row],[Customer ID]],customers!$A$1:$A$1001,customers!$I$1:$I$1001,,0)</f>
        <v>Yes</v>
      </c>
    </row>
    <row r="868" spans="1:16" x14ac:dyDescent="0.3">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_xlfn.XLOOKUP(D868,Product!$A$1:$A$49,Product!$B$1:$B$49,,0)</f>
        <v>Ara</v>
      </c>
      <c r="J868" t="str">
        <f>_xlfn.XLOOKUP(D868,Product!$A$1:$A$49,Product!$C$1:$C$49,,0)</f>
        <v>D</v>
      </c>
      <c r="K868" s="6">
        <f>INDEX(Product!$A$1:$G$49,MATCH(orders!$D868,Product!$A$1:$A$49,0),MATCH(orders!K$1,Product!$A$1:$G$1,0))</f>
        <v>0.5</v>
      </c>
      <c r="L868" s="7">
        <f>INDEX(Product!$A$1:$G$49,MATCH(orders!$D868,Product!$A$1:$A$49,0),MATCH(orders!L$1,Product!$A$1:$G$1,0))</f>
        <v>5.97</v>
      </c>
      <c r="M868" s="7">
        <f t="shared" si="39"/>
        <v>17.91</v>
      </c>
      <c r="N868" t="str">
        <f t="shared" si="40"/>
        <v>Arabica</v>
      </c>
      <c r="O868" t="str">
        <f t="shared" si="41"/>
        <v>Dark</v>
      </c>
      <c r="P868" t="str">
        <f>_xlfn.XLOOKUP(Orders[[#This Row],[Customer ID]],customers!$A$1:$A$1001,customers!$I$1:$I$1001,,0)</f>
        <v>No</v>
      </c>
    </row>
    <row r="869" spans="1:16" x14ac:dyDescent="0.3">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_xlfn.XLOOKUP(D869,Product!$A$1:$A$49,Product!$B$1:$B$49,,0)</f>
        <v>Ara</v>
      </c>
      <c r="J869" t="str">
        <f>_xlfn.XLOOKUP(D869,Product!$A$1:$A$49,Product!$C$1:$C$49,,0)</f>
        <v>L</v>
      </c>
      <c r="K869" s="6">
        <f>INDEX(Product!$A$1:$G$49,MATCH(orders!$D869,Product!$A$1:$A$49,0),MATCH(orders!K$1,Product!$A$1:$G$1,0))</f>
        <v>2.5</v>
      </c>
      <c r="L869" s="7">
        <f>INDEX(Product!$A$1:$G$49,MATCH(orders!$D869,Product!$A$1:$A$49,0),MATCH(orders!L$1,Product!$A$1:$G$1,0))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_xlfn.XLOOKUP(D870,Product!$A$1:$A$49,Product!$B$1:$B$49,,0)</f>
        <v>Exc</v>
      </c>
      <c r="J870" t="str">
        <f>_xlfn.XLOOKUP(D870,Product!$A$1:$A$49,Product!$C$1:$C$49,,0)</f>
        <v>M</v>
      </c>
      <c r="K870" s="6">
        <f>INDEX(Product!$A$1:$G$49,MATCH(orders!$D870,Product!$A$1:$A$49,0),MATCH(orders!K$1,Product!$A$1:$G$1,0))</f>
        <v>0.5</v>
      </c>
      <c r="L870" s="7">
        <f>INDEX(Product!$A$1:$G$49,MATCH(orders!$D870,Product!$A$1:$A$49,0),MATCH(orders!L$1,Product!$A$1:$G$1,0))</f>
        <v>8.25</v>
      </c>
      <c r="M870" s="7">
        <f t="shared" si="39"/>
        <v>41.25</v>
      </c>
      <c r="N870" t="str">
        <f t="shared" si="40"/>
        <v>Excelsa</v>
      </c>
      <c r="O870" t="str">
        <f t="shared" si="41"/>
        <v>Medium</v>
      </c>
      <c r="P870" t="str">
        <f>_xlfn.XLOOKUP(Orders[[#This Row],[Customer ID]],customers!$A$1:$A$1001,customers!$I$1:$I$1001,,0)</f>
        <v>Yes</v>
      </c>
    </row>
    <row r="871" spans="1:16" x14ac:dyDescent="0.3">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_xlfn.XLOOKUP(D871,Product!$A$1:$A$49,Product!$B$1:$B$49,,0)</f>
        <v>Rob</v>
      </c>
      <c r="J871" t="str">
        <f>_xlfn.XLOOKUP(D871,Product!$A$1:$A$49,Product!$C$1:$C$49,,0)</f>
        <v>M</v>
      </c>
      <c r="K871" s="6">
        <f>INDEX(Product!$A$1:$G$49,MATCH(orders!$D871,Product!$A$1:$A$49,0),MATCH(orders!K$1,Product!$A$1:$G$1,0))</f>
        <v>0.5</v>
      </c>
      <c r="L871" s="7">
        <f>INDEX(Product!$A$1:$G$49,MATCH(orders!$D871,Product!$A$1:$A$49,0),MATCH(orders!L$1,Product!$A$1:$G$1,0))</f>
        <v>5.97</v>
      </c>
      <c r="M871" s="7">
        <f t="shared" si="39"/>
        <v>17.91</v>
      </c>
      <c r="N871" t="str">
        <f t="shared" si="40"/>
        <v>Robusta</v>
      </c>
      <c r="O871" t="str">
        <f t="shared" si="41"/>
        <v>Medium</v>
      </c>
      <c r="P871" t="str">
        <f>_xlfn.XLOOKUP(Orders[[#This Row],[Customer ID]],customers!$A$1:$A$1001,customers!$I$1:$I$1001,,0)</f>
        <v>Yes</v>
      </c>
    </row>
    <row r="872" spans="1:16" x14ac:dyDescent="0.3">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_xlfn.XLOOKUP(D872,Product!$A$1:$A$49,Product!$B$1:$B$49,,0)</f>
        <v>Exc</v>
      </c>
      <c r="J872" t="str">
        <f>_xlfn.XLOOKUP(D872,Product!$A$1:$A$49,Product!$C$1:$C$49,,0)</f>
        <v>D</v>
      </c>
      <c r="K872" s="6">
        <f>INDEX(Product!$A$1:$G$49,MATCH(orders!$D872,Product!$A$1:$A$49,0),MATCH(orders!K$1,Product!$A$1:$G$1,0))</f>
        <v>0.5</v>
      </c>
      <c r="L872" s="7">
        <f>INDEX(Product!$A$1:$G$49,MATCH(orders!$D872,Product!$A$1:$A$49,0),MATCH(orders!L$1,Product!$A$1:$G$1,0))</f>
        <v>7.29</v>
      </c>
      <c r="M872" s="7">
        <f t="shared" si="39"/>
        <v>7.29</v>
      </c>
      <c r="N872" t="str">
        <f t="shared" si="40"/>
        <v>Excelsa</v>
      </c>
      <c r="O872" t="str">
        <f t="shared" si="41"/>
        <v>Dark</v>
      </c>
      <c r="P872" t="str">
        <f>_xlfn.XLOOKUP(Orders[[#This Row],[Customer ID]],customers!$A$1:$A$1001,customers!$I$1:$I$1001,,0)</f>
        <v>Yes</v>
      </c>
    </row>
    <row r="873" spans="1:16" x14ac:dyDescent="0.3">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_xlfn.XLOOKUP(D873,Product!$A$1:$A$49,Product!$B$1:$B$49,,0)</f>
        <v>Exc</v>
      </c>
      <c r="J873" t="str">
        <f>_xlfn.XLOOKUP(D873,Product!$A$1:$A$49,Product!$C$1:$C$49,,0)</f>
        <v>L</v>
      </c>
      <c r="K873" s="6">
        <f>INDEX(Product!$A$1:$G$49,MATCH(orders!$D873,Product!$A$1:$A$49,0),MATCH(orders!K$1,Product!$A$1:$G$1,0))</f>
        <v>1</v>
      </c>
      <c r="L873" s="7">
        <f>INDEX(Product!$A$1:$G$49,MATCH(orders!$D873,Product!$A$1:$A$49,0),MATCH(orders!L$1,Product!$A$1:$G$1,0))</f>
        <v>14.85</v>
      </c>
      <c r="M873" s="7">
        <f t="shared" si="39"/>
        <v>29.7</v>
      </c>
      <c r="N873" t="str">
        <f t="shared" si="40"/>
        <v>Excelsa</v>
      </c>
      <c r="O873" t="str">
        <f t="shared" si="41"/>
        <v>Light</v>
      </c>
      <c r="P873" t="str">
        <f>_xlfn.XLOOKUP(Orders[[#This Row],[Customer ID]],customers!$A$1:$A$1001,customers!$I$1:$I$1001,,0)</f>
        <v>Yes</v>
      </c>
    </row>
    <row r="874" spans="1:16" x14ac:dyDescent="0.3">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_xlfn.XLOOKUP(D874,Product!$A$1:$A$49,Product!$B$1:$B$49,,0)</f>
        <v>Ara</v>
      </c>
      <c r="J874" t="str">
        <f>_xlfn.XLOOKUP(D874,Product!$A$1:$A$49,Product!$C$1:$C$49,,0)</f>
        <v>M</v>
      </c>
      <c r="K874" s="6">
        <f>INDEX(Product!$A$1:$G$49,MATCH(orders!$D874,Product!$A$1:$A$49,0),MATCH(orders!K$1,Product!$A$1:$G$1,0))</f>
        <v>1</v>
      </c>
      <c r="L874" s="7">
        <f>INDEX(Product!$A$1:$G$49,MATCH(orders!$D874,Product!$A$1:$A$49,0),MATCH(orders!L$1,Product!$A$1:$G$1,0))</f>
        <v>11.25</v>
      </c>
      <c r="M874" s="7">
        <f t="shared" si="39"/>
        <v>22.5</v>
      </c>
      <c r="N874" t="str">
        <f t="shared" si="40"/>
        <v>Arabica</v>
      </c>
      <c r="O874" t="str">
        <f t="shared" si="41"/>
        <v>Medium</v>
      </c>
      <c r="P874" t="str">
        <f>_xlfn.XLOOKUP(Orders[[#This Row],[Customer ID]],customers!$A$1:$A$1001,customers!$I$1:$I$1001,,0)</f>
        <v>No</v>
      </c>
    </row>
    <row r="875" spans="1:16" x14ac:dyDescent="0.3">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_xlfn.XLOOKUP(D875,Product!$A$1:$A$49,Product!$B$1:$B$49,,0)</f>
        <v>Rob</v>
      </c>
      <c r="J875" t="str">
        <f>_xlfn.XLOOKUP(D875,Product!$A$1:$A$49,Product!$C$1:$C$49,,0)</f>
        <v>M</v>
      </c>
      <c r="K875" s="6">
        <f>INDEX(Product!$A$1:$G$49,MATCH(orders!$D875,Product!$A$1:$A$49,0),MATCH(orders!K$1,Product!$A$1:$G$1,0))</f>
        <v>0.2</v>
      </c>
      <c r="L875" s="7">
        <f>INDEX(Product!$A$1:$G$49,MATCH(orders!$D875,Product!$A$1:$A$49,0),MATCH(orders!L$1,Product!$A$1:$G$1,0))</f>
        <v>2.9849999999999999</v>
      </c>
      <c r="M875" s="7">
        <f t="shared" si="39"/>
        <v>11.94</v>
      </c>
      <c r="N875" t="str">
        <f t="shared" si="40"/>
        <v>Robusta</v>
      </c>
      <c r="O875" t="str">
        <f t="shared" si="41"/>
        <v>Medium</v>
      </c>
      <c r="P875" t="str">
        <f>_xlfn.XLOOKUP(Orders[[#This Row],[Customer ID]],customers!$A$1:$A$1001,customers!$I$1:$I$1001,,0)</f>
        <v>Yes</v>
      </c>
    </row>
    <row r="876" spans="1:16" x14ac:dyDescent="0.3">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_xlfn.XLOOKUP(D876,Product!$A$1:$A$49,Product!$B$1:$B$49,,0)</f>
        <v>Ara</v>
      </c>
      <c r="J876" t="str">
        <f>_xlfn.XLOOKUP(D876,Product!$A$1:$A$49,Product!$C$1:$C$49,,0)</f>
        <v>L</v>
      </c>
      <c r="K876" s="6">
        <f>INDEX(Product!$A$1:$G$49,MATCH(orders!$D876,Product!$A$1:$A$49,0),MATCH(orders!K$1,Product!$A$1:$G$1,0))</f>
        <v>1</v>
      </c>
      <c r="L876" s="7">
        <f>INDEX(Product!$A$1:$G$49,MATCH(orders!$D876,Product!$A$1:$A$49,0),MATCH(orders!L$1,Product!$A$1:$G$1,0))</f>
        <v>12.95</v>
      </c>
      <c r="M876" s="7">
        <f t="shared" si="39"/>
        <v>25.9</v>
      </c>
      <c r="N876" t="str">
        <f t="shared" si="40"/>
        <v>Arabica</v>
      </c>
      <c r="O876" t="str">
        <f t="shared" si="41"/>
        <v>Light</v>
      </c>
      <c r="P876" t="str">
        <f>_xlfn.XLOOKUP(Orders[[#This Row],[Customer ID]],customers!$A$1:$A$1001,customers!$I$1:$I$1001,,0)</f>
        <v>No</v>
      </c>
    </row>
    <row r="877" spans="1:16" x14ac:dyDescent="0.3">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_xlfn.XLOOKUP(D877,Product!$A$1:$A$49,Product!$B$1:$B$49,,0)</f>
        <v>Lib</v>
      </c>
      <c r="J877" t="str">
        <f>_xlfn.XLOOKUP(D877,Product!$A$1:$A$49,Product!$C$1:$C$49,,0)</f>
        <v>M</v>
      </c>
      <c r="K877" s="6">
        <f>INDEX(Product!$A$1:$G$49,MATCH(orders!$D877,Product!$A$1:$A$49,0),MATCH(orders!K$1,Product!$A$1:$G$1,0))</f>
        <v>0.5</v>
      </c>
      <c r="L877" s="7">
        <f>INDEX(Product!$A$1:$G$49,MATCH(orders!$D877,Product!$A$1:$A$49,0),MATCH(orders!L$1,Product!$A$1:$G$1,0))</f>
        <v>8.73</v>
      </c>
      <c r="M877" s="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_xlfn.XLOOKUP(D878,Product!$A$1:$A$49,Product!$B$1:$B$49,,0)</f>
        <v>Ara</v>
      </c>
      <c r="J878" t="str">
        <f>_xlfn.XLOOKUP(D878,Product!$A$1:$A$49,Product!$C$1:$C$49,,0)</f>
        <v>L</v>
      </c>
      <c r="K878" s="6">
        <f>INDEX(Product!$A$1:$G$49,MATCH(orders!$D878,Product!$A$1:$A$49,0),MATCH(orders!K$1,Product!$A$1:$G$1,0))</f>
        <v>0.5</v>
      </c>
      <c r="L878" s="7">
        <f>INDEX(Product!$A$1:$G$49,MATCH(orders!$D878,Product!$A$1:$A$49,0),MATCH(orders!L$1,Product!$A$1:$G$1,0))</f>
        <v>7.77</v>
      </c>
      <c r="M878" s="7">
        <f t="shared" si="39"/>
        <v>46.62</v>
      </c>
      <c r="N878" t="str">
        <f t="shared" si="40"/>
        <v>Arabica</v>
      </c>
      <c r="O878" t="str">
        <f t="shared" si="41"/>
        <v>Light</v>
      </c>
      <c r="P878" t="str">
        <f>_xlfn.XLOOKUP(Orders[[#This Row],[Customer ID]],customers!$A$1:$A$1001,customers!$I$1:$I$1001,,0)</f>
        <v>No</v>
      </c>
    </row>
    <row r="879" spans="1:16" x14ac:dyDescent="0.3">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_xlfn.XLOOKUP(D879,Product!$A$1:$A$49,Product!$B$1:$B$49,,0)</f>
        <v>Lib</v>
      </c>
      <c r="J879" t="str">
        <f>_xlfn.XLOOKUP(D879,Product!$A$1:$A$49,Product!$C$1:$C$49,,0)</f>
        <v>L</v>
      </c>
      <c r="K879" s="6">
        <f>INDEX(Product!$A$1:$G$49,MATCH(orders!$D879,Product!$A$1:$A$49,0),MATCH(orders!K$1,Product!$A$1:$G$1,0))</f>
        <v>0.5</v>
      </c>
      <c r="L879" s="7">
        <f>INDEX(Product!$A$1:$G$49,MATCH(orders!$D879,Product!$A$1:$A$49,0),MATCH(orders!L$1,Product!$A$1:$G$1,0))</f>
        <v>9.51</v>
      </c>
      <c r="M879" s="7">
        <f t="shared" si="39"/>
        <v>28.53</v>
      </c>
      <c r="N879" t="str">
        <f t="shared" si="40"/>
        <v>Liberica</v>
      </c>
      <c r="O879" t="str">
        <f t="shared" si="41"/>
        <v>Light</v>
      </c>
      <c r="P879" t="str">
        <f>_xlfn.XLOOKUP(Orders[[#This Row],[Customer ID]],customers!$A$1:$A$1001,customers!$I$1:$I$1001,,0)</f>
        <v>No</v>
      </c>
    </row>
    <row r="880" spans="1:16" x14ac:dyDescent="0.3">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_xlfn.XLOOKUP(D880,Product!$A$1:$A$49,Product!$B$1:$B$49,,0)</f>
        <v>Rob</v>
      </c>
      <c r="J880" t="str">
        <f>_xlfn.XLOOKUP(D880,Product!$A$1:$A$49,Product!$C$1:$C$49,,0)</f>
        <v>L</v>
      </c>
      <c r="K880" s="6">
        <f>INDEX(Product!$A$1:$G$49,MATCH(orders!$D880,Product!$A$1:$A$49,0),MATCH(orders!K$1,Product!$A$1:$G$1,0))</f>
        <v>2.5</v>
      </c>
      <c r="L880" s="7">
        <f>INDEX(Product!$A$1:$G$49,MATCH(orders!$D880,Product!$A$1:$A$49,0),MATCH(orders!L$1,Product!$A$1:$G$1,0))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_xlfn.XLOOKUP(D881,Product!$A$1:$A$49,Product!$B$1:$B$49,,0)</f>
        <v>Exc</v>
      </c>
      <c r="J881" t="str">
        <f>_xlfn.XLOOKUP(D881,Product!$A$1:$A$49,Product!$C$1:$C$49,,0)</f>
        <v>D</v>
      </c>
      <c r="K881" s="6">
        <f>INDEX(Product!$A$1:$G$49,MATCH(orders!$D881,Product!$A$1:$A$49,0),MATCH(orders!K$1,Product!$A$1:$G$1,0))</f>
        <v>0.2</v>
      </c>
      <c r="L881" s="7">
        <f>INDEX(Product!$A$1:$G$49,MATCH(orders!$D881,Product!$A$1:$A$49,0),MATCH(orders!L$1,Product!$A$1:$G$1,0))</f>
        <v>3.645</v>
      </c>
      <c r="M881" s="7">
        <f t="shared" si="39"/>
        <v>10.935</v>
      </c>
      <c r="N881" t="str">
        <f t="shared" si="40"/>
        <v>Excelsa</v>
      </c>
      <c r="O881" t="str">
        <f t="shared" si="41"/>
        <v>Dark</v>
      </c>
      <c r="P881" t="str">
        <f>_xlfn.XLOOKUP(Orders[[#This Row],[Customer ID]],customers!$A$1:$A$1001,customers!$I$1:$I$1001,,0)</f>
        <v>No</v>
      </c>
    </row>
    <row r="882" spans="1:16" x14ac:dyDescent="0.3">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_xlfn.XLOOKUP(D882,Product!$A$1:$A$49,Product!$B$1:$B$49,,0)</f>
        <v>Rob</v>
      </c>
      <c r="J882" t="str">
        <f>_xlfn.XLOOKUP(D882,Product!$A$1:$A$49,Product!$C$1:$C$49,,0)</f>
        <v>L</v>
      </c>
      <c r="K882" s="6">
        <f>INDEX(Product!$A$1:$G$49,MATCH(orders!$D882,Product!$A$1:$A$49,0),MATCH(orders!K$1,Product!$A$1:$G$1,0))</f>
        <v>0.2</v>
      </c>
      <c r="L882" s="7">
        <f>INDEX(Product!$A$1:$G$49,MATCH(orders!$D882,Product!$A$1:$A$49,0),MATCH(orders!L$1,Product!$A$1:$G$1,0))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_xlfn.XLOOKUP(D883,Product!$A$1:$A$49,Product!$B$1:$B$49,,0)</f>
        <v>Ara</v>
      </c>
      <c r="J883" t="str">
        <f>_xlfn.XLOOKUP(D883,Product!$A$1:$A$49,Product!$C$1:$C$49,,0)</f>
        <v>L</v>
      </c>
      <c r="K883" s="6">
        <f>INDEX(Product!$A$1:$G$49,MATCH(orders!$D883,Product!$A$1:$A$49,0),MATCH(orders!K$1,Product!$A$1:$G$1,0))</f>
        <v>0.2</v>
      </c>
      <c r="L883" s="7">
        <f>INDEX(Product!$A$1:$G$49,MATCH(orders!$D883,Product!$A$1:$A$49,0),MATCH(orders!L$1,Product!$A$1:$G$1,0))</f>
        <v>3.8849999999999998</v>
      </c>
      <c r="M883" s="7">
        <f t="shared" si="39"/>
        <v>23.31</v>
      </c>
      <c r="N883" t="str">
        <f t="shared" si="40"/>
        <v>Arabica</v>
      </c>
      <c r="O883" t="str">
        <f t="shared" si="41"/>
        <v>Light</v>
      </c>
      <c r="P883" t="str">
        <f>_xlfn.XLOOKUP(Orders[[#This Row],[Customer ID]],customers!$A$1:$A$1001,customers!$I$1:$I$1001,,0)</f>
        <v>Yes</v>
      </c>
    </row>
    <row r="884" spans="1:16" x14ac:dyDescent="0.3">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_xlfn.XLOOKUP(D884,Product!$A$1:$A$49,Product!$B$1:$B$49,,0)</f>
        <v>Ara</v>
      </c>
      <c r="J884" t="str">
        <f>_xlfn.XLOOKUP(D884,Product!$A$1:$A$49,Product!$C$1:$C$49,,0)</f>
        <v>D</v>
      </c>
      <c r="K884" s="6">
        <f>INDEX(Product!$A$1:$G$49,MATCH(orders!$D884,Product!$A$1:$A$49,0),MATCH(orders!K$1,Product!$A$1:$G$1,0))</f>
        <v>2.5</v>
      </c>
      <c r="L884" s="7">
        <f>INDEX(Product!$A$1:$G$49,MATCH(orders!$D884,Product!$A$1:$A$49,0),MATCH(orders!L$1,Product!$A$1:$G$1,0))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_xlfn.XLOOKUP(D885,Product!$A$1:$A$49,Product!$B$1:$B$49,,0)</f>
        <v>Ara</v>
      </c>
      <c r="J885" t="str">
        <f>_xlfn.XLOOKUP(D885,Product!$A$1:$A$49,Product!$C$1:$C$49,,0)</f>
        <v>M</v>
      </c>
      <c r="K885" s="6">
        <f>INDEX(Product!$A$1:$G$49,MATCH(orders!$D885,Product!$A$1:$A$49,0),MATCH(orders!K$1,Product!$A$1:$G$1,0))</f>
        <v>2.5</v>
      </c>
      <c r="L885" s="7">
        <f>INDEX(Product!$A$1:$G$49,MATCH(orders!$D885,Product!$A$1:$A$49,0),MATCH(orders!L$1,Product!$A$1:$G$1,0))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_xlfn.XLOOKUP(D886,Product!$A$1:$A$49,Product!$B$1:$B$49,,0)</f>
        <v>Rob</v>
      </c>
      <c r="J886" t="str">
        <f>_xlfn.XLOOKUP(D886,Product!$A$1:$A$49,Product!$C$1:$C$49,,0)</f>
        <v>D</v>
      </c>
      <c r="K886" s="6">
        <f>INDEX(Product!$A$1:$G$49,MATCH(orders!$D886,Product!$A$1:$A$49,0),MATCH(orders!K$1,Product!$A$1:$G$1,0))</f>
        <v>0.5</v>
      </c>
      <c r="L886" s="7">
        <f>INDEX(Product!$A$1:$G$49,MATCH(orders!$D886,Product!$A$1:$A$49,0),MATCH(orders!L$1,Product!$A$1:$G$1,0))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_xlfn.XLOOKUP(D887,Product!$A$1:$A$49,Product!$B$1:$B$49,,0)</f>
        <v>Rob</v>
      </c>
      <c r="J887" t="str">
        <f>_xlfn.XLOOKUP(D887,Product!$A$1:$A$49,Product!$C$1:$C$49,,0)</f>
        <v>D</v>
      </c>
      <c r="K887" s="6">
        <f>INDEX(Product!$A$1:$G$49,MATCH(orders!$D887,Product!$A$1:$A$49,0),MATCH(orders!K$1,Product!$A$1:$G$1,0))</f>
        <v>2.5</v>
      </c>
      <c r="L887" s="7">
        <f>INDEX(Product!$A$1:$G$49,MATCH(orders!$D887,Product!$A$1:$A$49,0),MATCH(orders!L$1,Product!$A$1:$G$1,0))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_xlfn.XLOOKUP(D888,Product!$A$1:$A$49,Product!$B$1:$B$49,,0)</f>
        <v>Lib</v>
      </c>
      <c r="J888" t="str">
        <f>_xlfn.XLOOKUP(D888,Product!$A$1:$A$49,Product!$C$1:$C$49,,0)</f>
        <v>M</v>
      </c>
      <c r="K888" s="6">
        <f>INDEX(Product!$A$1:$G$49,MATCH(orders!$D888,Product!$A$1:$A$49,0),MATCH(orders!K$1,Product!$A$1:$G$1,0))</f>
        <v>0.5</v>
      </c>
      <c r="L888" s="7">
        <f>INDEX(Product!$A$1:$G$49,MATCH(orders!$D888,Product!$A$1:$A$49,0),MATCH(orders!L$1,Product!$A$1:$G$1,0))</f>
        <v>8.73</v>
      </c>
      <c r="M888" s="7">
        <f t="shared" si="39"/>
        <v>17.46</v>
      </c>
      <c r="N888" t="str">
        <f t="shared" si="40"/>
        <v>Liberica</v>
      </c>
      <c r="O888" t="str">
        <f t="shared" si="41"/>
        <v>Medium</v>
      </c>
      <c r="P888" t="str">
        <f>_xlfn.XLOOKUP(Orders[[#This Row],[Customer ID]],customers!$A$1:$A$1001,customers!$I$1:$I$1001,,0)</f>
        <v>No</v>
      </c>
    </row>
    <row r="889" spans="1:16" x14ac:dyDescent="0.3">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_xlfn.XLOOKUP(D889,Product!$A$1:$A$49,Product!$B$1:$B$49,,0)</f>
        <v>Exc</v>
      </c>
      <c r="J889" t="str">
        <f>_xlfn.XLOOKUP(D889,Product!$A$1:$A$49,Product!$C$1:$C$49,,0)</f>
        <v>L</v>
      </c>
      <c r="K889" s="6">
        <f>INDEX(Product!$A$1:$G$49,MATCH(orders!$D889,Product!$A$1:$A$49,0),MATCH(orders!K$1,Product!$A$1:$G$1,0))</f>
        <v>0.2</v>
      </c>
      <c r="L889" s="7">
        <f>INDEX(Product!$A$1:$G$49,MATCH(orders!$D889,Product!$A$1:$A$49,0),MATCH(orders!L$1,Product!$A$1:$G$1,0))</f>
        <v>4.4550000000000001</v>
      </c>
      <c r="M889" s="7">
        <f t="shared" si="39"/>
        <v>13.365</v>
      </c>
      <c r="N889" t="str">
        <f t="shared" si="40"/>
        <v>Excelsa</v>
      </c>
      <c r="O889" t="str">
        <f t="shared" si="41"/>
        <v>Light</v>
      </c>
      <c r="P889" t="str">
        <f>_xlfn.XLOOKUP(Orders[[#This Row],[Customer ID]],customers!$A$1:$A$1001,customers!$I$1:$I$1001,,0)</f>
        <v>No</v>
      </c>
    </row>
    <row r="890" spans="1:16" x14ac:dyDescent="0.3">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_xlfn.XLOOKUP(D890,Product!$A$1:$A$49,Product!$B$1:$B$49,,0)</f>
        <v>Ara</v>
      </c>
      <c r="J890" t="str">
        <f>_xlfn.XLOOKUP(D890,Product!$A$1:$A$49,Product!$C$1:$C$49,,0)</f>
        <v>L</v>
      </c>
      <c r="K890" s="6">
        <f>INDEX(Product!$A$1:$G$49,MATCH(orders!$D890,Product!$A$1:$A$49,0),MATCH(orders!K$1,Product!$A$1:$G$1,0))</f>
        <v>0.2</v>
      </c>
      <c r="L890" s="7">
        <f>INDEX(Product!$A$1:$G$49,MATCH(orders!$D890,Product!$A$1:$A$49,0),MATCH(orders!L$1,Product!$A$1:$G$1,0))</f>
        <v>3.8849999999999998</v>
      </c>
      <c r="M890" s="7">
        <f t="shared" si="39"/>
        <v>7.77</v>
      </c>
      <c r="N890" t="str">
        <f t="shared" si="40"/>
        <v>Arabica</v>
      </c>
      <c r="O890" t="str">
        <f t="shared" si="41"/>
        <v>Light</v>
      </c>
      <c r="P890" t="str">
        <f>_xlfn.XLOOKUP(Orders[[#This Row],[Customer ID]],customers!$A$1:$A$1001,customers!$I$1:$I$1001,,0)</f>
        <v>Yes</v>
      </c>
    </row>
    <row r="891" spans="1:16" x14ac:dyDescent="0.3">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_xlfn.XLOOKUP(D891,Product!$A$1:$A$49,Product!$B$1:$B$49,,0)</f>
        <v>Rob</v>
      </c>
      <c r="J891" t="str">
        <f>_xlfn.XLOOKUP(D891,Product!$A$1:$A$49,Product!$C$1:$C$49,,0)</f>
        <v>D</v>
      </c>
      <c r="K891" s="6">
        <f>INDEX(Product!$A$1:$G$49,MATCH(orders!$D891,Product!$A$1:$A$49,0),MATCH(orders!K$1,Product!$A$1:$G$1,0))</f>
        <v>0.2</v>
      </c>
      <c r="L891" s="7">
        <f>INDEX(Product!$A$1:$G$49,MATCH(orders!$D891,Product!$A$1:$A$49,0),MATCH(orders!L$1,Product!$A$1:$G$1,0))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_xlfn.XLOOKUP(D892,Product!$A$1:$A$49,Product!$B$1:$B$49,,0)</f>
        <v>Rob</v>
      </c>
      <c r="J892" t="str">
        <f>_xlfn.XLOOKUP(D892,Product!$A$1:$A$49,Product!$C$1:$C$49,,0)</f>
        <v>D</v>
      </c>
      <c r="K892" s="6">
        <f>INDEX(Product!$A$1:$G$49,MATCH(orders!$D892,Product!$A$1:$A$49,0),MATCH(orders!K$1,Product!$A$1:$G$1,0))</f>
        <v>2.5</v>
      </c>
      <c r="L892" s="7">
        <f>INDEX(Product!$A$1:$G$49,MATCH(orders!$D892,Product!$A$1:$A$49,0),MATCH(orders!L$1,Product!$A$1:$G$1,0))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_xlfn.XLOOKUP(D893,Product!$A$1:$A$49,Product!$B$1:$B$49,,0)</f>
        <v>Ara</v>
      </c>
      <c r="J893" t="str">
        <f>_xlfn.XLOOKUP(D893,Product!$A$1:$A$49,Product!$C$1:$C$49,,0)</f>
        <v>D</v>
      </c>
      <c r="K893" s="6">
        <f>INDEX(Product!$A$1:$G$49,MATCH(orders!$D893,Product!$A$1:$A$49,0),MATCH(orders!K$1,Product!$A$1:$G$1,0))</f>
        <v>2.5</v>
      </c>
      <c r="L893" s="7">
        <f>INDEX(Product!$A$1:$G$49,MATCH(orders!$D893,Product!$A$1:$A$49,0),MATCH(orders!L$1,Product!$A$1:$G$1,0))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_xlfn.XLOOKUP(D894,Product!$A$1:$A$49,Product!$B$1:$B$49,,0)</f>
        <v>Exc</v>
      </c>
      <c r="J894" t="str">
        <f>_xlfn.XLOOKUP(D894,Product!$A$1:$A$49,Product!$C$1:$C$49,,0)</f>
        <v>M</v>
      </c>
      <c r="K894" s="6">
        <f>INDEX(Product!$A$1:$G$49,MATCH(orders!$D894,Product!$A$1:$A$49,0),MATCH(orders!K$1,Product!$A$1:$G$1,0))</f>
        <v>0.2</v>
      </c>
      <c r="L894" s="7">
        <f>INDEX(Product!$A$1:$G$49,MATCH(orders!$D894,Product!$A$1:$A$49,0),MATCH(orders!L$1,Product!$A$1:$G$1,0))</f>
        <v>4.125</v>
      </c>
      <c r="M894" s="7">
        <f t="shared" si="39"/>
        <v>20.625</v>
      </c>
      <c r="N894" t="str">
        <f t="shared" si="40"/>
        <v>Excelsa</v>
      </c>
      <c r="O894" t="str">
        <f t="shared" si="41"/>
        <v>Medium</v>
      </c>
      <c r="P894" t="str">
        <f>_xlfn.XLOOKUP(Orders[[#This Row],[Customer ID]],customers!$A$1:$A$1001,customers!$I$1:$I$1001,,0)</f>
        <v>No</v>
      </c>
    </row>
    <row r="895" spans="1:16" x14ac:dyDescent="0.3">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_xlfn.XLOOKUP(D895,Product!$A$1:$A$49,Product!$B$1:$B$49,,0)</f>
        <v>Lib</v>
      </c>
      <c r="J895" t="str">
        <f>_xlfn.XLOOKUP(D895,Product!$A$1:$A$49,Product!$C$1:$C$49,,0)</f>
        <v>L</v>
      </c>
      <c r="K895" s="6">
        <f>INDEX(Product!$A$1:$G$49,MATCH(orders!$D895,Product!$A$1:$A$49,0),MATCH(orders!K$1,Product!$A$1:$G$1,0))</f>
        <v>0.5</v>
      </c>
      <c r="L895" s="7">
        <f>INDEX(Product!$A$1:$G$49,MATCH(orders!$D895,Product!$A$1:$A$49,0),MATCH(orders!L$1,Product!$A$1:$G$1,0))</f>
        <v>9.51</v>
      </c>
      <c r="M895" s="7">
        <f t="shared" si="39"/>
        <v>57.06</v>
      </c>
      <c r="N895" t="str">
        <f t="shared" si="40"/>
        <v>Liberica</v>
      </c>
      <c r="O895" t="str">
        <f t="shared" si="41"/>
        <v>Light</v>
      </c>
      <c r="P895" t="str">
        <f>_xlfn.XLOOKUP(Orders[[#This Row],[Customer ID]],customers!$A$1:$A$1001,customers!$I$1:$I$1001,,0)</f>
        <v>Yes</v>
      </c>
    </row>
    <row r="896" spans="1:16" x14ac:dyDescent="0.3">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_xlfn.XLOOKUP(D896,Product!$A$1:$A$49,Product!$B$1:$B$49,,0)</f>
        <v>Rob</v>
      </c>
      <c r="J896" t="str">
        <f>_xlfn.XLOOKUP(D896,Product!$A$1:$A$49,Product!$C$1:$C$49,,0)</f>
        <v>D</v>
      </c>
      <c r="K896" s="6">
        <f>INDEX(Product!$A$1:$G$49,MATCH(orders!$D896,Product!$A$1:$A$49,0),MATCH(orders!K$1,Product!$A$1:$G$1,0))</f>
        <v>2.5</v>
      </c>
      <c r="L896" s="7">
        <f>INDEX(Product!$A$1:$G$49,MATCH(orders!$D896,Product!$A$1:$A$49,0),MATCH(orders!L$1,Product!$A$1:$G$1,0))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_xlfn.XLOOKUP(D897,Product!$A$1:$A$49,Product!$B$1:$B$49,,0)</f>
        <v>Exc</v>
      </c>
      <c r="J897" t="str">
        <f>_xlfn.XLOOKUP(D897,Product!$A$1:$A$49,Product!$C$1:$C$49,,0)</f>
        <v>M</v>
      </c>
      <c r="K897" s="6">
        <f>INDEX(Product!$A$1:$G$49,MATCH(orders!$D897,Product!$A$1:$A$49,0),MATCH(orders!K$1,Product!$A$1:$G$1,0))</f>
        <v>2.5</v>
      </c>
      <c r="L897" s="7">
        <f>INDEX(Product!$A$1:$G$49,MATCH(orders!$D897,Product!$A$1:$A$49,0),MATCH(orders!L$1,Product!$A$1:$G$1,0))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_xlfn.XLOOKUP(D898,Product!$A$1:$A$49,Product!$B$1:$B$49,,0)</f>
        <v>Rob</v>
      </c>
      <c r="J898" t="str">
        <f>_xlfn.XLOOKUP(D898,Product!$A$1:$A$49,Product!$C$1:$C$49,,0)</f>
        <v>D</v>
      </c>
      <c r="K898" s="6">
        <f>INDEX(Product!$A$1:$G$49,MATCH(orders!$D898,Product!$A$1:$A$49,0),MATCH(orders!K$1,Product!$A$1:$G$1,0))</f>
        <v>0.5</v>
      </c>
      <c r="L898" s="7">
        <f>INDEX(Product!$A$1:$G$49,MATCH(orders!$D898,Product!$A$1:$A$49,0),MATCH(orders!L$1,Product!$A$1:$G$1,0))</f>
        <v>5.3699999999999992</v>
      </c>
      <c r="M898" s="7">
        <f t="shared" si="39"/>
        <v>32.22</v>
      </c>
      <c r="N898" t="str">
        <f t="shared" si="40"/>
        <v>Robusta</v>
      </c>
      <c r="O898" t="str">
        <f t="shared" si="41"/>
        <v>Dark</v>
      </c>
      <c r="P898" t="str">
        <f>_xlfn.XLOOKUP(Orders[[#This Row],[Customer ID]],customers!$A$1:$A$1001,customers!$I$1:$I$1001,,0)</f>
        <v>Yes</v>
      </c>
    </row>
    <row r="899" spans="1:16" x14ac:dyDescent="0.3">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_xlfn.XLOOKUP(D899,Product!$A$1:$A$49,Product!$B$1:$B$49,,0)</f>
        <v>Exc</v>
      </c>
      <c r="J899" t="str">
        <f>_xlfn.XLOOKUP(D899,Product!$A$1:$A$49,Product!$C$1:$C$49,,0)</f>
        <v>D</v>
      </c>
      <c r="K899" s="6">
        <f>INDEX(Product!$A$1:$G$49,MATCH(orders!$D899,Product!$A$1:$A$49,0),MATCH(orders!K$1,Product!$A$1:$G$1,0))</f>
        <v>1</v>
      </c>
      <c r="L899" s="7">
        <f>INDEX(Product!$A$1:$G$49,MATCH(orders!$D899,Product!$A$1:$A$49,0),MATCH(orders!L$1,Product!$A$1:$G$1,0))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_xlfn.XLOOKUP(D900,Product!$A$1:$A$49,Product!$B$1:$B$49,,0)</f>
        <v>Rob</v>
      </c>
      <c r="J900" t="str">
        <f>_xlfn.XLOOKUP(D900,Product!$A$1:$A$49,Product!$C$1:$C$49,,0)</f>
        <v>L</v>
      </c>
      <c r="K900" s="6">
        <f>INDEX(Product!$A$1:$G$49,MATCH(orders!$D900,Product!$A$1:$A$49,0),MATCH(orders!K$1,Product!$A$1:$G$1,0))</f>
        <v>0.5</v>
      </c>
      <c r="L900" s="7">
        <f>INDEX(Product!$A$1:$G$49,MATCH(orders!$D900,Product!$A$1:$A$49,0),MATCH(orders!L$1,Product!$A$1:$G$1,0))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_xlfn.XLOOKUP(D901,Product!$A$1:$A$49,Product!$B$1:$B$49,,0)</f>
        <v>Lib</v>
      </c>
      <c r="J901" t="str">
        <f>_xlfn.XLOOKUP(D901,Product!$A$1:$A$49,Product!$C$1:$C$49,,0)</f>
        <v>M</v>
      </c>
      <c r="K901" s="6">
        <f>INDEX(Product!$A$1:$G$49,MATCH(orders!$D901,Product!$A$1:$A$49,0),MATCH(orders!K$1,Product!$A$1:$G$1,0))</f>
        <v>1</v>
      </c>
      <c r="L901" s="7">
        <f>INDEX(Product!$A$1:$G$49,MATCH(orders!$D901,Product!$A$1:$A$49,0),MATCH(orders!L$1,Product!$A$1:$G$1,0))</f>
        <v>14.55</v>
      </c>
      <c r="M901" s="7">
        <f t="shared" si="42"/>
        <v>72.75</v>
      </c>
      <c r="N901" t="str">
        <f t="shared" si="43"/>
        <v>Liberica</v>
      </c>
      <c r="O901" t="str">
        <f t="shared" si="44"/>
        <v>Medium</v>
      </c>
      <c r="P901" t="str">
        <f>_xlfn.XLOOKUP(Orders[[#This Row],[Customer ID]],customers!$A$1:$A$1001,customers!$I$1:$I$1001,,0)</f>
        <v>No</v>
      </c>
    </row>
    <row r="902" spans="1:16" x14ac:dyDescent="0.3">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_xlfn.XLOOKUP(D902,Product!$A$1:$A$49,Product!$B$1:$B$49,,0)</f>
        <v>Lib</v>
      </c>
      <c r="J902" t="str">
        <f>_xlfn.XLOOKUP(D902,Product!$A$1:$A$49,Product!$C$1:$C$49,,0)</f>
        <v>L</v>
      </c>
      <c r="K902" s="6">
        <f>INDEX(Product!$A$1:$G$49,MATCH(orders!$D902,Product!$A$1:$A$49,0),MATCH(orders!K$1,Product!$A$1:$G$1,0))</f>
        <v>1</v>
      </c>
      <c r="L902" s="7">
        <f>INDEX(Product!$A$1:$G$49,MATCH(orders!$D902,Product!$A$1:$A$49,0),MATCH(orders!L$1,Product!$A$1:$G$1,0))</f>
        <v>15.85</v>
      </c>
      <c r="M902" s="7">
        <f t="shared" si="42"/>
        <v>47.55</v>
      </c>
      <c r="N902" t="str">
        <f t="shared" si="43"/>
        <v>Liberica</v>
      </c>
      <c r="O902" t="str">
        <f t="shared" si="44"/>
        <v>Light</v>
      </c>
      <c r="P902" t="str">
        <f>_xlfn.XLOOKUP(Orders[[#This Row],[Customer ID]],customers!$A$1:$A$1001,customers!$I$1:$I$1001,,0)</f>
        <v>No</v>
      </c>
    </row>
    <row r="903" spans="1:16" x14ac:dyDescent="0.3">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_xlfn.XLOOKUP(D903,Product!$A$1:$A$49,Product!$B$1:$B$49,,0)</f>
        <v>Rob</v>
      </c>
      <c r="J903" t="str">
        <f>_xlfn.XLOOKUP(D903,Product!$A$1:$A$49,Product!$C$1:$C$49,,0)</f>
        <v>L</v>
      </c>
      <c r="K903" s="6">
        <f>INDEX(Product!$A$1:$G$49,MATCH(orders!$D903,Product!$A$1:$A$49,0),MATCH(orders!K$1,Product!$A$1:$G$1,0))</f>
        <v>0.2</v>
      </c>
      <c r="L903" s="7">
        <f>INDEX(Product!$A$1:$G$49,MATCH(orders!$D903,Product!$A$1:$A$49,0),MATCH(orders!L$1,Product!$A$1:$G$1,0))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_xlfn.XLOOKUP(D904,Product!$A$1:$A$49,Product!$B$1:$B$49,,0)</f>
        <v>Exc</v>
      </c>
      <c r="J904" t="str">
        <f>_xlfn.XLOOKUP(D904,Product!$A$1:$A$49,Product!$C$1:$C$49,,0)</f>
        <v>M</v>
      </c>
      <c r="K904" s="6">
        <f>INDEX(Product!$A$1:$G$49,MATCH(orders!$D904,Product!$A$1:$A$49,0),MATCH(orders!K$1,Product!$A$1:$G$1,0))</f>
        <v>2.5</v>
      </c>
      <c r="L904" s="7">
        <f>INDEX(Product!$A$1:$G$49,MATCH(orders!$D904,Product!$A$1:$A$49,0),MATCH(orders!L$1,Product!$A$1:$G$1,0))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_xlfn.XLOOKUP(D905,Product!$A$1:$A$49,Product!$B$1:$B$49,,0)</f>
        <v>Lib</v>
      </c>
      <c r="J905" t="str">
        <f>_xlfn.XLOOKUP(D905,Product!$A$1:$A$49,Product!$C$1:$C$49,,0)</f>
        <v>M</v>
      </c>
      <c r="K905" s="6">
        <f>INDEX(Product!$A$1:$G$49,MATCH(orders!$D905,Product!$A$1:$A$49,0),MATCH(orders!K$1,Product!$A$1:$G$1,0))</f>
        <v>0.5</v>
      </c>
      <c r="L905" s="7">
        <f>INDEX(Product!$A$1:$G$49,MATCH(orders!$D905,Product!$A$1:$A$49,0),MATCH(orders!L$1,Product!$A$1:$G$1,0))</f>
        <v>8.73</v>
      </c>
      <c r="M905" s="7">
        <f t="shared" si="42"/>
        <v>17.46</v>
      </c>
      <c r="N905" t="str">
        <f t="shared" si="43"/>
        <v>Liberica</v>
      </c>
      <c r="O905" t="str">
        <f t="shared" si="44"/>
        <v>Medium</v>
      </c>
      <c r="P905" t="str">
        <f>_xlfn.XLOOKUP(Orders[[#This Row],[Customer ID]],customers!$A$1:$A$1001,customers!$I$1:$I$1001,,0)</f>
        <v>No</v>
      </c>
    </row>
    <row r="906" spans="1:16" x14ac:dyDescent="0.3">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_xlfn.XLOOKUP(D906,Product!$A$1:$A$49,Product!$B$1:$B$49,,0)</f>
        <v>Ara</v>
      </c>
      <c r="J906" t="str">
        <f>_xlfn.XLOOKUP(D906,Product!$A$1:$A$49,Product!$C$1:$C$49,,0)</f>
        <v>L</v>
      </c>
      <c r="K906" s="6">
        <f>INDEX(Product!$A$1:$G$49,MATCH(orders!$D906,Product!$A$1:$A$49,0),MATCH(orders!K$1,Product!$A$1:$G$1,0))</f>
        <v>2.5</v>
      </c>
      <c r="L906" s="7">
        <f>INDEX(Product!$A$1:$G$49,MATCH(orders!$D906,Product!$A$1:$A$49,0),MATCH(orders!L$1,Product!$A$1:$G$1,0))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_xlfn.XLOOKUP(D907,Product!$A$1:$A$49,Product!$B$1:$B$49,,0)</f>
        <v>Ara</v>
      </c>
      <c r="J907" t="str">
        <f>_xlfn.XLOOKUP(D907,Product!$A$1:$A$49,Product!$C$1:$C$49,,0)</f>
        <v>M</v>
      </c>
      <c r="K907" s="6">
        <f>INDEX(Product!$A$1:$G$49,MATCH(orders!$D907,Product!$A$1:$A$49,0),MATCH(orders!K$1,Product!$A$1:$G$1,0))</f>
        <v>0.5</v>
      </c>
      <c r="L907" s="7">
        <f>INDEX(Product!$A$1:$G$49,MATCH(orders!$D907,Product!$A$1:$A$49,0),MATCH(orders!L$1,Product!$A$1:$G$1,0))</f>
        <v>6.75</v>
      </c>
      <c r="M907" s="7">
        <f t="shared" si="42"/>
        <v>40.5</v>
      </c>
      <c r="N907" t="str">
        <f t="shared" si="43"/>
        <v>Arabica</v>
      </c>
      <c r="O907" t="str">
        <f t="shared" si="44"/>
        <v>Medium</v>
      </c>
      <c r="P907" t="str">
        <f>_xlfn.XLOOKUP(Orders[[#This Row],[Customer ID]],customers!$A$1:$A$1001,customers!$I$1:$I$1001,,0)</f>
        <v>Yes</v>
      </c>
    </row>
    <row r="908" spans="1:16" x14ac:dyDescent="0.3">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_xlfn.XLOOKUP(D908,Product!$A$1:$A$49,Product!$B$1:$B$49,,0)</f>
        <v>Ara</v>
      </c>
      <c r="J908" t="str">
        <f>_xlfn.XLOOKUP(D908,Product!$A$1:$A$49,Product!$C$1:$C$49,,0)</f>
        <v>M</v>
      </c>
      <c r="K908" s="6">
        <f>INDEX(Product!$A$1:$G$49,MATCH(orders!$D908,Product!$A$1:$A$49,0),MATCH(orders!K$1,Product!$A$1:$G$1,0))</f>
        <v>0.5</v>
      </c>
      <c r="L908" s="7">
        <f>INDEX(Product!$A$1:$G$49,MATCH(orders!$D908,Product!$A$1:$A$49,0),MATCH(orders!L$1,Product!$A$1:$G$1,0))</f>
        <v>6.75</v>
      </c>
      <c r="M908" s="7">
        <f t="shared" si="42"/>
        <v>27</v>
      </c>
      <c r="N908" t="str">
        <f t="shared" si="43"/>
        <v>Arabica</v>
      </c>
      <c r="O908" t="str">
        <f t="shared" si="44"/>
        <v>Medium</v>
      </c>
      <c r="P908" t="str">
        <f>_xlfn.XLOOKUP(Orders[[#This Row],[Customer ID]],customers!$A$1:$A$1001,customers!$I$1:$I$1001,,0)</f>
        <v>Yes</v>
      </c>
    </row>
    <row r="909" spans="1:16" x14ac:dyDescent="0.3">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_xlfn.XLOOKUP(D909,Product!$A$1:$A$49,Product!$B$1:$B$49,,0)</f>
        <v>Lib</v>
      </c>
      <c r="J909" t="str">
        <f>_xlfn.XLOOKUP(D909,Product!$A$1:$A$49,Product!$C$1:$C$49,,0)</f>
        <v>D</v>
      </c>
      <c r="K909" s="6">
        <f>INDEX(Product!$A$1:$G$49,MATCH(orders!$D909,Product!$A$1:$A$49,0),MATCH(orders!K$1,Product!$A$1:$G$1,0))</f>
        <v>1</v>
      </c>
      <c r="L909" s="7">
        <f>INDEX(Product!$A$1:$G$49,MATCH(orders!$D909,Product!$A$1:$A$49,0),MATCH(orders!L$1,Product!$A$1:$G$1,0))</f>
        <v>12.95</v>
      </c>
      <c r="M909" s="7">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_xlfn.XLOOKUP(D910,Product!$A$1:$A$49,Product!$B$1:$B$49,,0)</f>
        <v>Rob</v>
      </c>
      <c r="J910" t="str">
        <f>_xlfn.XLOOKUP(D910,Product!$A$1:$A$49,Product!$C$1:$C$49,,0)</f>
        <v>L</v>
      </c>
      <c r="K910" s="6">
        <f>INDEX(Product!$A$1:$G$49,MATCH(orders!$D910,Product!$A$1:$A$49,0),MATCH(orders!K$1,Product!$A$1:$G$1,0))</f>
        <v>1</v>
      </c>
      <c r="L910" s="7">
        <f>INDEX(Product!$A$1:$G$49,MATCH(orders!$D910,Product!$A$1:$A$49,0),MATCH(orders!L$1,Product!$A$1:$G$1,0))</f>
        <v>11.95</v>
      </c>
      <c r="M910" s="7">
        <f t="shared" si="42"/>
        <v>59.75</v>
      </c>
      <c r="N910" t="str">
        <f t="shared" si="43"/>
        <v>Robusta</v>
      </c>
      <c r="O910" t="str">
        <f t="shared" si="44"/>
        <v>Light</v>
      </c>
      <c r="P910" t="str">
        <f>_xlfn.XLOOKUP(Orders[[#This Row],[Customer ID]],customers!$A$1:$A$1001,customers!$I$1:$I$1001,,0)</f>
        <v>No</v>
      </c>
    </row>
    <row r="911" spans="1:16" x14ac:dyDescent="0.3">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_xlfn.XLOOKUP(D911,Product!$A$1:$A$49,Product!$B$1:$B$49,,0)</f>
        <v>Rob</v>
      </c>
      <c r="J911" t="str">
        <f>_xlfn.XLOOKUP(D911,Product!$A$1:$A$49,Product!$C$1:$C$49,,0)</f>
        <v>L</v>
      </c>
      <c r="K911" s="6">
        <f>INDEX(Product!$A$1:$G$49,MATCH(orders!$D911,Product!$A$1:$A$49,0),MATCH(orders!K$1,Product!$A$1:$G$1,0))</f>
        <v>0.2</v>
      </c>
      <c r="L911" s="7">
        <f>INDEX(Product!$A$1:$G$49,MATCH(orders!$D911,Product!$A$1:$A$49,0),MATCH(orders!L$1,Product!$A$1:$G$1,0))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_xlfn.XLOOKUP(D912,Product!$A$1:$A$49,Product!$B$1:$B$49,,0)</f>
        <v>Ara</v>
      </c>
      <c r="J912" t="str">
        <f>_xlfn.XLOOKUP(D912,Product!$A$1:$A$49,Product!$C$1:$C$49,,0)</f>
        <v>D</v>
      </c>
      <c r="K912" s="6">
        <f>INDEX(Product!$A$1:$G$49,MATCH(orders!$D912,Product!$A$1:$A$49,0),MATCH(orders!K$1,Product!$A$1:$G$1,0))</f>
        <v>2.5</v>
      </c>
      <c r="L912" s="7">
        <f>INDEX(Product!$A$1:$G$49,MATCH(orders!$D912,Product!$A$1:$A$49,0),MATCH(orders!L$1,Product!$A$1:$G$1,0))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_xlfn.XLOOKUP(D913,Product!$A$1:$A$49,Product!$B$1:$B$49,,0)</f>
        <v>Ara</v>
      </c>
      <c r="J913" t="str">
        <f>_xlfn.XLOOKUP(D913,Product!$A$1:$A$49,Product!$C$1:$C$49,,0)</f>
        <v>M</v>
      </c>
      <c r="K913" s="6">
        <f>INDEX(Product!$A$1:$G$49,MATCH(orders!$D913,Product!$A$1:$A$49,0),MATCH(orders!K$1,Product!$A$1:$G$1,0))</f>
        <v>1</v>
      </c>
      <c r="L913" s="7">
        <f>INDEX(Product!$A$1:$G$49,MATCH(orders!$D913,Product!$A$1:$A$49,0),MATCH(orders!L$1,Product!$A$1:$G$1,0))</f>
        <v>11.25</v>
      </c>
      <c r="M913" s="7">
        <f t="shared" si="42"/>
        <v>45</v>
      </c>
      <c r="N913" t="str">
        <f t="shared" si="43"/>
        <v>Arabica</v>
      </c>
      <c r="O913" t="str">
        <f t="shared" si="44"/>
        <v>Medium</v>
      </c>
      <c r="P913" t="str">
        <f>_xlfn.XLOOKUP(Orders[[#This Row],[Customer ID]],customers!$A$1:$A$1001,customers!$I$1:$I$1001,,0)</f>
        <v>Yes</v>
      </c>
    </row>
    <row r="914" spans="1:16" x14ac:dyDescent="0.3">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_xlfn.XLOOKUP(D914,Product!$A$1:$A$49,Product!$B$1:$B$49,,0)</f>
        <v>Rob</v>
      </c>
      <c r="J914" t="str">
        <f>_xlfn.XLOOKUP(D914,Product!$A$1:$A$49,Product!$C$1:$C$49,,0)</f>
        <v>M</v>
      </c>
      <c r="K914" s="6">
        <f>INDEX(Product!$A$1:$G$49,MATCH(orders!$D914,Product!$A$1:$A$49,0),MATCH(orders!K$1,Product!$A$1:$G$1,0))</f>
        <v>2.5</v>
      </c>
      <c r="L914" s="7">
        <f>INDEX(Product!$A$1:$G$49,MATCH(orders!$D914,Product!$A$1:$A$49,0),MATCH(orders!L$1,Product!$A$1:$G$1,0))</f>
        <v>22.884999999999998</v>
      </c>
      <c r="M914" s="7">
        <f t="shared" si="42"/>
        <v>137.31</v>
      </c>
      <c r="N914" t="str">
        <f t="shared" si="43"/>
        <v>Robusta</v>
      </c>
      <c r="O914" t="str">
        <f t="shared" si="44"/>
        <v>Medium</v>
      </c>
      <c r="P914" t="str">
        <f>_xlfn.XLOOKUP(Orders[[#This Row],[Customer ID]],customers!$A$1:$A$1001,customers!$I$1:$I$1001,,0)</f>
        <v>Yes</v>
      </c>
    </row>
    <row r="915" spans="1:16" x14ac:dyDescent="0.3">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_xlfn.XLOOKUP(D915,Product!$A$1:$A$49,Product!$B$1:$B$49,,0)</f>
        <v>Ara</v>
      </c>
      <c r="J915" t="str">
        <f>_xlfn.XLOOKUP(D915,Product!$A$1:$A$49,Product!$C$1:$C$49,,0)</f>
        <v>M</v>
      </c>
      <c r="K915" s="6">
        <f>INDEX(Product!$A$1:$G$49,MATCH(orders!$D915,Product!$A$1:$A$49,0),MATCH(orders!K$1,Product!$A$1:$G$1,0))</f>
        <v>0.5</v>
      </c>
      <c r="L915" s="7">
        <f>INDEX(Product!$A$1:$G$49,MATCH(orders!$D915,Product!$A$1:$A$49,0),MATCH(orders!L$1,Product!$A$1:$G$1,0))</f>
        <v>6.75</v>
      </c>
      <c r="M915" s="7">
        <f t="shared" si="42"/>
        <v>6.75</v>
      </c>
      <c r="N915" t="str">
        <f t="shared" si="43"/>
        <v>Arabica</v>
      </c>
      <c r="O915" t="str">
        <f t="shared" si="44"/>
        <v>Medium</v>
      </c>
      <c r="P915" t="str">
        <f>_xlfn.XLOOKUP(Orders[[#This Row],[Customer ID]],customers!$A$1:$A$1001,customers!$I$1:$I$1001,,0)</f>
        <v>No</v>
      </c>
    </row>
    <row r="916" spans="1:16" x14ac:dyDescent="0.3">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_xlfn.XLOOKUP(D916,Product!$A$1:$A$49,Product!$B$1:$B$49,,0)</f>
        <v>Ara</v>
      </c>
      <c r="J916" t="str">
        <f>_xlfn.XLOOKUP(D916,Product!$A$1:$A$49,Product!$C$1:$C$49,,0)</f>
        <v>M</v>
      </c>
      <c r="K916" s="6">
        <f>INDEX(Product!$A$1:$G$49,MATCH(orders!$D916,Product!$A$1:$A$49,0),MATCH(orders!K$1,Product!$A$1:$G$1,0))</f>
        <v>1</v>
      </c>
      <c r="L916" s="7">
        <f>INDEX(Product!$A$1:$G$49,MATCH(orders!$D916,Product!$A$1:$A$49,0),MATCH(orders!L$1,Product!$A$1:$G$1,0))</f>
        <v>11.25</v>
      </c>
      <c r="M916" s="7">
        <f t="shared" si="42"/>
        <v>45</v>
      </c>
      <c r="N916" t="str">
        <f t="shared" si="43"/>
        <v>Arabica</v>
      </c>
      <c r="O916" t="str">
        <f t="shared" si="44"/>
        <v>Medium</v>
      </c>
      <c r="P916" t="str">
        <f>_xlfn.XLOOKUP(Orders[[#This Row],[Customer ID]],customers!$A$1:$A$1001,customers!$I$1:$I$1001,,0)</f>
        <v>No</v>
      </c>
    </row>
    <row r="917" spans="1:16" x14ac:dyDescent="0.3">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_xlfn.XLOOKUP(D917,Product!$A$1:$A$49,Product!$B$1:$B$49,,0)</f>
        <v>Exc</v>
      </c>
      <c r="J917" t="str">
        <f>_xlfn.XLOOKUP(D917,Product!$A$1:$A$49,Product!$C$1:$C$49,,0)</f>
        <v>D</v>
      </c>
      <c r="K917" s="6">
        <f>INDEX(Product!$A$1:$G$49,MATCH(orders!$D917,Product!$A$1:$A$49,0),MATCH(orders!K$1,Product!$A$1:$G$1,0))</f>
        <v>2.5</v>
      </c>
      <c r="L917" s="7">
        <f>INDEX(Product!$A$1:$G$49,MATCH(orders!$D917,Product!$A$1:$A$49,0),MATCH(orders!L$1,Product!$A$1:$G$1,0))</f>
        <v>27.945</v>
      </c>
      <c r="M917" s="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_xlfn.XLOOKUP(D918,Product!$A$1:$A$49,Product!$B$1:$B$49,,0)</f>
        <v>Exc</v>
      </c>
      <c r="J918" t="str">
        <f>_xlfn.XLOOKUP(D918,Product!$A$1:$A$49,Product!$C$1:$C$49,,0)</f>
        <v>D</v>
      </c>
      <c r="K918" s="6">
        <f>INDEX(Product!$A$1:$G$49,MATCH(orders!$D918,Product!$A$1:$A$49,0),MATCH(orders!K$1,Product!$A$1:$G$1,0))</f>
        <v>0.2</v>
      </c>
      <c r="L918" s="7">
        <f>INDEX(Product!$A$1:$G$49,MATCH(orders!$D918,Product!$A$1:$A$49,0),MATCH(orders!L$1,Product!$A$1:$G$1,0))</f>
        <v>3.645</v>
      </c>
      <c r="M918" s="7">
        <f t="shared" si="42"/>
        <v>3.645</v>
      </c>
      <c r="N918" t="str">
        <f t="shared" si="43"/>
        <v>Excelsa</v>
      </c>
      <c r="O918" t="str">
        <f t="shared" si="44"/>
        <v>Dark</v>
      </c>
      <c r="P918" t="str">
        <f>_xlfn.XLOOKUP(Orders[[#This Row],[Customer ID]],customers!$A$1:$A$1001,customers!$I$1:$I$1001,,0)</f>
        <v>Yes</v>
      </c>
    </row>
    <row r="919" spans="1:16" x14ac:dyDescent="0.3">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_xlfn.XLOOKUP(D919,Product!$A$1:$A$49,Product!$B$1:$B$49,,0)</f>
        <v>Ara</v>
      </c>
      <c r="J919" t="str">
        <f>_xlfn.XLOOKUP(D919,Product!$A$1:$A$49,Product!$C$1:$C$49,,0)</f>
        <v>M</v>
      </c>
      <c r="K919" s="6">
        <f>INDEX(Product!$A$1:$G$49,MATCH(orders!$D919,Product!$A$1:$A$49,0),MATCH(orders!K$1,Product!$A$1:$G$1,0))</f>
        <v>0.5</v>
      </c>
      <c r="L919" s="7">
        <f>INDEX(Product!$A$1:$G$49,MATCH(orders!$D919,Product!$A$1:$A$49,0),MATCH(orders!L$1,Product!$A$1:$G$1,0))</f>
        <v>6.75</v>
      </c>
      <c r="M919" s="7">
        <f t="shared" si="42"/>
        <v>6.75</v>
      </c>
      <c r="N919" t="str">
        <f t="shared" si="43"/>
        <v>Arabica</v>
      </c>
      <c r="O919" t="str">
        <f t="shared" si="44"/>
        <v>Medium</v>
      </c>
      <c r="P919" t="str">
        <f>_xlfn.XLOOKUP(Orders[[#This Row],[Customer ID]],customers!$A$1:$A$1001,customers!$I$1:$I$1001,,0)</f>
        <v>No</v>
      </c>
    </row>
    <row r="920" spans="1:16" x14ac:dyDescent="0.3">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_xlfn.XLOOKUP(D920,Product!$A$1:$A$49,Product!$B$1:$B$49,,0)</f>
        <v>Exc</v>
      </c>
      <c r="J920" t="str">
        <f>_xlfn.XLOOKUP(D920,Product!$A$1:$A$49,Product!$C$1:$C$49,,0)</f>
        <v>D</v>
      </c>
      <c r="K920" s="6">
        <f>INDEX(Product!$A$1:$G$49,MATCH(orders!$D920,Product!$A$1:$A$49,0),MATCH(orders!K$1,Product!$A$1:$G$1,0))</f>
        <v>0.5</v>
      </c>
      <c r="L920" s="7">
        <f>INDEX(Product!$A$1:$G$49,MATCH(orders!$D920,Product!$A$1:$A$49,0),MATCH(orders!L$1,Product!$A$1:$G$1,0))</f>
        <v>7.29</v>
      </c>
      <c r="M920" s="7">
        <f t="shared" si="42"/>
        <v>21.87</v>
      </c>
      <c r="N920" t="str">
        <f t="shared" si="43"/>
        <v>Excelsa</v>
      </c>
      <c r="O920" t="str">
        <f t="shared" si="44"/>
        <v>Dark</v>
      </c>
      <c r="P920" t="str">
        <f>_xlfn.XLOOKUP(Orders[[#This Row],[Customer ID]],customers!$A$1:$A$1001,customers!$I$1:$I$1001,,0)</f>
        <v>No</v>
      </c>
    </row>
    <row r="921" spans="1:16" x14ac:dyDescent="0.3">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_xlfn.XLOOKUP(D921,Product!$A$1:$A$49,Product!$B$1:$B$49,,0)</f>
        <v>Rob</v>
      </c>
      <c r="J921" t="str">
        <f>_xlfn.XLOOKUP(D921,Product!$A$1:$A$49,Product!$C$1:$C$49,,0)</f>
        <v>D</v>
      </c>
      <c r="K921" s="6">
        <f>INDEX(Product!$A$1:$G$49,MATCH(orders!$D921,Product!$A$1:$A$49,0),MATCH(orders!K$1,Product!$A$1:$G$1,0))</f>
        <v>0.2</v>
      </c>
      <c r="L921" s="7">
        <f>INDEX(Product!$A$1:$G$49,MATCH(orders!$D921,Product!$A$1:$A$49,0),MATCH(orders!L$1,Product!$A$1:$G$1,0))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_xlfn.XLOOKUP(D922,Product!$A$1:$A$49,Product!$B$1:$B$49,,0)</f>
        <v>Rob</v>
      </c>
      <c r="J922" t="str">
        <f>_xlfn.XLOOKUP(D922,Product!$A$1:$A$49,Product!$C$1:$C$49,,0)</f>
        <v>D</v>
      </c>
      <c r="K922" s="6">
        <f>INDEX(Product!$A$1:$G$49,MATCH(orders!$D922,Product!$A$1:$A$49,0),MATCH(orders!K$1,Product!$A$1:$G$1,0))</f>
        <v>2.5</v>
      </c>
      <c r="L922" s="7">
        <f>INDEX(Product!$A$1:$G$49,MATCH(orders!$D922,Product!$A$1:$A$49,0),MATCH(orders!L$1,Product!$A$1:$G$1,0))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_xlfn.XLOOKUP(D923,Product!$A$1:$A$49,Product!$B$1:$B$49,,0)</f>
        <v>Lib</v>
      </c>
      <c r="J923" t="str">
        <f>_xlfn.XLOOKUP(D923,Product!$A$1:$A$49,Product!$C$1:$C$49,,0)</f>
        <v>D</v>
      </c>
      <c r="K923" s="6">
        <f>INDEX(Product!$A$1:$G$49,MATCH(orders!$D923,Product!$A$1:$A$49,0),MATCH(orders!K$1,Product!$A$1:$G$1,0))</f>
        <v>0.2</v>
      </c>
      <c r="L923" s="7">
        <f>INDEX(Product!$A$1:$G$49,MATCH(orders!$D923,Product!$A$1:$A$49,0),MATCH(orders!L$1,Product!$A$1:$G$1,0))</f>
        <v>3.8849999999999998</v>
      </c>
      <c r="M923" s="7">
        <f t="shared" si="42"/>
        <v>7.77</v>
      </c>
      <c r="N923" t="str">
        <f t="shared" si="43"/>
        <v>Liberica</v>
      </c>
      <c r="O923" t="str">
        <f t="shared" si="44"/>
        <v>Dark</v>
      </c>
      <c r="P923" t="str">
        <f>_xlfn.XLOOKUP(Orders[[#This Row],[Customer ID]],customers!$A$1:$A$1001,customers!$I$1:$I$1001,,0)</f>
        <v>No</v>
      </c>
    </row>
    <row r="924" spans="1:16" x14ac:dyDescent="0.3">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_xlfn.XLOOKUP(D924,Product!$A$1:$A$49,Product!$B$1:$B$49,,0)</f>
        <v>Ara</v>
      </c>
      <c r="J924" t="str">
        <f>_xlfn.XLOOKUP(D924,Product!$A$1:$A$49,Product!$C$1:$C$49,,0)</f>
        <v>M</v>
      </c>
      <c r="K924" s="6">
        <f>INDEX(Product!$A$1:$G$49,MATCH(orders!$D924,Product!$A$1:$A$49,0),MATCH(orders!K$1,Product!$A$1:$G$1,0))</f>
        <v>1</v>
      </c>
      <c r="L924" s="7">
        <f>INDEX(Product!$A$1:$G$49,MATCH(orders!$D924,Product!$A$1:$A$49,0),MATCH(orders!L$1,Product!$A$1:$G$1,0))</f>
        <v>11.25</v>
      </c>
      <c r="M924" s="7">
        <f t="shared" si="42"/>
        <v>67.5</v>
      </c>
      <c r="N924" t="str">
        <f t="shared" si="43"/>
        <v>Arabica</v>
      </c>
      <c r="O924" t="str">
        <f t="shared" si="44"/>
        <v>Medium</v>
      </c>
      <c r="P924" t="str">
        <f>_xlfn.XLOOKUP(Orders[[#This Row],[Customer ID]],customers!$A$1:$A$1001,customers!$I$1:$I$1001,,0)</f>
        <v>Yes</v>
      </c>
    </row>
    <row r="925" spans="1:16" x14ac:dyDescent="0.3">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_xlfn.XLOOKUP(D925,Product!$A$1:$A$49,Product!$B$1:$B$49,,0)</f>
        <v>Exc</v>
      </c>
      <c r="J925" t="str">
        <f>_xlfn.XLOOKUP(D925,Product!$A$1:$A$49,Product!$C$1:$C$49,,0)</f>
        <v>D</v>
      </c>
      <c r="K925" s="6">
        <f>INDEX(Product!$A$1:$G$49,MATCH(orders!$D925,Product!$A$1:$A$49,0),MATCH(orders!K$1,Product!$A$1:$G$1,0))</f>
        <v>2.5</v>
      </c>
      <c r="L925" s="7">
        <f>INDEX(Product!$A$1:$G$49,MATCH(orders!$D925,Product!$A$1:$A$49,0),MATCH(orders!L$1,Product!$A$1:$G$1,0))</f>
        <v>27.945</v>
      </c>
      <c r="M925" s="7">
        <f t="shared" si="42"/>
        <v>27.945</v>
      </c>
      <c r="N925" t="str">
        <f t="shared" si="43"/>
        <v>Excelsa</v>
      </c>
      <c r="O925" t="str">
        <f t="shared" si="44"/>
        <v>Dark</v>
      </c>
      <c r="P925" t="str">
        <f>_xlfn.XLOOKUP(Orders[[#This Row],[Customer ID]],customers!$A$1:$A$1001,customers!$I$1:$I$1001,,0)</f>
        <v>No</v>
      </c>
    </row>
    <row r="926" spans="1:16" x14ac:dyDescent="0.3">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_xlfn.XLOOKUP(D926,Product!$A$1:$A$49,Product!$B$1:$B$49,,0)</f>
        <v>Ara</v>
      </c>
      <c r="J926" t="str">
        <f>_xlfn.XLOOKUP(D926,Product!$A$1:$A$49,Product!$C$1:$C$49,,0)</f>
        <v>L</v>
      </c>
      <c r="K926" s="6">
        <f>INDEX(Product!$A$1:$G$49,MATCH(orders!$D926,Product!$A$1:$A$49,0),MATCH(orders!K$1,Product!$A$1:$G$1,0))</f>
        <v>2.5</v>
      </c>
      <c r="L926" s="7">
        <f>INDEX(Product!$A$1:$G$49,MATCH(orders!$D926,Product!$A$1:$A$49,0),MATCH(orders!L$1,Product!$A$1:$G$1,0))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_xlfn.XLOOKUP(D927,Product!$A$1:$A$49,Product!$B$1:$B$49,,0)</f>
        <v>Ara</v>
      </c>
      <c r="J927" t="str">
        <f>_xlfn.XLOOKUP(D927,Product!$A$1:$A$49,Product!$C$1:$C$49,,0)</f>
        <v>M</v>
      </c>
      <c r="K927" s="6">
        <f>INDEX(Product!$A$1:$G$49,MATCH(orders!$D927,Product!$A$1:$A$49,0),MATCH(orders!K$1,Product!$A$1:$G$1,0))</f>
        <v>0.5</v>
      </c>
      <c r="L927" s="7">
        <f>INDEX(Product!$A$1:$G$49,MATCH(orders!$D927,Product!$A$1:$A$49,0),MATCH(orders!L$1,Product!$A$1:$G$1,0))</f>
        <v>6.75</v>
      </c>
      <c r="M927" s="7">
        <f t="shared" si="42"/>
        <v>20.25</v>
      </c>
      <c r="N927" t="str">
        <f t="shared" si="43"/>
        <v>Arabica</v>
      </c>
      <c r="O927" t="str">
        <f t="shared" si="44"/>
        <v>Medium</v>
      </c>
      <c r="P927" t="str">
        <f>_xlfn.XLOOKUP(Orders[[#This Row],[Customer ID]],customers!$A$1:$A$1001,customers!$I$1:$I$1001,,0)</f>
        <v>No</v>
      </c>
    </row>
    <row r="928" spans="1:16" x14ac:dyDescent="0.3">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_xlfn.XLOOKUP(D928,Product!$A$1:$A$49,Product!$B$1:$B$49,,0)</f>
        <v>Ara</v>
      </c>
      <c r="J928" t="str">
        <f>_xlfn.XLOOKUP(D928,Product!$A$1:$A$49,Product!$C$1:$C$49,,0)</f>
        <v>M</v>
      </c>
      <c r="K928" s="6">
        <f>INDEX(Product!$A$1:$G$49,MATCH(orders!$D928,Product!$A$1:$A$49,0),MATCH(orders!K$1,Product!$A$1:$G$1,0))</f>
        <v>0.5</v>
      </c>
      <c r="L928" s="7">
        <f>INDEX(Product!$A$1:$G$49,MATCH(orders!$D928,Product!$A$1:$A$49,0),MATCH(orders!L$1,Product!$A$1:$G$1,0))</f>
        <v>6.75</v>
      </c>
      <c r="M928" s="7">
        <f t="shared" si="42"/>
        <v>33.75</v>
      </c>
      <c r="N928" t="str">
        <f t="shared" si="43"/>
        <v>Arabica</v>
      </c>
      <c r="O928" t="str">
        <f t="shared" si="44"/>
        <v>Medium</v>
      </c>
      <c r="P928" t="str">
        <f>_xlfn.XLOOKUP(Orders[[#This Row],[Customer ID]],customers!$A$1:$A$1001,customers!$I$1:$I$1001,,0)</f>
        <v>Yes</v>
      </c>
    </row>
    <row r="929" spans="1:16" x14ac:dyDescent="0.3">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_xlfn.XLOOKUP(D929,Product!$A$1:$A$49,Product!$B$1:$B$49,,0)</f>
        <v>Exc</v>
      </c>
      <c r="J929" t="str">
        <f>_xlfn.XLOOKUP(D929,Product!$A$1:$A$49,Product!$C$1:$C$49,,0)</f>
        <v>D</v>
      </c>
      <c r="K929" s="6">
        <f>INDEX(Product!$A$1:$G$49,MATCH(orders!$D929,Product!$A$1:$A$49,0),MATCH(orders!K$1,Product!$A$1:$G$1,0))</f>
        <v>2.5</v>
      </c>
      <c r="L929" s="7">
        <f>INDEX(Product!$A$1:$G$49,MATCH(orders!$D929,Product!$A$1:$A$49,0),MATCH(orders!L$1,Product!$A$1:$G$1,0))</f>
        <v>27.945</v>
      </c>
      <c r="M929" s="7">
        <f t="shared" si="42"/>
        <v>111.78</v>
      </c>
      <c r="N929" t="str">
        <f t="shared" si="43"/>
        <v>Excelsa</v>
      </c>
      <c r="O929" t="str">
        <f t="shared" si="44"/>
        <v>Dark</v>
      </c>
      <c r="P929" t="str">
        <f>_xlfn.XLOOKUP(Orders[[#This Row],[Customer ID]],customers!$A$1:$A$1001,customers!$I$1:$I$1001,,0)</f>
        <v>No</v>
      </c>
    </row>
    <row r="930" spans="1:16" x14ac:dyDescent="0.3">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_xlfn.XLOOKUP(D930,Product!$A$1:$A$49,Product!$B$1:$B$49,,0)</f>
        <v>Exc</v>
      </c>
      <c r="J930" t="str">
        <f>_xlfn.XLOOKUP(D930,Product!$A$1:$A$49,Product!$C$1:$C$49,,0)</f>
        <v>M</v>
      </c>
      <c r="K930" s="6">
        <f>INDEX(Product!$A$1:$G$49,MATCH(orders!$D930,Product!$A$1:$A$49,0),MATCH(orders!K$1,Product!$A$1:$G$1,0))</f>
        <v>2.5</v>
      </c>
      <c r="L930" s="7">
        <f>INDEX(Product!$A$1:$G$49,MATCH(orders!$D930,Product!$A$1:$A$49,0),MATCH(orders!L$1,Product!$A$1:$G$1,0))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_xlfn.XLOOKUP(D931,Product!$A$1:$A$49,Product!$B$1:$B$49,,0)</f>
        <v>Exc</v>
      </c>
      <c r="J931" t="str">
        <f>_xlfn.XLOOKUP(D931,Product!$A$1:$A$49,Product!$C$1:$C$49,,0)</f>
        <v>L</v>
      </c>
      <c r="K931" s="6">
        <f>INDEX(Product!$A$1:$G$49,MATCH(orders!$D931,Product!$A$1:$A$49,0),MATCH(orders!K$1,Product!$A$1:$G$1,0))</f>
        <v>0.2</v>
      </c>
      <c r="L931" s="7">
        <f>INDEX(Product!$A$1:$G$49,MATCH(orders!$D931,Product!$A$1:$A$49,0),MATCH(orders!L$1,Product!$A$1:$G$1,0))</f>
        <v>4.4550000000000001</v>
      </c>
      <c r="M931" s="7">
        <f t="shared" si="42"/>
        <v>8.91</v>
      </c>
      <c r="N931" t="str">
        <f t="shared" si="43"/>
        <v>Excelsa</v>
      </c>
      <c r="O931" t="str">
        <f t="shared" si="44"/>
        <v>Light</v>
      </c>
      <c r="P931" t="str">
        <f>_xlfn.XLOOKUP(Orders[[#This Row],[Customer ID]],customers!$A$1:$A$1001,customers!$I$1:$I$1001,,0)</f>
        <v>Yes</v>
      </c>
    </row>
    <row r="932" spans="1:16" x14ac:dyDescent="0.3">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_xlfn.XLOOKUP(D932,Product!$A$1:$A$49,Product!$B$1:$B$49,,0)</f>
        <v>Exc</v>
      </c>
      <c r="J932" t="str">
        <f>_xlfn.XLOOKUP(D932,Product!$A$1:$A$49,Product!$C$1:$C$49,,0)</f>
        <v>D</v>
      </c>
      <c r="K932" s="6">
        <f>INDEX(Product!$A$1:$G$49,MATCH(orders!$D932,Product!$A$1:$A$49,0),MATCH(orders!K$1,Product!$A$1:$G$1,0))</f>
        <v>1</v>
      </c>
      <c r="L932" s="7">
        <f>INDEX(Product!$A$1:$G$49,MATCH(orders!$D932,Product!$A$1:$A$49,0),MATCH(orders!L$1,Product!$A$1:$G$1,0))</f>
        <v>12.15</v>
      </c>
      <c r="M932" s="7">
        <f t="shared" si="42"/>
        <v>12.15</v>
      </c>
      <c r="N932" t="str">
        <f t="shared" si="43"/>
        <v>Excelsa</v>
      </c>
      <c r="O932" t="str">
        <f t="shared" si="44"/>
        <v>Dark</v>
      </c>
      <c r="P932" t="str">
        <f>_xlfn.XLOOKUP(Orders[[#This Row],[Customer ID]],customers!$A$1:$A$1001,customers!$I$1:$I$1001,,0)</f>
        <v>Yes</v>
      </c>
    </row>
    <row r="933" spans="1:16" x14ac:dyDescent="0.3">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_xlfn.XLOOKUP(D933,Product!$A$1:$A$49,Product!$B$1:$B$49,,0)</f>
        <v>Ara</v>
      </c>
      <c r="J933" t="str">
        <f>_xlfn.XLOOKUP(D933,Product!$A$1:$A$49,Product!$C$1:$C$49,,0)</f>
        <v>D</v>
      </c>
      <c r="K933" s="6">
        <f>INDEX(Product!$A$1:$G$49,MATCH(orders!$D933,Product!$A$1:$A$49,0),MATCH(orders!K$1,Product!$A$1:$G$1,0))</f>
        <v>0.5</v>
      </c>
      <c r="L933" s="7">
        <f>INDEX(Product!$A$1:$G$49,MATCH(orders!$D933,Product!$A$1:$A$49,0),MATCH(orders!L$1,Product!$A$1:$G$1,0))</f>
        <v>5.97</v>
      </c>
      <c r="M933" s="7">
        <f t="shared" si="42"/>
        <v>23.88</v>
      </c>
      <c r="N933" t="str">
        <f t="shared" si="43"/>
        <v>Arabica</v>
      </c>
      <c r="O933" t="str">
        <f t="shared" si="44"/>
        <v>Dark</v>
      </c>
      <c r="P933" t="str">
        <f>_xlfn.XLOOKUP(Orders[[#This Row],[Customer ID]],customers!$A$1:$A$1001,customers!$I$1:$I$1001,,0)</f>
        <v>Yes</v>
      </c>
    </row>
    <row r="934" spans="1:16" x14ac:dyDescent="0.3">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_xlfn.XLOOKUP(D934,Product!$A$1:$A$49,Product!$B$1:$B$49,,0)</f>
        <v>Exc</v>
      </c>
      <c r="J934" t="str">
        <f>_xlfn.XLOOKUP(D934,Product!$A$1:$A$49,Product!$C$1:$C$49,,0)</f>
        <v>M</v>
      </c>
      <c r="K934" s="6">
        <f>INDEX(Product!$A$1:$G$49,MATCH(orders!$D934,Product!$A$1:$A$49,0),MATCH(orders!K$1,Product!$A$1:$G$1,0))</f>
        <v>1</v>
      </c>
      <c r="L934" s="7">
        <f>INDEX(Product!$A$1:$G$49,MATCH(orders!$D934,Product!$A$1:$A$49,0),MATCH(orders!L$1,Product!$A$1:$G$1,0))</f>
        <v>13.75</v>
      </c>
      <c r="M934" s="7">
        <f t="shared" si="42"/>
        <v>55</v>
      </c>
      <c r="N934" t="str">
        <f t="shared" si="43"/>
        <v>Excelsa</v>
      </c>
      <c r="O934" t="str">
        <f t="shared" si="44"/>
        <v>Medium</v>
      </c>
      <c r="P934" t="str">
        <f>_xlfn.XLOOKUP(Orders[[#This Row],[Customer ID]],customers!$A$1:$A$1001,customers!$I$1:$I$1001,,0)</f>
        <v>No</v>
      </c>
    </row>
    <row r="935" spans="1:16" x14ac:dyDescent="0.3">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_xlfn.XLOOKUP(D935,Product!$A$1:$A$49,Product!$B$1:$B$49,,0)</f>
        <v>Rob</v>
      </c>
      <c r="J935" t="str">
        <f>_xlfn.XLOOKUP(D935,Product!$A$1:$A$49,Product!$C$1:$C$49,,0)</f>
        <v>D</v>
      </c>
      <c r="K935" s="6">
        <f>INDEX(Product!$A$1:$G$49,MATCH(orders!$D935,Product!$A$1:$A$49,0),MATCH(orders!K$1,Product!$A$1:$G$1,0))</f>
        <v>1</v>
      </c>
      <c r="L935" s="7">
        <f>INDEX(Product!$A$1:$G$49,MATCH(orders!$D935,Product!$A$1:$A$49,0),MATCH(orders!L$1,Product!$A$1:$G$1,0))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_xlfn.XLOOKUP(D936,Product!$A$1:$A$49,Product!$B$1:$B$49,,0)</f>
        <v>Rob</v>
      </c>
      <c r="J936" t="str">
        <f>_xlfn.XLOOKUP(D936,Product!$A$1:$A$49,Product!$C$1:$C$49,,0)</f>
        <v>M</v>
      </c>
      <c r="K936" s="6">
        <f>INDEX(Product!$A$1:$G$49,MATCH(orders!$D936,Product!$A$1:$A$49,0),MATCH(orders!K$1,Product!$A$1:$G$1,0))</f>
        <v>2.5</v>
      </c>
      <c r="L936" s="7">
        <f>INDEX(Product!$A$1:$G$49,MATCH(orders!$D936,Product!$A$1:$A$49,0),MATCH(orders!L$1,Product!$A$1:$G$1,0))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_xlfn.XLOOKUP(D937,Product!$A$1:$A$49,Product!$B$1:$B$49,,0)</f>
        <v>Ara</v>
      </c>
      <c r="J937" t="str">
        <f>_xlfn.XLOOKUP(D937,Product!$A$1:$A$49,Product!$C$1:$C$49,,0)</f>
        <v>M</v>
      </c>
      <c r="K937" s="6">
        <f>INDEX(Product!$A$1:$G$49,MATCH(orders!$D937,Product!$A$1:$A$49,0),MATCH(orders!K$1,Product!$A$1:$G$1,0))</f>
        <v>2.5</v>
      </c>
      <c r="L937" s="7">
        <f>INDEX(Product!$A$1:$G$49,MATCH(orders!$D937,Product!$A$1:$A$49,0),MATCH(orders!L$1,Product!$A$1:$G$1,0))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_xlfn.XLOOKUP(D938,Product!$A$1:$A$49,Product!$B$1:$B$49,,0)</f>
        <v>Lib</v>
      </c>
      <c r="J938" t="str">
        <f>_xlfn.XLOOKUP(D938,Product!$A$1:$A$49,Product!$C$1:$C$49,,0)</f>
        <v>D</v>
      </c>
      <c r="K938" s="6">
        <f>INDEX(Product!$A$1:$G$49,MATCH(orders!$D938,Product!$A$1:$A$49,0),MATCH(orders!K$1,Product!$A$1:$G$1,0))</f>
        <v>0.5</v>
      </c>
      <c r="L938" s="7">
        <f>INDEX(Product!$A$1:$G$49,MATCH(orders!$D938,Product!$A$1:$A$49,0),MATCH(orders!L$1,Product!$A$1:$G$1,0))</f>
        <v>7.77</v>
      </c>
      <c r="M938" s="7">
        <f t="shared" si="42"/>
        <v>23.31</v>
      </c>
      <c r="N938" t="str">
        <f t="shared" si="43"/>
        <v>Liberica</v>
      </c>
      <c r="O938" t="str">
        <f t="shared" si="44"/>
        <v>Dark</v>
      </c>
      <c r="P938" t="str">
        <f>_xlfn.XLOOKUP(Orders[[#This Row],[Customer ID]],customers!$A$1:$A$1001,customers!$I$1:$I$1001,,0)</f>
        <v>Yes</v>
      </c>
    </row>
    <row r="939" spans="1:16" x14ac:dyDescent="0.3">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_xlfn.XLOOKUP(D939,Product!$A$1:$A$49,Product!$B$1:$B$49,,0)</f>
        <v>Rob</v>
      </c>
      <c r="J939" t="str">
        <f>_xlfn.XLOOKUP(D939,Product!$A$1:$A$49,Product!$C$1:$C$49,,0)</f>
        <v>M</v>
      </c>
      <c r="K939" s="6">
        <f>INDEX(Product!$A$1:$G$49,MATCH(orders!$D939,Product!$A$1:$A$49,0),MATCH(orders!K$1,Product!$A$1:$G$1,0))</f>
        <v>2.5</v>
      </c>
      <c r="L939" s="7">
        <f>INDEX(Product!$A$1:$G$49,MATCH(orders!$D939,Product!$A$1:$A$49,0),MATCH(orders!L$1,Product!$A$1:$G$1,0))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_xlfn.XLOOKUP(D940,Product!$A$1:$A$49,Product!$B$1:$B$49,,0)</f>
        <v>Exc</v>
      </c>
      <c r="J940" t="str">
        <f>_xlfn.XLOOKUP(D940,Product!$A$1:$A$49,Product!$C$1:$C$49,,0)</f>
        <v>L</v>
      </c>
      <c r="K940" s="6">
        <f>INDEX(Product!$A$1:$G$49,MATCH(orders!$D940,Product!$A$1:$A$49,0),MATCH(orders!K$1,Product!$A$1:$G$1,0))</f>
        <v>1</v>
      </c>
      <c r="L940" s="7">
        <f>INDEX(Product!$A$1:$G$49,MATCH(orders!$D940,Product!$A$1:$A$49,0),MATCH(orders!L$1,Product!$A$1:$G$1,0))</f>
        <v>14.85</v>
      </c>
      <c r="M940" s="7">
        <f t="shared" si="42"/>
        <v>74.25</v>
      </c>
      <c r="N940" t="str">
        <f t="shared" si="43"/>
        <v>Excelsa</v>
      </c>
      <c r="O940" t="str">
        <f t="shared" si="44"/>
        <v>Light</v>
      </c>
      <c r="P940" t="str">
        <f>_xlfn.XLOOKUP(Orders[[#This Row],[Customer ID]],customers!$A$1:$A$1001,customers!$I$1:$I$1001,,0)</f>
        <v>Yes</v>
      </c>
    </row>
    <row r="941" spans="1:16" x14ac:dyDescent="0.3">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_xlfn.XLOOKUP(D941,Product!$A$1:$A$49,Product!$B$1:$B$49,,0)</f>
        <v>Lib</v>
      </c>
      <c r="J941" t="str">
        <f>_xlfn.XLOOKUP(D941,Product!$A$1:$A$49,Product!$C$1:$C$49,,0)</f>
        <v>L</v>
      </c>
      <c r="K941" s="6">
        <f>INDEX(Product!$A$1:$G$49,MATCH(orders!$D941,Product!$A$1:$A$49,0),MATCH(orders!K$1,Product!$A$1:$G$1,0))</f>
        <v>0.2</v>
      </c>
      <c r="L941" s="7">
        <f>INDEX(Product!$A$1:$G$49,MATCH(orders!$D941,Product!$A$1:$A$49,0),MATCH(orders!L$1,Product!$A$1:$G$1,0))</f>
        <v>4.7549999999999999</v>
      </c>
      <c r="M941" s="7">
        <f t="shared" si="42"/>
        <v>28.53</v>
      </c>
      <c r="N941" t="str">
        <f t="shared" si="43"/>
        <v>Liberica</v>
      </c>
      <c r="O941" t="str">
        <f t="shared" si="44"/>
        <v>Light</v>
      </c>
      <c r="P941" t="str">
        <f>_xlfn.XLOOKUP(Orders[[#This Row],[Customer ID]],customers!$A$1:$A$1001,customers!$I$1:$I$1001,,0)</f>
        <v>No</v>
      </c>
    </row>
    <row r="942" spans="1:16" x14ac:dyDescent="0.3">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_xlfn.XLOOKUP(D942,Product!$A$1:$A$49,Product!$B$1:$B$49,,0)</f>
        <v>Rob</v>
      </c>
      <c r="J942" t="str">
        <f>_xlfn.XLOOKUP(D942,Product!$A$1:$A$49,Product!$C$1:$C$49,,0)</f>
        <v>L</v>
      </c>
      <c r="K942" s="6">
        <f>INDEX(Product!$A$1:$G$49,MATCH(orders!$D942,Product!$A$1:$A$49,0),MATCH(orders!K$1,Product!$A$1:$G$1,0))</f>
        <v>0.5</v>
      </c>
      <c r="L942" s="7">
        <f>INDEX(Product!$A$1:$G$49,MATCH(orders!$D942,Product!$A$1:$A$49,0),MATCH(orders!L$1,Product!$A$1:$G$1,0))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_xlfn.XLOOKUP(D943,Product!$A$1:$A$49,Product!$B$1:$B$49,,0)</f>
        <v>Ara</v>
      </c>
      <c r="J943" t="str">
        <f>_xlfn.XLOOKUP(D943,Product!$A$1:$A$49,Product!$C$1:$C$49,,0)</f>
        <v>L</v>
      </c>
      <c r="K943" s="6">
        <f>INDEX(Product!$A$1:$G$49,MATCH(orders!$D943,Product!$A$1:$A$49,0),MATCH(orders!K$1,Product!$A$1:$G$1,0))</f>
        <v>0.5</v>
      </c>
      <c r="L943" s="7">
        <f>INDEX(Product!$A$1:$G$49,MATCH(orders!$D943,Product!$A$1:$A$49,0),MATCH(orders!L$1,Product!$A$1:$G$1,0))</f>
        <v>7.77</v>
      </c>
      <c r="M943" s="7">
        <f t="shared" si="42"/>
        <v>15.54</v>
      </c>
      <c r="N943" t="str">
        <f t="shared" si="43"/>
        <v>Arabica</v>
      </c>
      <c r="O943" t="str">
        <f t="shared" si="44"/>
        <v>Light</v>
      </c>
      <c r="P943" t="str">
        <f>_xlfn.XLOOKUP(Orders[[#This Row],[Customer ID]],customers!$A$1:$A$1001,customers!$I$1:$I$1001,,0)</f>
        <v>Yes</v>
      </c>
    </row>
    <row r="944" spans="1:16" x14ac:dyDescent="0.3">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_xlfn.XLOOKUP(D944,Product!$A$1:$A$49,Product!$B$1:$B$49,,0)</f>
        <v>Rob</v>
      </c>
      <c r="J944" t="str">
        <f>_xlfn.XLOOKUP(D944,Product!$A$1:$A$49,Product!$C$1:$C$49,,0)</f>
        <v>L</v>
      </c>
      <c r="K944" s="6">
        <f>INDEX(Product!$A$1:$G$49,MATCH(orders!$D944,Product!$A$1:$A$49,0),MATCH(orders!K$1,Product!$A$1:$G$1,0))</f>
        <v>1</v>
      </c>
      <c r="L944" s="7">
        <f>INDEX(Product!$A$1:$G$49,MATCH(orders!$D944,Product!$A$1:$A$49,0),MATCH(orders!L$1,Product!$A$1:$G$1,0))</f>
        <v>11.95</v>
      </c>
      <c r="M944" s="7">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_xlfn.XLOOKUP(D945,Product!$A$1:$A$49,Product!$B$1:$B$49,,0)</f>
        <v>Ara</v>
      </c>
      <c r="J945" t="str">
        <f>_xlfn.XLOOKUP(D945,Product!$A$1:$A$49,Product!$C$1:$C$49,,0)</f>
        <v>L</v>
      </c>
      <c r="K945" s="6">
        <f>INDEX(Product!$A$1:$G$49,MATCH(orders!$D945,Product!$A$1:$A$49,0),MATCH(orders!K$1,Product!$A$1:$G$1,0))</f>
        <v>0.5</v>
      </c>
      <c r="L945" s="7">
        <f>INDEX(Product!$A$1:$G$49,MATCH(orders!$D945,Product!$A$1:$A$49,0),MATCH(orders!L$1,Product!$A$1:$G$1,0))</f>
        <v>7.77</v>
      </c>
      <c r="M945" s="7">
        <f t="shared" si="42"/>
        <v>46.62</v>
      </c>
      <c r="N945" t="str">
        <f t="shared" si="43"/>
        <v>Arabica</v>
      </c>
      <c r="O945" t="str">
        <f t="shared" si="44"/>
        <v>Light</v>
      </c>
      <c r="P945" t="str">
        <f>_xlfn.XLOOKUP(Orders[[#This Row],[Customer ID]],customers!$A$1:$A$1001,customers!$I$1:$I$1001,,0)</f>
        <v>No</v>
      </c>
    </row>
    <row r="946" spans="1:16" x14ac:dyDescent="0.3">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_xlfn.XLOOKUP(D946,Product!$A$1:$A$49,Product!$B$1:$B$49,,0)</f>
        <v>Rob</v>
      </c>
      <c r="J946" t="str">
        <f>_xlfn.XLOOKUP(D946,Product!$A$1:$A$49,Product!$C$1:$C$49,,0)</f>
        <v>L</v>
      </c>
      <c r="K946" s="6">
        <f>INDEX(Product!$A$1:$G$49,MATCH(orders!$D946,Product!$A$1:$A$49,0),MATCH(orders!K$1,Product!$A$1:$G$1,0))</f>
        <v>0.5</v>
      </c>
      <c r="L946" s="7">
        <f>INDEX(Product!$A$1:$G$49,MATCH(orders!$D946,Product!$A$1:$A$49,0),MATCH(orders!L$1,Product!$A$1:$G$1,0))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_xlfn.XLOOKUP(D947,Product!$A$1:$A$49,Product!$B$1:$B$49,,0)</f>
        <v>Lib</v>
      </c>
      <c r="J947" t="str">
        <f>_xlfn.XLOOKUP(D947,Product!$A$1:$A$49,Product!$C$1:$C$49,,0)</f>
        <v>D</v>
      </c>
      <c r="K947" s="6">
        <f>INDEX(Product!$A$1:$G$49,MATCH(orders!$D947,Product!$A$1:$A$49,0),MATCH(orders!K$1,Product!$A$1:$G$1,0))</f>
        <v>2.5</v>
      </c>
      <c r="L947" s="7">
        <f>INDEX(Product!$A$1:$G$49,MATCH(orders!$D947,Product!$A$1:$A$49,0),MATCH(orders!L$1,Product!$A$1:$G$1,0))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_xlfn.XLOOKUP(D948,Product!$A$1:$A$49,Product!$B$1:$B$49,,0)</f>
        <v>Lib</v>
      </c>
      <c r="J948" t="str">
        <f>_xlfn.XLOOKUP(D948,Product!$A$1:$A$49,Product!$C$1:$C$49,,0)</f>
        <v>D</v>
      </c>
      <c r="K948" s="6">
        <f>INDEX(Product!$A$1:$G$49,MATCH(orders!$D948,Product!$A$1:$A$49,0),MATCH(orders!K$1,Product!$A$1:$G$1,0))</f>
        <v>0.5</v>
      </c>
      <c r="L948" s="7">
        <f>INDEX(Product!$A$1:$G$49,MATCH(orders!$D948,Product!$A$1:$A$49,0),MATCH(orders!L$1,Product!$A$1:$G$1,0))</f>
        <v>7.77</v>
      </c>
      <c r="M948" s="7">
        <f t="shared" si="42"/>
        <v>23.31</v>
      </c>
      <c r="N948" t="str">
        <f t="shared" si="43"/>
        <v>Liberica</v>
      </c>
      <c r="O948" t="str">
        <f t="shared" si="44"/>
        <v>Dark</v>
      </c>
      <c r="P948" t="str">
        <f>_xlfn.XLOOKUP(Orders[[#This Row],[Customer ID]],customers!$A$1:$A$1001,customers!$I$1:$I$1001,,0)</f>
        <v>No</v>
      </c>
    </row>
    <row r="949" spans="1:16" x14ac:dyDescent="0.3">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_xlfn.XLOOKUP(D949,Product!$A$1:$A$49,Product!$B$1:$B$49,,0)</f>
        <v>Ara</v>
      </c>
      <c r="J949" t="str">
        <f>_xlfn.XLOOKUP(D949,Product!$A$1:$A$49,Product!$C$1:$C$49,,0)</f>
        <v>M</v>
      </c>
      <c r="K949" s="6">
        <f>INDEX(Product!$A$1:$G$49,MATCH(orders!$D949,Product!$A$1:$A$49,0),MATCH(orders!K$1,Product!$A$1:$G$1,0))</f>
        <v>1</v>
      </c>
      <c r="L949" s="7">
        <f>INDEX(Product!$A$1:$G$49,MATCH(orders!$D949,Product!$A$1:$A$49,0),MATCH(orders!L$1,Product!$A$1:$G$1,0))</f>
        <v>11.25</v>
      </c>
      <c r="M949" s="7">
        <f t="shared" si="42"/>
        <v>11.25</v>
      </c>
      <c r="N949" t="str">
        <f t="shared" si="43"/>
        <v>Arabica</v>
      </c>
      <c r="O949" t="str">
        <f t="shared" si="44"/>
        <v>Medium</v>
      </c>
      <c r="P949" t="str">
        <f>_xlfn.XLOOKUP(Orders[[#This Row],[Customer ID]],customers!$A$1:$A$1001,customers!$I$1:$I$1001,,0)</f>
        <v>No</v>
      </c>
    </row>
    <row r="950" spans="1:16" x14ac:dyDescent="0.3">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_xlfn.XLOOKUP(D950,Product!$A$1:$A$49,Product!$B$1:$B$49,,0)</f>
        <v>Exc</v>
      </c>
      <c r="J950" t="str">
        <f>_xlfn.XLOOKUP(D950,Product!$A$1:$A$49,Product!$C$1:$C$49,,0)</f>
        <v>D</v>
      </c>
      <c r="K950" s="6">
        <f>INDEX(Product!$A$1:$G$49,MATCH(orders!$D950,Product!$A$1:$A$49,0),MATCH(orders!K$1,Product!$A$1:$G$1,0))</f>
        <v>2.5</v>
      </c>
      <c r="L950" s="7">
        <f>INDEX(Product!$A$1:$G$49,MATCH(orders!$D950,Product!$A$1:$A$49,0),MATCH(orders!L$1,Product!$A$1:$G$1,0))</f>
        <v>27.945</v>
      </c>
      <c r="M950" s="7">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_xlfn.XLOOKUP(D951,Product!$A$1:$A$49,Product!$B$1:$B$49,,0)</f>
        <v>Rob</v>
      </c>
      <c r="J951" t="str">
        <f>_xlfn.XLOOKUP(D951,Product!$A$1:$A$49,Product!$C$1:$C$49,,0)</f>
        <v>L</v>
      </c>
      <c r="K951" s="6">
        <f>INDEX(Product!$A$1:$G$49,MATCH(orders!$D951,Product!$A$1:$A$49,0),MATCH(orders!K$1,Product!$A$1:$G$1,0))</f>
        <v>2.5</v>
      </c>
      <c r="L951" s="7">
        <f>INDEX(Product!$A$1:$G$49,MATCH(orders!$D951,Product!$A$1:$A$49,0),MATCH(orders!L$1,Product!$A$1:$G$1,0))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_xlfn.XLOOKUP(D952,Product!$A$1:$A$49,Product!$B$1:$B$49,,0)</f>
        <v>Rob</v>
      </c>
      <c r="J952" t="str">
        <f>_xlfn.XLOOKUP(D952,Product!$A$1:$A$49,Product!$C$1:$C$49,,0)</f>
        <v>L</v>
      </c>
      <c r="K952" s="6">
        <f>INDEX(Product!$A$1:$G$49,MATCH(orders!$D952,Product!$A$1:$A$49,0),MATCH(orders!K$1,Product!$A$1:$G$1,0))</f>
        <v>0.2</v>
      </c>
      <c r="L952" s="7">
        <f>INDEX(Product!$A$1:$G$49,MATCH(orders!$D952,Product!$A$1:$A$49,0),MATCH(orders!L$1,Product!$A$1:$G$1,0))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_xlfn.XLOOKUP(D953,Product!$A$1:$A$49,Product!$B$1:$B$49,,0)</f>
        <v>Rob</v>
      </c>
      <c r="J953" t="str">
        <f>_xlfn.XLOOKUP(D953,Product!$A$1:$A$49,Product!$C$1:$C$49,,0)</f>
        <v>L</v>
      </c>
      <c r="K953" s="6">
        <f>INDEX(Product!$A$1:$G$49,MATCH(orders!$D953,Product!$A$1:$A$49,0),MATCH(orders!K$1,Product!$A$1:$G$1,0))</f>
        <v>0.2</v>
      </c>
      <c r="L953" s="7">
        <f>INDEX(Product!$A$1:$G$49,MATCH(orders!$D953,Product!$A$1:$A$49,0),MATCH(orders!L$1,Product!$A$1:$G$1,0))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_xlfn.XLOOKUP(D954,Product!$A$1:$A$49,Product!$B$1:$B$49,,0)</f>
        <v>Ara</v>
      </c>
      <c r="J954" t="str">
        <f>_xlfn.XLOOKUP(D954,Product!$A$1:$A$49,Product!$C$1:$C$49,,0)</f>
        <v>M</v>
      </c>
      <c r="K954" s="6">
        <f>INDEX(Product!$A$1:$G$49,MATCH(orders!$D954,Product!$A$1:$A$49,0),MATCH(orders!K$1,Product!$A$1:$G$1,0))</f>
        <v>1</v>
      </c>
      <c r="L954" s="7">
        <f>INDEX(Product!$A$1:$G$49,MATCH(orders!$D954,Product!$A$1:$A$49,0),MATCH(orders!L$1,Product!$A$1:$G$1,0))</f>
        <v>11.25</v>
      </c>
      <c r="M954" s="7">
        <f t="shared" si="42"/>
        <v>22.5</v>
      </c>
      <c r="N954" t="str">
        <f t="shared" si="43"/>
        <v>Arabica</v>
      </c>
      <c r="O954" t="str">
        <f t="shared" si="44"/>
        <v>Medium</v>
      </c>
      <c r="P954" t="str">
        <f>_xlfn.XLOOKUP(Orders[[#This Row],[Customer ID]],customers!$A$1:$A$1001,customers!$I$1:$I$1001,,0)</f>
        <v>Yes</v>
      </c>
    </row>
    <row r="955" spans="1:16" x14ac:dyDescent="0.3">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_xlfn.XLOOKUP(D955,Product!$A$1:$A$49,Product!$B$1:$B$49,,0)</f>
        <v>Ara</v>
      </c>
      <c r="J955" t="str">
        <f>_xlfn.XLOOKUP(D955,Product!$A$1:$A$49,Product!$C$1:$C$49,,0)</f>
        <v>L</v>
      </c>
      <c r="K955" s="6">
        <f>INDEX(Product!$A$1:$G$49,MATCH(orders!$D955,Product!$A$1:$A$49,0),MATCH(orders!K$1,Product!$A$1:$G$1,0))</f>
        <v>0.2</v>
      </c>
      <c r="L955" s="7">
        <f>INDEX(Product!$A$1:$G$49,MATCH(orders!$D955,Product!$A$1:$A$49,0),MATCH(orders!L$1,Product!$A$1:$G$1,0))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_xlfn.XLOOKUP(D956,Product!$A$1:$A$49,Product!$B$1:$B$49,,0)</f>
        <v>Exc</v>
      </c>
      <c r="J956" t="str">
        <f>_xlfn.XLOOKUP(D956,Product!$A$1:$A$49,Product!$C$1:$C$49,,0)</f>
        <v>D</v>
      </c>
      <c r="K956" s="6">
        <f>INDEX(Product!$A$1:$G$49,MATCH(orders!$D956,Product!$A$1:$A$49,0),MATCH(orders!K$1,Product!$A$1:$G$1,0))</f>
        <v>2.5</v>
      </c>
      <c r="L956" s="7">
        <f>INDEX(Product!$A$1:$G$49,MATCH(orders!$D956,Product!$A$1:$A$49,0),MATCH(orders!L$1,Product!$A$1:$G$1,0))</f>
        <v>27.945</v>
      </c>
      <c r="M956" s="7">
        <f t="shared" si="42"/>
        <v>27.945</v>
      </c>
      <c r="N956" t="str">
        <f t="shared" si="43"/>
        <v>Excelsa</v>
      </c>
      <c r="O956" t="str">
        <f t="shared" si="44"/>
        <v>Dark</v>
      </c>
      <c r="P956" t="str">
        <f>_xlfn.XLOOKUP(Orders[[#This Row],[Customer ID]],customers!$A$1:$A$1001,customers!$I$1:$I$1001,,0)</f>
        <v>Yes</v>
      </c>
    </row>
    <row r="957" spans="1:16" x14ac:dyDescent="0.3">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_xlfn.XLOOKUP(D957,Product!$A$1:$A$49,Product!$B$1:$B$49,,0)</f>
        <v>Exc</v>
      </c>
      <c r="J957" t="str">
        <f>_xlfn.XLOOKUP(D957,Product!$A$1:$A$49,Product!$C$1:$C$49,,0)</f>
        <v>L</v>
      </c>
      <c r="K957" s="6">
        <f>INDEX(Product!$A$1:$G$49,MATCH(orders!$D957,Product!$A$1:$A$49,0),MATCH(orders!K$1,Product!$A$1:$G$1,0))</f>
        <v>2.5</v>
      </c>
      <c r="L957" s="7">
        <f>INDEX(Product!$A$1:$G$49,MATCH(orders!$D957,Product!$A$1:$A$49,0),MATCH(orders!L$1,Product!$A$1:$G$1,0))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_xlfn.XLOOKUP(D958,Product!$A$1:$A$49,Product!$B$1:$B$49,,0)</f>
        <v>Rob</v>
      </c>
      <c r="J958" t="str">
        <f>_xlfn.XLOOKUP(D958,Product!$A$1:$A$49,Product!$C$1:$C$49,,0)</f>
        <v>L</v>
      </c>
      <c r="K958" s="6">
        <f>INDEX(Product!$A$1:$G$49,MATCH(orders!$D958,Product!$A$1:$A$49,0),MATCH(orders!K$1,Product!$A$1:$G$1,0))</f>
        <v>2.5</v>
      </c>
      <c r="L958" s="7">
        <f>INDEX(Product!$A$1:$G$49,MATCH(orders!$D958,Product!$A$1:$A$49,0),MATCH(orders!L$1,Product!$A$1:$G$1,0))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_xlfn.XLOOKUP(D959,Product!$A$1:$A$49,Product!$B$1:$B$49,,0)</f>
        <v>Exc</v>
      </c>
      <c r="J959" t="str">
        <f>_xlfn.XLOOKUP(D959,Product!$A$1:$A$49,Product!$C$1:$C$49,,0)</f>
        <v>L</v>
      </c>
      <c r="K959" s="6">
        <f>INDEX(Product!$A$1:$G$49,MATCH(orders!$D959,Product!$A$1:$A$49,0),MATCH(orders!K$1,Product!$A$1:$G$1,0))</f>
        <v>1</v>
      </c>
      <c r="L959" s="7">
        <f>INDEX(Product!$A$1:$G$49,MATCH(orders!$D959,Product!$A$1:$A$49,0),MATCH(orders!L$1,Product!$A$1:$G$1,0))</f>
        <v>14.85</v>
      </c>
      <c r="M959" s="7">
        <f t="shared" si="42"/>
        <v>14.85</v>
      </c>
      <c r="N959" t="str">
        <f t="shared" si="43"/>
        <v>Excelsa</v>
      </c>
      <c r="O959" t="str">
        <f t="shared" si="44"/>
        <v>Light</v>
      </c>
      <c r="P959" t="str">
        <f>_xlfn.XLOOKUP(Orders[[#This Row],[Customer ID]],customers!$A$1:$A$1001,customers!$I$1:$I$1001,,0)</f>
        <v>Yes</v>
      </c>
    </row>
    <row r="960" spans="1:16" x14ac:dyDescent="0.3">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_xlfn.XLOOKUP(D960,Product!$A$1:$A$49,Product!$B$1:$B$49,,0)</f>
        <v>Ara</v>
      </c>
      <c r="J960" t="str">
        <f>_xlfn.XLOOKUP(D960,Product!$A$1:$A$49,Product!$C$1:$C$49,,0)</f>
        <v>L</v>
      </c>
      <c r="K960" s="6">
        <f>INDEX(Product!$A$1:$G$49,MATCH(orders!$D960,Product!$A$1:$A$49,0),MATCH(orders!K$1,Product!$A$1:$G$1,0))</f>
        <v>0.2</v>
      </c>
      <c r="L960" s="7">
        <f>INDEX(Product!$A$1:$G$49,MATCH(orders!$D960,Product!$A$1:$A$49,0),MATCH(orders!L$1,Product!$A$1:$G$1,0))</f>
        <v>3.8849999999999998</v>
      </c>
      <c r="M960" s="7">
        <f t="shared" si="42"/>
        <v>7.77</v>
      </c>
      <c r="N960" t="str">
        <f t="shared" si="43"/>
        <v>Arabica</v>
      </c>
      <c r="O960" t="str">
        <f t="shared" si="44"/>
        <v>Light</v>
      </c>
      <c r="P960" t="str">
        <f>_xlfn.XLOOKUP(Orders[[#This Row],[Customer ID]],customers!$A$1:$A$1001,customers!$I$1:$I$1001,,0)</f>
        <v>Yes</v>
      </c>
    </row>
    <row r="961" spans="1:16" x14ac:dyDescent="0.3">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_xlfn.XLOOKUP(D961,Product!$A$1:$A$49,Product!$B$1:$B$49,,0)</f>
        <v>Lib</v>
      </c>
      <c r="J961" t="str">
        <f>_xlfn.XLOOKUP(D961,Product!$A$1:$A$49,Product!$C$1:$C$49,,0)</f>
        <v>L</v>
      </c>
      <c r="K961" s="6">
        <f>INDEX(Product!$A$1:$G$49,MATCH(orders!$D961,Product!$A$1:$A$49,0),MATCH(orders!K$1,Product!$A$1:$G$1,0))</f>
        <v>0.2</v>
      </c>
      <c r="L961" s="7">
        <f>INDEX(Product!$A$1:$G$49,MATCH(orders!$D961,Product!$A$1:$A$49,0),MATCH(orders!L$1,Product!$A$1:$G$1,0))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_xlfn.XLOOKUP(D962,Product!$A$1:$A$49,Product!$B$1:$B$49,,0)</f>
        <v>Lib</v>
      </c>
      <c r="J962" t="str">
        <f>_xlfn.XLOOKUP(D962,Product!$A$1:$A$49,Product!$C$1:$C$49,,0)</f>
        <v>L</v>
      </c>
      <c r="K962" s="6">
        <f>INDEX(Product!$A$1:$G$49,MATCH(orders!$D962,Product!$A$1:$A$49,0),MATCH(orders!K$1,Product!$A$1:$G$1,0))</f>
        <v>1</v>
      </c>
      <c r="L962" s="7">
        <f>INDEX(Product!$A$1:$G$49,MATCH(orders!$D962,Product!$A$1:$A$49,0),MATCH(orders!L$1,Product!$A$1:$G$1,0))</f>
        <v>15.85</v>
      </c>
      <c r="M962" s="7">
        <f t="shared" si="42"/>
        <v>79.25</v>
      </c>
      <c r="N962" t="str">
        <f t="shared" si="43"/>
        <v>Liberica</v>
      </c>
      <c r="O962" t="str">
        <f t="shared" si="44"/>
        <v>Light</v>
      </c>
      <c r="P962" t="str">
        <f>_xlfn.XLOOKUP(Orders[[#This Row],[Customer ID]],customers!$A$1:$A$1001,customers!$I$1:$I$1001,,0)</f>
        <v>Yes</v>
      </c>
    </row>
    <row r="963" spans="1:16" x14ac:dyDescent="0.3">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_xlfn.XLOOKUP(D963,Product!$A$1:$A$49,Product!$B$1:$B$49,,0)</f>
        <v>Ara</v>
      </c>
      <c r="J963" t="str">
        <f>_xlfn.XLOOKUP(D963,Product!$A$1:$A$49,Product!$C$1:$C$49,,0)</f>
        <v>D</v>
      </c>
      <c r="K963" s="6">
        <f>INDEX(Product!$A$1:$G$49,MATCH(orders!$D963,Product!$A$1:$A$49,0),MATCH(orders!K$1,Product!$A$1:$G$1,0))</f>
        <v>2.5</v>
      </c>
      <c r="L963" s="7">
        <f>INDEX(Product!$A$1:$G$49,MATCH(orders!$D963,Product!$A$1:$A$49,0),MATCH(orders!L$1,Product!$A$1:$G$1,0))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_xlfn.XLOOKUP(D964,Product!$A$1:$A$49,Product!$B$1:$B$49,,0)</f>
        <v>Rob</v>
      </c>
      <c r="J964" t="str">
        <f>_xlfn.XLOOKUP(D964,Product!$A$1:$A$49,Product!$C$1:$C$49,,0)</f>
        <v>D</v>
      </c>
      <c r="K964" s="6">
        <f>INDEX(Product!$A$1:$G$49,MATCH(orders!$D964,Product!$A$1:$A$49,0),MATCH(orders!K$1,Product!$A$1:$G$1,0))</f>
        <v>1</v>
      </c>
      <c r="L964" s="7">
        <f>INDEX(Product!$A$1:$G$49,MATCH(orders!$D964,Product!$A$1:$A$49,0),MATCH(orders!L$1,Product!$A$1:$G$1,0))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_xlfn.XLOOKUP(D965,Product!$A$1:$A$49,Product!$B$1:$B$49,,0)</f>
        <v>Rob</v>
      </c>
      <c r="J965" t="str">
        <f>_xlfn.XLOOKUP(D965,Product!$A$1:$A$49,Product!$C$1:$C$49,,0)</f>
        <v>M</v>
      </c>
      <c r="K965" s="6">
        <f>INDEX(Product!$A$1:$G$49,MATCH(orders!$D965,Product!$A$1:$A$49,0),MATCH(orders!K$1,Product!$A$1:$G$1,0))</f>
        <v>0.5</v>
      </c>
      <c r="L965" s="7">
        <f>INDEX(Product!$A$1:$G$49,MATCH(orders!$D965,Product!$A$1:$A$49,0),MATCH(orders!L$1,Product!$A$1:$G$1,0))</f>
        <v>5.97</v>
      </c>
      <c r="M965" s="7">
        <f t="shared" si="45"/>
        <v>23.88</v>
      </c>
      <c r="N965" t="str">
        <f t="shared" si="46"/>
        <v>Robusta</v>
      </c>
      <c r="O965" t="str">
        <f t="shared" si="47"/>
        <v>Medium</v>
      </c>
      <c r="P965" t="str">
        <f>_xlfn.XLOOKUP(Orders[[#This Row],[Customer ID]],customers!$A$1:$A$1001,customers!$I$1:$I$1001,,0)</f>
        <v>Yes</v>
      </c>
    </row>
    <row r="966" spans="1:16" x14ac:dyDescent="0.3">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_xlfn.XLOOKUP(D966,Product!$A$1:$A$49,Product!$B$1:$B$49,,0)</f>
        <v>Exc</v>
      </c>
      <c r="J966" t="str">
        <f>_xlfn.XLOOKUP(D966,Product!$A$1:$A$49,Product!$C$1:$C$49,,0)</f>
        <v>L</v>
      </c>
      <c r="K966" s="6">
        <f>INDEX(Product!$A$1:$G$49,MATCH(orders!$D966,Product!$A$1:$A$49,0),MATCH(orders!K$1,Product!$A$1:$G$1,0))</f>
        <v>0.2</v>
      </c>
      <c r="L966" s="7">
        <f>INDEX(Product!$A$1:$G$49,MATCH(orders!$D966,Product!$A$1:$A$49,0),MATCH(orders!L$1,Product!$A$1:$G$1,0))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_xlfn.XLOOKUP(D967,Product!$A$1:$A$49,Product!$B$1:$B$49,,0)</f>
        <v>Rob</v>
      </c>
      <c r="J967" t="str">
        <f>_xlfn.XLOOKUP(D967,Product!$A$1:$A$49,Product!$C$1:$C$49,,0)</f>
        <v>M</v>
      </c>
      <c r="K967" s="6">
        <f>INDEX(Product!$A$1:$G$49,MATCH(orders!$D967,Product!$A$1:$A$49,0),MATCH(orders!K$1,Product!$A$1:$G$1,0))</f>
        <v>1</v>
      </c>
      <c r="L967" s="7">
        <f>INDEX(Product!$A$1:$G$49,MATCH(orders!$D967,Product!$A$1:$A$49,0),MATCH(orders!L$1,Product!$A$1:$G$1,0))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_xlfn.XLOOKUP(D968,Product!$A$1:$A$49,Product!$B$1:$B$49,,0)</f>
        <v>Exc</v>
      </c>
      <c r="J968" t="str">
        <f>_xlfn.XLOOKUP(D968,Product!$A$1:$A$49,Product!$C$1:$C$49,,0)</f>
        <v>L</v>
      </c>
      <c r="K968" s="6">
        <f>INDEX(Product!$A$1:$G$49,MATCH(orders!$D968,Product!$A$1:$A$49,0),MATCH(orders!K$1,Product!$A$1:$G$1,0))</f>
        <v>0.5</v>
      </c>
      <c r="L968" s="7">
        <f>INDEX(Product!$A$1:$G$49,MATCH(orders!$D968,Product!$A$1:$A$49,0),MATCH(orders!L$1,Product!$A$1:$G$1,0))</f>
        <v>8.91</v>
      </c>
      <c r="M968" s="7">
        <f t="shared" si="45"/>
        <v>53.46</v>
      </c>
      <c r="N968" t="str">
        <f t="shared" si="46"/>
        <v>Excelsa</v>
      </c>
      <c r="O968" t="str">
        <f t="shared" si="47"/>
        <v>Light</v>
      </c>
      <c r="P968" t="str">
        <f>_xlfn.XLOOKUP(Orders[[#This Row],[Customer ID]],customers!$A$1:$A$1001,customers!$I$1:$I$1001,,0)</f>
        <v>Yes</v>
      </c>
    </row>
    <row r="969" spans="1:16" x14ac:dyDescent="0.3">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_xlfn.XLOOKUP(D969,Product!$A$1:$A$49,Product!$B$1:$B$49,,0)</f>
        <v>Rob</v>
      </c>
      <c r="J969" t="str">
        <f>_xlfn.XLOOKUP(D969,Product!$A$1:$A$49,Product!$C$1:$C$49,,0)</f>
        <v>D</v>
      </c>
      <c r="K969" s="6">
        <f>INDEX(Product!$A$1:$G$49,MATCH(orders!$D969,Product!$A$1:$A$49,0),MATCH(orders!K$1,Product!$A$1:$G$1,0))</f>
        <v>0.2</v>
      </c>
      <c r="L969" s="7">
        <f>INDEX(Product!$A$1:$G$49,MATCH(orders!$D969,Product!$A$1:$A$49,0),MATCH(orders!L$1,Product!$A$1:$G$1,0))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_xlfn.XLOOKUP(D970,Product!$A$1:$A$49,Product!$B$1:$B$49,,0)</f>
        <v>Rob</v>
      </c>
      <c r="J970" t="str">
        <f>_xlfn.XLOOKUP(D970,Product!$A$1:$A$49,Product!$C$1:$C$49,,0)</f>
        <v>M</v>
      </c>
      <c r="K970" s="6">
        <f>INDEX(Product!$A$1:$G$49,MATCH(orders!$D970,Product!$A$1:$A$49,0),MATCH(orders!K$1,Product!$A$1:$G$1,0))</f>
        <v>0.2</v>
      </c>
      <c r="L970" s="7">
        <f>INDEX(Product!$A$1:$G$49,MATCH(orders!$D970,Product!$A$1:$A$49,0),MATCH(orders!L$1,Product!$A$1:$G$1,0))</f>
        <v>2.9849999999999999</v>
      </c>
      <c r="M970" s="7">
        <f t="shared" si="45"/>
        <v>5.97</v>
      </c>
      <c r="N970" t="str">
        <f t="shared" si="46"/>
        <v>Robusta</v>
      </c>
      <c r="O970" t="str">
        <f t="shared" si="47"/>
        <v>Medium</v>
      </c>
      <c r="P970" t="str">
        <f>_xlfn.XLOOKUP(Orders[[#This Row],[Customer ID]],customers!$A$1:$A$1001,customers!$I$1:$I$1001,,0)</f>
        <v>No</v>
      </c>
    </row>
    <row r="971" spans="1:16" x14ac:dyDescent="0.3">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_xlfn.XLOOKUP(D971,Product!$A$1:$A$49,Product!$B$1:$B$49,,0)</f>
        <v>Lib</v>
      </c>
      <c r="J971" t="str">
        <f>_xlfn.XLOOKUP(D971,Product!$A$1:$A$49,Product!$C$1:$C$49,,0)</f>
        <v>D</v>
      </c>
      <c r="K971" s="6">
        <f>INDEX(Product!$A$1:$G$49,MATCH(orders!$D971,Product!$A$1:$A$49,0),MATCH(orders!K$1,Product!$A$1:$G$1,0))</f>
        <v>1</v>
      </c>
      <c r="L971" s="7">
        <f>INDEX(Product!$A$1:$G$49,MATCH(orders!$D971,Product!$A$1:$A$49,0),MATCH(orders!L$1,Product!$A$1:$G$1,0))</f>
        <v>12.95</v>
      </c>
      <c r="M971" s="7">
        <f t="shared" si="45"/>
        <v>12.95</v>
      </c>
      <c r="N971" t="str">
        <f t="shared" si="46"/>
        <v>Liberica</v>
      </c>
      <c r="O971" t="str">
        <f t="shared" si="47"/>
        <v>Dark</v>
      </c>
      <c r="P971" t="str">
        <f>_xlfn.XLOOKUP(Orders[[#This Row],[Customer ID]],customers!$A$1:$A$1001,customers!$I$1:$I$1001,,0)</f>
        <v>Yes</v>
      </c>
    </row>
    <row r="972" spans="1:16" x14ac:dyDescent="0.3">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_xlfn.XLOOKUP(D972,Product!$A$1:$A$49,Product!$B$1:$B$49,,0)</f>
        <v>Exc</v>
      </c>
      <c r="J972" t="str">
        <f>_xlfn.XLOOKUP(D972,Product!$A$1:$A$49,Product!$C$1:$C$49,,0)</f>
        <v>M</v>
      </c>
      <c r="K972" s="6">
        <f>INDEX(Product!$A$1:$G$49,MATCH(orders!$D972,Product!$A$1:$A$49,0),MATCH(orders!K$1,Product!$A$1:$G$1,0))</f>
        <v>0.5</v>
      </c>
      <c r="L972" s="7">
        <f>INDEX(Product!$A$1:$G$49,MATCH(orders!$D972,Product!$A$1:$A$49,0),MATCH(orders!L$1,Product!$A$1:$G$1,0))</f>
        <v>8.25</v>
      </c>
      <c r="M972" s="7">
        <f t="shared" si="45"/>
        <v>8.25</v>
      </c>
      <c r="N972" t="str">
        <f t="shared" si="46"/>
        <v>Excelsa</v>
      </c>
      <c r="O972" t="str">
        <f t="shared" si="47"/>
        <v>Medium</v>
      </c>
      <c r="P972" t="str">
        <f>_xlfn.XLOOKUP(Orders[[#This Row],[Customer ID]],customers!$A$1:$A$1001,customers!$I$1:$I$1001,,0)</f>
        <v>No</v>
      </c>
    </row>
    <row r="973" spans="1:16" x14ac:dyDescent="0.3">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_xlfn.XLOOKUP(D973,Product!$A$1:$A$49,Product!$B$1:$B$49,,0)</f>
        <v>Ara</v>
      </c>
      <c r="J973" t="str">
        <f>_xlfn.XLOOKUP(D973,Product!$A$1:$A$49,Product!$C$1:$C$49,,0)</f>
        <v>L</v>
      </c>
      <c r="K973" s="6">
        <f>INDEX(Product!$A$1:$G$49,MATCH(orders!$D973,Product!$A$1:$A$49,0),MATCH(orders!K$1,Product!$A$1:$G$1,0))</f>
        <v>2.5</v>
      </c>
      <c r="L973" s="7">
        <f>INDEX(Product!$A$1:$G$49,MATCH(orders!$D973,Product!$A$1:$A$49,0),MATCH(orders!L$1,Product!$A$1:$G$1,0))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_xlfn.XLOOKUP(D974,Product!$A$1:$A$49,Product!$B$1:$B$49,,0)</f>
        <v>Ara</v>
      </c>
      <c r="J974" t="str">
        <f>_xlfn.XLOOKUP(D974,Product!$A$1:$A$49,Product!$C$1:$C$49,,0)</f>
        <v>L</v>
      </c>
      <c r="K974" s="6">
        <f>INDEX(Product!$A$1:$G$49,MATCH(orders!$D974,Product!$A$1:$A$49,0),MATCH(orders!K$1,Product!$A$1:$G$1,0))</f>
        <v>2.5</v>
      </c>
      <c r="L974" s="7">
        <f>INDEX(Product!$A$1:$G$49,MATCH(orders!$D974,Product!$A$1:$A$49,0),MATCH(orders!L$1,Product!$A$1:$G$1,0))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_xlfn.XLOOKUP(D975,Product!$A$1:$A$49,Product!$B$1:$B$49,,0)</f>
        <v>Lib</v>
      </c>
      <c r="J975" t="str">
        <f>_xlfn.XLOOKUP(D975,Product!$A$1:$A$49,Product!$C$1:$C$49,,0)</f>
        <v>M</v>
      </c>
      <c r="K975" s="6">
        <f>INDEX(Product!$A$1:$G$49,MATCH(orders!$D975,Product!$A$1:$A$49,0),MATCH(orders!K$1,Product!$A$1:$G$1,0))</f>
        <v>1</v>
      </c>
      <c r="L975" s="7">
        <f>INDEX(Product!$A$1:$G$49,MATCH(orders!$D975,Product!$A$1:$A$49,0),MATCH(orders!L$1,Product!$A$1:$G$1,0))</f>
        <v>14.55</v>
      </c>
      <c r="M975" s="7">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_xlfn.XLOOKUP(D976,Product!$A$1:$A$49,Product!$B$1:$B$49,,0)</f>
        <v>Rob</v>
      </c>
      <c r="J976" t="str">
        <f>_xlfn.XLOOKUP(D976,Product!$A$1:$A$49,Product!$C$1:$C$49,,0)</f>
        <v>D</v>
      </c>
      <c r="K976" s="6">
        <f>INDEX(Product!$A$1:$G$49,MATCH(orders!$D976,Product!$A$1:$A$49,0),MATCH(orders!K$1,Product!$A$1:$G$1,0))</f>
        <v>0.5</v>
      </c>
      <c r="L976" s="7">
        <f>INDEX(Product!$A$1:$G$49,MATCH(orders!$D976,Product!$A$1:$A$49,0),MATCH(orders!L$1,Product!$A$1:$G$1,0))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_xlfn.XLOOKUP(D977,Product!$A$1:$A$49,Product!$B$1:$B$49,,0)</f>
        <v>Ara</v>
      </c>
      <c r="J977" t="str">
        <f>_xlfn.XLOOKUP(D977,Product!$A$1:$A$49,Product!$C$1:$C$49,,0)</f>
        <v>D</v>
      </c>
      <c r="K977" s="6">
        <f>INDEX(Product!$A$1:$G$49,MATCH(orders!$D977,Product!$A$1:$A$49,0),MATCH(orders!K$1,Product!$A$1:$G$1,0))</f>
        <v>0.2</v>
      </c>
      <c r="L977" s="7">
        <f>INDEX(Product!$A$1:$G$49,MATCH(orders!$D977,Product!$A$1:$A$49,0),MATCH(orders!L$1,Product!$A$1:$G$1,0))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_xlfn.XLOOKUP(D978,Product!$A$1:$A$49,Product!$B$1:$B$49,,0)</f>
        <v>Rob</v>
      </c>
      <c r="J978" t="str">
        <f>_xlfn.XLOOKUP(D978,Product!$A$1:$A$49,Product!$C$1:$C$49,,0)</f>
        <v>L</v>
      </c>
      <c r="K978" s="6">
        <f>INDEX(Product!$A$1:$G$49,MATCH(orders!$D978,Product!$A$1:$A$49,0),MATCH(orders!K$1,Product!$A$1:$G$1,0))</f>
        <v>2.5</v>
      </c>
      <c r="L978" s="7">
        <f>INDEX(Product!$A$1:$G$49,MATCH(orders!$D978,Product!$A$1:$A$49,0),MATCH(orders!L$1,Product!$A$1:$G$1,0))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_xlfn.XLOOKUP(D979,Product!$A$1:$A$49,Product!$B$1:$B$49,,0)</f>
        <v>Rob</v>
      </c>
      <c r="J979" t="str">
        <f>_xlfn.XLOOKUP(D979,Product!$A$1:$A$49,Product!$C$1:$C$49,,0)</f>
        <v>L</v>
      </c>
      <c r="K979" s="6">
        <f>INDEX(Product!$A$1:$G$49,MATCH(orders!$D979,Product!$A$1:$A$49,0),MATCH(orders!K$1,Product!$A$1:$G$1,0))</f>
        <v>1</v>
      </c>
      <c r="L979" s="7">
        <f>INDEX(Product!$A$1:$G$49,MATCH(orders!$D979,Product!$A$1:$A$49,0),MATCH(orders!L$1,Product!$A$1:$G$1,0))</f>
        <v>11.95</v>
      </c>
      <c r="M979" s="7">
        <f t="shared" si="45"/>
        <v>59.75</v>
      </c>
      <c r="N979" t="str">
        <f t="shared" si="46"/>
        <v>Robusta</v>
      </c>
      <c r="O979" t="str">
        <f t="shared" si="47"/>
        <v>Light</v>
      </c>
      <c r="P979" t="str">
        <f>_xlfn.XLOOKUP(Orders[[#This Row],[Customer ID]],customers!$A$1:$A$1001,customers!$I$1:$I$1001,,0)</f>
        <v>No</v>
      </c>
    </row>
    <row r="980" spans="1:16" x14ac:dyDescent="0.3">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_xlfn.XLOOKUP(D980,Product!$A$1:$A$49,Product!$B$1:$B$49,,0)</f>
        <v>Ara</v>
      </c>
      <c r="J980" t="str">
        <f>_xlfn.XLOOKUP(D980,Product!$A$1:$A$49,Product!$C$1:$C$49,,0)</f>
        <v>L</v>
      </c>
      <c r="K980" s="6">
        <f>INDEX(Product!$A$1:$G$49,MATCH(orders!$D980,Product!$A$1:$A$49,0),MATCH(orders!K$1,Product!$A$1:$G$1,0))</f>
        <v>0.5</v>
      </c>
      <c r="L980" s="7">
        <f>INDEX(Product!$A$1:$G$49,MATCH(orders!$D980,Product!$A$1:$A$49,0),MATCH(orders!L$1,Product!$A$1:$G$1,0))</f>
        <v>7.77</v>
      </c>
      <c r="M980" s="7">
        <f t="shared" si="45"/>
        <v>23.31</v>
      </c>
      <c r="N980" t="str">
        <f t="shared" si="46"/>
        <v>Arabica</v>
      </c>
      <c r="O980" t="str">
        <f t="shared" si="47"/>
        <v>Light</v>
      </c>
      <c r="P980" t="str">
        <f>_xlfn.XLOOKUP(Orders[[#This Row],[Customer ID]],customers!$A$1:$A$1001,customers!$I$1:$I$1001,,0)</f>
        <v>No</v>
      </c>
    </row>
    <row r="981" spans="1:16" x14ac:dyDescent="0.3">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_xlfn.XLOOKUP(D981,Product!$A$1:$A$49,Product!$B$1:$B$49,,0)</f>
        <v>Rob</v>
      </c>
      <c r="J981" t="str">
        <f>_xlfn.XLOOKUP(D981,Product!$A$1:$A$49,Product!$C$1:$C$49,,0)</f>
        <v>D</v>
      </c>
      <c r="K981" s="6">
        <f>INDEX(Product!$A$1:$G$49,MATCH(orders!$D981,Product!$A$1:$A$49,0),MATCH(orders!K$1,Product!$A$1:$G$1,0))</f>
        <v>0.5</v>
      </c>
      <c r="L981" s="7">
        <f>INDEX(Product!$A$1:$G$49,MATCH(orders!$D981,Product!$A$1:$A$49,0),MATCH(orders!L$1,Product!$A$1:$G$1,0))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_xlfn.XLOOKUP(D982,Product!$A$1:$A$49,Product!$B$1:$B$49,,0)</f>
        <v>Exc</v>
      </c>
      <c r="J982" t="str">
        <f>_xlfn.XLOOKUP(D982,Product!$A$1:$A$49,Product!$C$1:$C$49,,0)</f>
        <v>D</v>
      </c>
      <c r="K982" s="6">
        <f>INDEX(Product!$A$1:$G$49,MATCH(orders!$D982,Product!$A$1:$A$49,0),MATCH(orders!K$1,Product!$A$1:$G$1,0))</f>
        <v>2.5</v>
      </c>
      <c r="L982" s="7">
        <f>INDEX(Product!$A$1:$G$49,MATCH(orders!$D982,Product!$A$1:$A$49,0),MATCH(orders!L$1,Product!$A$1:$G$1,0))</f>
        <v>27.945</v>
      </c>
      <c r="M982" s="7">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_xlfn.XLOOKUP(D983,Product!$A$1:$A$49,Product!$B$1:$B$49,,0)</f>
        <v>Exc</v>
      </c>
      <c r="J983" t="str">
        <f>_xlfn.XLOOKUP(D983,Product!$A$1:$A$49,Product!$C$1:$C$49,,0)</f>
        <v>D</v>
      </c>
      <c r="K983" s="6">
        <f>INDEX(Product!$A$1:$G$49,MATCH(orders!$D983,Product!$A$1:$A$49,0),MATCH(orders!K$1,Product!$A$1:$G$1,0))</f>
        <v>0.2</v>
      </c>
      <c r="L983" s="7">
        <f>INDEX(Product!$A$1:$G$49,MATCH(orders!$D983,Product!$A$1:$A$49,0),MATCH(orders!L$1,Product!$A$1:$G$1,0))</f>
        <v>3.645</v>
      </c>
      <c r="M983" s="7">
        <f t="shared" si="45"/>
        <v>21.87</v>
      </c>
      <c r="N983" t="str">
        <f t="shared" si="46"/>
        <v>Excelsa</v>
      </c>
      <c r="O983" t="str">
        <f t="shared" si="47"/>
        <v>Dark</v>
      </c>
      <c r="P983" t="str">
        <f>_xlfn.XLOOKUP(Orders[[#This Row],[Customer ID]],customers!$A$1:$A$1001,customers!$I$1:$I$1001,,0)</f>
        <v>Yes</v>
      </c>
    </row>
    <row r="984" spans="1:16" x14ac:dyDescent="0.3">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_xlfn.XLOOKUP(D984,Product!$A$1:$A$49,Product!$B$1:$B$49,,0)</f>
        <v>Rob</v>
      </c>
      <c r="J984" t="str">
        <f>_xlfn.XLOOKUP(D984,Product!$A$1:$A$49,Product!$C$1:$C$49,,0)</f>
        <v>L</v>
      </c>
      <c r="K984" s="6">
        <f>INDEX(Product!$A$1:$G$49,MATCH(orders!$D984,Product!$A$1:$A$49,0),MATCH(orders!K$1,Product!$A$1:$G$1,0))</f>
        <v>1</v>
      </c>
      <c r="L984" s="7">
        <f>INDEX(Product!$A$1:$G$49,MATCH(orders!$D984,Product!$A$1:$A$49,0),MATCH(orders!L$1,Product!$A$1:$G$1,0))</f>
        <v>11.95</v>
      </c>
      <c r="M984" s="7">
        <f t="shared" si="45"/>
        <v>23.9</v>
      </c>
      <c r="N984" t="str">
        <f t="shared" si="46"/>
        <v>Robusta</v>
      </c>
      <c r="O984" t="str">
        <f t="shared" si="47"/>
        <v>Light</v>
      </c>
      <c r="P984" t="str">
        <f>_xlfn.XLOOKUP(Orders[[#This Row],[Customer ID]],customers!$A$1:$A$1001,customers!$I$1:$I$1001,,0)</f>
        <v>Yes</v>
      </c>
    </row>
    <row r="985" spans="1:16" x14ac:dyDescent="0.3">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_xlfn.XLOOKUP(D985,Product!$A$1:$A$49,Product!$B$1:$B$49,,0)</f>
        <v>Ara</v>
      </c>
      <c r="J985" t="str">
        <f>_xlfn.XLOOKUP(D985,Product!$A$1:$A$49,Product!$C$1:$C$49,,0)</f>
        <v>M</v>
      </c>
      <c r="K985" s="6">
        <f>INDEX(Product!$A$1:$G$49,MATCH(orders!$D985,Product!$A$1:$A$49,0),MATCH(orders!K$1,Product!$A$1:$G$1,0))</f>
        <v>0.2</v>
      </c>
      <c r="L985" s="7">
        <f>INDEX(Product!$A$1:$G$49,MATCH(orders!$D985,Product!$A$1:$A$49,0),MATCH(orders!L$1,Product!$A$1:$G$1,0))</f>
        <v>3.375</v>
      </c>
      <c r="M985" s="7">
        <f t="shared" si="45"/>
        <v>6.75</v>
      </c>
      <c r="N985" t="str">
        <f t="shared" si="46"/>
        <v>Arabica</v>
      </c>
      <c r="O985" t="str">
        <f t="shared" si="47"/>
        <v>Medium</v>
      </c>
      <c r="P985" t="str">
        <f>_xlfn.XLOOKUP(Orders[[#This Row],[Customer ID]],customers!$A$1:$A$1001,customers!$I$1:$I$1001,,0)</f>
        <v>Yes</v>
      </c>
    </row>
    <row r="986" spans="1:16" x14ac:dyDescent="0.3">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_xlfn.XLOOKUP(D986,Product!$A$1:$A$49,Product!$B$1:$B$49,,0)</f>
        <v>Exc</v>
      </c>
      <c r="J986" t="str">
        <f>_xlfn.XLOOKUP(D986,Product!$A$1:$A$49,Product!$C$1:$C$49,,0)</f>
        <v>M</v>
      </c>
      <c r="K986" s="6">
        <f>INDEX(Product!$A$1:$G$49,MATCH(orders!$D986,Product!$A$1:$A$49,0),MATCH(orders!K$1,Product!$A$1:$G$1,0))</f>
        <v>2.5</v>
      </c>
      <c r="L986" s="7">
        <f>INDEX(Product!$A$1:$G$49,MATCH(orders!$D986,Product!$A$1:$A$49,0),MATCH(orders!L$1,Product!$A$1:$G$1,0))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_xlfn.XLOOKUP(D987,Product!$A$1:$A$49,Product!$B$1:$B$49,,0)</f>
        <v>Rob</v>
      </c>
      <c r="J987" t="str">
        <f>_xlfn.XLOOKUP(D987,Product!$A$1:$A$49,Product!$C$1:$C$49,,0)</f>
        <v>L</v>
      </c>
      <c r="K987" s="6">
        <f>INDEX(Product!$A$1:$G$49,MATCH(orders!$D987,Product!$A$1:$A$49,0),MATCH(orders!K$1,Product!$A$1:$G$1,0))</f>
        <v>1</v>
      </c>
      <c r="L987" s="7">
        <f>INDEX(Product!$A$1:$G$49,MATCH(orders!$D987,Product!$A$1:$A$49,0),MATCH(orders!L$1,Product!$A$1:$G$1,0))</f>
        <v>11.95</v>
      </c>
      <c r="M987" s="7">
        <f t="shared" si="45"/>
        <v>47.8</v>
      </c>
      <c r="N987" t="str">
        <f t="shared" si="46"/>
        <v>Robusta</v>
      </c>
      <c r="O987" t="str">
        <f t="shared" si="47"/>
        <v>Light</v>
      </c>
      <c r="P987" t="str">
        <f>_xlfn.XLOOKUP(Orders[[#This Row],[Customer ID]],customers!$A$1:$A$1001,customers!$I$1:$I$1001,,0)</f>
        <v>No</v>
      </c>
    </row>
    <row r="988" spans="1:16" x14ac:dyDescent="0.3">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_xlfn.XLOOKUP(D988,Product!$A$1:$A$49,Product!$B$1:$B$49,,0)</f>
        <v>Lib</v>
      </c>
      <c r="J988" t="str">
        <f>_xlfn.XLOOKUP(D988,Product!$A$1:$A$49,Product!$C$1:$C$49,,0)</f>
        <v>M</v>
      </c>
      <c r="K988" s="6">
        <f>INDEX(Product!$A$1:$G$49,MATCH(orders!$D988,Product!$A$1:$A$49,0),MATCH(orders!K$1,Product!$A$1:$G$1,0))</f>
        <v>2.5</v>
      </c>
      <c r="L988" s="7">
        <f>INDEX(Product!$A$1:$G$49,MATCH(orders!$D988,Product!$A$1:$A$49,0),MATCH(orders!L$1,Product!$A$1:$G$1,0))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_xlfn.XLOOKUP(D989,Product!$A$1:$A$49,Product!$B$1:$B$49,,0)</f>
        <v>Ara</v>
      </c>
      <c r="J989" t="str">
        <f>_xlfn.XLOOKUP(D989,Product!$A$1:$A$49,Product!$C$1:$C$49,,0)</f>
        <v>D</v>
      </c>
      <c r="K989" s="6">
        <f>INDEX(Product!$A$1:$G$49,MATCH(orders!$D989,Product!$A$1:$A$49,0),MATCH(orders!K$1,Product!$A$1:$G$1,0))</f>
        <v>0.5</v>
      </c>
      <c r="L989" s="7">
        <f>INDEX(Product!$A$1:$G$49,MATCH(orders!$D989,Product!$A$1:$A$49,0),MATCH(orders!L$1,Product!$A$1:$G$1,0))</f>
        <v>5.97</v>
      </c>
      <c r="M989" s="7">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_xlfn.XLOOKUP(D990,Product!$A$1:$A$49,Product!$B$1:$B$49,,0)</f>
        <v>Rob</v>
      </c>
      <c r="J990" t="str">
        <f>_xlfn.XLOOKUP(D990,Product!$A$1:$A$49,Product!$C$1:$C$49,,0)</f>
        <v>M</v>
      </c>
      <c r="K990" s="6">
        <f>INDEX(Product!$A$1:$G$49,MATCH(orders!$D990,Product!$A$1:$A$49,0),MATCH(orders!K$1,Product!$A$1:$G$1,0))</f>
        <v>1</v>
      </c>
      <c r="L990" s="7">
        <f>INDEX(Product!$A$1:$G$49,MATCH(orders!$D990,Product!$A$1:$A$49,0),MATCH(orders!L$1,Product!$A$1:$G$1,0))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_xlfn.XLOOKUP(D991,Product!$A$1:$A$49,Product!$B$1:$B$49,,0)</f>
        <v>Ara</v>
      </c>
      <c r="J991" t="str">
        <f>_xlfn.XLOOKUP(D991,Product!$A$1:$A$49,Product!$C$1:$C$49,,0)</f>
        <v>M</v>
      </c>
      <c r="K991" s="6">
        <f>INDEX(Product!$A$1:$G$49,MATCH(orders!$D991,Product!$A$1:$A$49,0),MATCH(orders!K$1,Product!$A$1:$G$1,0))</f>
        <v>2.5</v>
      </c>
      <c r="L991" s="7">
        <f>INDEX(Product!$A$1:$G$49,MATCH(orders!$D991,Product!$A$1:$A$49,0),MATCH(orders!L$1,Product!$A$1:$G$1,0))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_xlfn.XLOOKUP(D992,Product!$A$1:$A$49,Product!$B$1:$B$49,,0)</f>
        <v>Exc</v>
      </c>
      <c r="J992" t="str">
        <f>_xlfn.XLOOKUP(D992,Product!$A$1:$A$49,Product!$C$1:$C$49,,0)</f>
        <v>D</v>
      </c>
      <c r="K992" s="6">
        <f>INDEX(Product!$A$1:$G$49,MATCH(orders!$D992,Product!$A$1:$A$49,0),MATCH(orders!K$1,Product!$A$1:$G$1,0))</f>
        <v>0.2</v>
      </c>
      <c r="L992" s="7">
        <f>INDEX(Product!$A$1:$G$49,MATCH(orders!$D992,Product!$A$1:$A$49,0),MATCH(orders!L$1,Product!$A$1:$G$1,0))</f>
        <v>3.645</v>
      </c>
      <c r="M992" s="7">
        <f t="shared" si="45"/>
        <v>18.225000000000001</v>
      </c>
      <c r="N992" t="str">
        <f t="shared" si="46"/>
        <v>Excelsa</v>
      </c>
      <c r="O992" t="str">
        <f t="shared" si="47"/>
        <v>Dark</v>
      </c>
      <c r="P992" t="str">
        <f>_xlfn.XLOOKUP(Orders[[#This Row],[Customer ID]],customers!$A$1:$A$1001,customers!$I$1:$I$1001,,0)</f>
        <v>No</v>
      </c>
    </row>
    <row r="993" spans="1:16" x14ac:dyDescent="0.3">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_xlfn.XLOOKUP(D993,Product!$A$1:$A$49,Product!$B$1:$B$49,,0)</f>
        <v>Lib</v>
      </c>
      <c r="J993" t="str">
        <f>_xlfn.XLOOKUP(D993,Product!$A$1:$A$49,Product!$C$1:$C$49,,0)</f>
        <v>D</v>
      </c>
      <c r="K993" s="6">
        <f>INDEX(Product!$A$1:$G$49,MATCH(orders!$D993,Product!$A$1:$A$49,0),MATCH(orders!K$1,Product!$A$1:$G$1,0))</f>
        <v>0.5</v>
      </c>
      <c r="L993" s="7">
        <f>INDEX(Product!$A$1:$G$49,MATCH(orders!$D993,Product!$A$1:$A$49,0),MATCH(orders!L$1,Product!$A$1:$G$1,0))</f>
        <v>7.77</v>
      </c>
      <c r="M993" s="7">
        <f>L993*E993</f>
        <v>15.54</v>
      </c>
      <c r="N993" t="str">
        <f t="shared" si="46"/>
        <v>Liberica</v>
      </c>
      <c r="O993" t="str">
        <f t="shared" si="47"/>
        <v>Dark</v>
      </c>
      <c r="P993" t="str">
        <f>_xlfn.XLOOKUP(Orders[[#This Row],[Customer ID]],customers!$A$1:$A$1001,customers!$I$1:$I$1001,,0)</f>
        <v>No</v>
      </c>
    </row>
    <row r="994" spans="1:16" x14ac:dyDescent="0.3">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_xlfn.XLOOKUP(D994,Product!$A$1:$A$49,Product!$B$1:$B$49,,0)</f>
        <v>Lib</v>
      </c>
      <c r="J994" t="str">
        <f>_xlfn.XLOOKUP(D994,Product!$A$1:$A$49,Product!$C$1:$C$49,,0)</f>
        <v>L</v>
      </c>
      <c r="K994" s="6">
        <f>INDEX(Product!$A$1:$G$49,MATCH(orders!$D994,Product!$A$1:$A$49,0),MATCH(orders!K$1,Product!$A$1:$G$1,0))</f>
        <v>2.5</v>
      </c>
      <c r="L994" s="7">
        <f>INDEX(Product!$A$1:$G$49,MATCH(orders!$D994,Product!$A$1:$A$49,0),MATCH(orders!L$1,Product!$A$1:$G$1,0))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_xlfn.XLOOKUP(D995,Product!$A$1:$A$49,Product!$B$1:$B$49,,0)</f>
        <v>Ara</v>
      </c>
      <c r="J995" t="str">
        <f>_xlfn.XLOOKUP(D995,Product!$A$1:$A$49,Product!$C$1:$C$49,,0)</f>
        <v>L</v>
      </c>
      <c r="K995" s="6">
        <f>INDEX(Product!$A$1:$G$49,MATCH(orders!$D995,Product!$A$1:$A$49,0),MATCH(orders!K$1,Product!$A$1:$G$1,0))</f>
        <v>1</v>
      </c>
      <c r="L995" s="7">
        <f>INDEX(Product!$A$1:$G$49,MATCH(orders!$D995,Product!$A$1:$A$49,0),MATCH(orders!L$1,Product!$A$1:$G$1,0))</f>
        <v>12.95</v>
      </c>
      <c r="M995" s="7">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_xlfn.XLOOKUP(D996,Product!$A$1:$A$49,Product!$B$1:$B$49,,0)</f>
        <v>Ara</v>
      </c>
      <c r="J996" t="str">
        <f>_xlfn.XLOOKUP(D996,Product!$A$1:$A$49,Product!$C$1:$C$49,,0)</f>
        <v>D</v>
      </c>
      <c r="K996" s="6">
        <f>INDEX(Product!$A$1:$G$49,MATCH(orders!$D996,Product!$A$1:$A$49,0),MATCH(orders!K$1,Product!$A$1:$G$1,0))</f>
        <v>0.2</v>
      </c>
      <c r="L996" s="7">
        <f>INDEX(Product!$A$1:$G$49,MATCH(orders!$D996,Product!$A$1:$A$49,0),MATCH(orders!L$1,Product!$A$1:$G$1,0))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_xlfn.XLOOKUP(D997,Product!$A$1:$A$49,Product!$B$1:$B$49,,0)</f>
        <v>Rob</v>
      </c>
      <c r="J997" t="str">
        <f>_xlfn.XLOOKUP(D997,Product!$A$1:$A$49,Product!$C$1:$C$49,,0)</f>
        <v>L</v>
      </c>
      <c r="K997" s="6">
        <f>INDEX(Product!$A$1:$G$49,MATCH(orders!$D997,Product!$A$1:$A$49,0),MATCH(orders!K$1,Product!$A$1:$G$1,0))</f>
        <v>2.5</v>
      </c>
      <c r="L997" s="7">
        <f>INDEX(Product!$A$1:$G$49,MATCH(orders!$D997,Product!$A$1:$A$49,0),MATCH(orders!L$1,Product!$A$1:$G$1,0))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_xlfn.XLOOKUP(D998,Product!$A$1:$A$49,Product!$B$1:$B$49,,0)</f>
        <v>Rob</v>
      </c>
      <c r="J998" t="str">
        <f>_xlfn.XLOOKUP(D998,Product!$A$1:$A$49,Product!$C$1:$C$49,,0)</f>
        <v>M</v>
      </c>
      <c r="K998" s="6">
        <f>INDEX(Product!$A$1:$G$49,MATCH(orders!$D998,Product!$A$1:$A$49,0),MATCH(orders!K$1,Product!$A$1:$G$1,0))</f>
        <v>0.5</v>
      </c>
      <c r="L998" s="7">
        <f>INDEX(Product!$A$1:$G$49,MATCH(orders!$D998,Product!$A$1:$A$49,0),MATCH(orders!L$1,Product!$A$1:$G$1,0))</f>
        <v>5.97</v>
      </c>
      <c r="M998" s="7">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_xlfn.XLOOKUP(D999,Product!$A$1:$A$49,Product!$B$1:$B$49,,0)</f>
        <v>Ara</v>
      </c>
      <c r="J999" t="str">
        <f>_xlfn.XLOOKUP(D999,Product!$A$1:$A$49,Product!$C$1:$C$49,,0)</f>
        <v>M</v>
      </c>
      <c r="K999" s="6">
        <f>INDEX(Product!$A$1:$G$49,MATCH(orders!$D999,Product!$A$1:$A$49,0),MATCH(orders!K$1,Product!$A$1:$G$1,0))</f>
        <v>0.5</v>
      </c>
      <c r="L999" s="7">
        <f>INDEX(Product!$A$1:$G$49,MATCH(orders!$D999,Product!$A$1:$A$49,0),MATCH(orders!L$1,Product!$A$1:$G$1,0))</f>
        <v>6.75</v>
      </c>
      <c r="M999" s="7">
        <f t="shared" si="45"/>
        <v>27</v>
      </c>
      <c r="N999" t="str">
        <f t="shared" si="46"/>
        <v>Arabica</v>
      </c>
      <c r="O999" t="str">
        <f t="shared" si="47"/>
        <v>Medium</v>
      </c>
      <c r="P999" t="str">
        <f>_xlfn.XLOOKUP(Orders[[#This Row],[Customer ID]],customers!$A$1:$A$1001,customers!$I$1:$I$1001,,0)</f>
        <v>No</v>
      </c>
    </row>
    <row r="1000" spans="1:16" x14ac:dyDescent="0.3">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_xlfn.XLOOKUP(D1000,Product!$A$1:$A$49,Product!$B$1:$B$49,,0)</f>
        <v>Ara</v>
      </c>
      <c r="J1000" t="str">
        <f>_xlfn.XLOOKUP(D1000,Product!$A$1:$A$49,Product!$C$1:$C$49,,0)</f>
        <v>D</v>
      </c>
      <c r="K1000" s="6">
        <f>INDEX(Product!$A$1:$G$49,MATCH(orders!$D1000,Product!$A$1:$A$49,0),MATCH(orders!K$1,Product!$A$1:$G$1,0))</f>
        <v>1</v>
      </c>
      <c r="L1000" s="7">
        <f>INDEX(Product!$A$1:$G$49,MATCH(orders!$D1000,Product!$A$1:$A$49,0),MATCH(orders!L$1,Product!$A$1:$G$1,0))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_xlfn.XLOOKUP(D1001,Product!$A$1:$A$49,Product!$B$1:$B$49,,0)</f>
        <v>Exc</v>
      </c>
      <c r="J1001" t="str">
        <f>_xlfn.XLOOKUP(D1001,Product!$A$1:$A$49,Product!$C$1:$C$49,,0)</f>
        <v>M</v>
      </c>
      <c r="K1001" s="6">
        <f>INDEX(Product!$A$1:$G$49,MATCH(orders!$D1001,Product!$A$1:$A$49,0),MATCH(orders!K$1,Product!$A$1:$G$1,0))</f>
        <v>0.2</v>
      </c>
      <c r="L1001" s="7">
        <f>INDEX(Product!$A$1:$G$49,MATCH(orders!$D1001,Product!$A$1:$A$49,0),MATCH(orders!L$1,Product!$A$1:$G$1,0))</f>
        <v>4.125</v>
      </c>
      <c r="M1001" s="7">
        <f t="shared" si="45"/>
        <v>12.375</v>
      </c>
      <c r="N1001" t="str">
        <f t="shared" si="46"/>
        <v>Excelsa</v>
      </c>
      <c r="O1001" t="str">
        <f t="shared" si="47"/>
        <v>Medium</v>
      </c>
      <c r="P1001" t="str">
        <f>_xlfn.XLOOKUP(Orders[[#This Row],[Customer ID]],customers!$A$1:$A$1001,customers!$I$1:$I$1001,,0)</f>
        <v>Yes</v>
      </c>
    </row>
    <row r="1002" spans="1:16" x14ac:dyDescent="0.3">
      <c r="E1002" s="3"/>
      <c r="H1002" s="2"/>
    </row>
    <row r="1003" spans="1:16" x14ac:dyDescent="0.3">
      <c r="E1003" s="3"/>
      <c r="H1003" s="2"/>
    </row>
    <row r="1004" spans="1:16" x14ac:dyDescent="0.3">
      <c r="E1004" s="3"/>
      <c r="H1004" s="2"/>
    </row>
    <row r="1005" spans="1:16" x14ac:dyDescent="0.3">
      <c r="E1005" s="3"/>
      <c r="H100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2" sqref="F2"/>
    </sheetView>
  </sheetViews>
  <sheetFormatPr defaultColWidth="17.33203125" defaultRowHeight="14.4" x14ac:dyDescent="0.3"/>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957C0-449D-446F-9BFA-517F1BCF47C8}">
  <dimension ref="A3:F48"/>
  <sheetViews>
    <sheetView zoomScale="96" zoomScaleNormal="96" workbookViewId="0">
      <selection activeCell="R20" sqref="R20"/>
    </sheetView>
  </sheetViews>
  <sheetFormatPr defaultRowHeight="14.4" x14ac:dyDescent="0.3"/>
  <cols>
    <col min="1" max="1" width="14.88671875" bestFit="1" customWidth="1"/>
    <col min="2" max="2" width="21.77734375" bestFit="1" customWidth="1"/>
    <col min="3" max="3" width="19.6640625" bestFit="1" customWidth="1"/>
    <col min="4" max="4" width="7.33203125" bestFit="1" customWidth="1"/>
    <col min="5" max="5" width="7.77734375" bestFit="1" customWidth="1"/>
    <col min="6" max="6" width="8.21875" bestFit="1" customWidth="1"/>
    <col min="7" max="10" width="19.6640625" bestFit="1" customWidth="1"/>
    <col min="11" max="24" width="6.6640625" bestFit="1" customWidth="1"/>
    <col min="25" max="168" width="7.6640625" bestFit="1" customWidth="1"/>
    <col min="169" max="198" width="8.6640625" bestFit="1" customWidth="1"/>
    <col min="199" max="199" width="11.88671875" bestFit="1" customWidth="1"/>
    <col min="200" max="202" width="11.109375" bestFit="1" customWidth="1"/>
    <col min="203" max="206" width="11.33203125" bestFit="1" customWidth="1"/>
    <col min="207" max="207" width="12" bestFit="1" customWidth="1"/>
    <col min="208" max="223" width="11.33203125" bestFit="1" customWidth="1"/>
    <col min="224" max="242" width="11.77734375" bestFit="1" customWidth="1"/>
    <col min="243" max="252" width="11.33203125" bestFit="1" customWidth="1"/>
    <col min="253" max="263" width="12.109375" bestFit="1" customWidth="1"/>
    <col min="264" max="278" width="11.21875" bestFit="1" customWidth="1"/>
    <col min="279" max="286" width="10.5546875" bestFit="1" customWidth="1"/>
    <col min="287" max="287" width="12" bestFit="1" customWidth="1"/>
    <col min="288" max="297" width="10.5546875" bestFit="1" customWidth="1"/>
    <col min="298" max="305" width="11.6640625" bestFit="1" customWidth="1"/>
    <col min="306" max="308" width="11.44140625" bestFit="1" customWidth="1"/>
    <col min="309" max="309" width="12" bestFit="1" customWidth="1"/>
    <col min="310" max="318" width="11.44140625" bestFit="1" customWidth="1"/>
    <col min="319" max="327" width="11.21875" bestFit="1" customWidth="1"/>
    <col min="328" max="328" width="12" bestFit="1" customWidth="1"/>
    <col min="329" max="339" width="11.21875" bestFit="1" customWidth="1"/>
    <col min="340" max="355" width="11.77734375" bestFit="1" customWidth="1"/>
    <col min="356" max="372" width="11.44140625" bestFit="1" customWidth="1"/>
    <col min="373" max="389" width="11.109375" bestFit="1" customWidth="1"/>
    <col min="390" max="408" width="11.33203125" bestFit="1" customWidth="1"/>
    <col min="409" max="430" width="11.77734375" bestFit="1" customWidth="1"/>
    <col min="431" max="443" width="11.33203125" bestFit="1" customWidth="1"/>
    <col min="444" max="460" width="12.109375" bestFit="1" customWidth="1"/>
    <col min="461" max="474" width="11.21875" bestFit="1" customWidth="1"/>
    <col min="475" max="488" width="10.5546875" bestFit="1" customWidth="1"/>
    <col min="489" max="490" width="11.6640625" bestFit="1" customWidth="1"/>
    <col min="491" max="491" width="12" bestFit="1" customWidth="1"/>
    <col min="492" max="505" width="11.6640625" bestFit="1" customWidth="1"/>
    <col min="506" max="522" width="11.44140625" bestFit="1" customWidth="1"/>
    <col min="523" max="523" width="11.21875" bestFit="1" customWidth="1"/>
    <col min="524" max="524" width="12" bestFit="1" customWidth="1"/>
    <col min="525" max="534" width="11.21875" bestFit="1" customWidth="1"/>
    <col min="535" max="535" width="12" bestFit="1" customWidth="1"/>
    <col min="536" max="538" width="11.21875" bestFit="1" customWidth="1"/>
    <col min="539" max="558" width="11.77734375" bestFit="1" customWidth="1"/>
    <col min="559" max="574" width="11.44140625" bestFit="1" customWidth="1"/>
    <col min="575" max="591" width="11.109375" bestFit="1" customWidth="1"/>
    <col min="592" max="595" width="11.33203125" bestFit="1" customWidth="1"/>
    <col min="596" max="596" width="12" bestFit="1" customWidth="1"/>
    <col min="597" max="602" width="11.33203125" bestFit="1" customWidth="1"/>
    <col min="603" max="619" width="11.77734375" bestFit="1" customWidth="1"/>
    <col min="620" max="633" width="11.33203125" bestFit="1" customWidth="1"/>
    <col min="634" max="651" width="12.109375" bestFit="1" customWidth="1"/>
    <col min="652" max="657" width="11.21875" bestFit="1" customWidth="1"/>
    <col min="658" max="658" width="12" bestFit="1" customWidth="1"/>
    <col min="659" max="667" width="11.21875" bestFit="1" customWidth="1"/>
    <col min="668" max="683" width="10.5546875" bestFit="1" customWidth="1"/>
    <col min="684" max="690" width="11.6640625" bestFit="1" customWidth="1"/>
    <col min="691" max="691" width="10.77734375" bestFit="1" customWidth="1"/>
  </cols>
  <sheetData>
    <row r="3" spans="1:6" x14ac:dyDescent="0.3">
      <c r="A3" s="8" t="s">
        <v>6198</v>
      </c>
      <c r="C3" s="8" t="s">
        <v>6196</v>
      </c>
    </row>
    <row r="4" spans="1:6" x14ac:dyDescent="0.3">
      <c r="A4" s="8" t="s">
        <v>6219</v>
      </c>
      <c r="B4" s="8" t="s">
        <v>6220</v>
      </c>
      <c r="C4" t="s">
        <v>6215</v>
      </c>
      <c r="D4" t="s">
        <v>6216</v>
      </c>
      <c r="E4" t="s">
        <v>6217</v>
      </c>
      <c r="F4" t="s">
        <v>6218</v>
      </c>
    </row>
    <row r="5" spans="1:6" x14ac:dyDescent="0.3">
      <c r="A5" t="s">
        <v>6199</v>
      </c>
      <c r="B5" t="s">
        <v>6200</v>
      </c>
      <c r="C5" s="9">
        <v>186.85499999999999</v>
      </c>
      <c r="D5" s="9">
        <v>305.97000000000003</v>
      </c>
      <c r="E5" s="9">
        <v>213.15999999999997</v>
      </c>
      <c r="F5" s="9">
        <v>123</v>
      </c>
    </row>
    <row r="6" spans="1:6" x14ac:dyDescent="0.3">
      <c r="B6" t="s">
        <v>6201</v>
      </c>
      <c r="C6" s="9">
        <v>251.96499999999997</v>
      </c>
      <c r="D6" s="9">
        <v>129.46</v>
      </c>
      <c r="E6" s="9">
        <v>434.03999999999996</v>
      </c>
      <c r="F6" s="9">
        <v>171.93999999999997</v>
      </c>
    </row>
    <row r="7" spans="1:6" x14ac:dyDescent="0.3">
      <c r="B7" t="s">
        <v>6202</v>
      </c>
      <c r="C7" s="9">
        <v>224.94499999999999</v>
      </c>
      <c r="D7" s="9">
        <v>349.12</v>
      </c>
      <c r="E7" s="9">
        <v>321.04000000000002</v>
      </c>
      <c r="F7" s="9">
        <v>126.035</v>
      </c>
    </row>
    <row r="8" spans="1:6" x14ac:dyDescent="0.3">
      <c r="B8" t="s">
        <v>6203</v>
      </c>
      <c r="C8" s="9">
        <v>307.12</v>
      </c>
      <c r="D8" s="9">
        <v>681.07499999999993</v>
      </c>
      <c r="E8" s="9">
        <v>533.70499999999993</v>
      </c>
      <c r="F8" s="9">
        <v>158.85</v>
      </c>
    </row>
    <row r="9" spans="1:6" x14ac:dyDescent="0.3">
      <c r="B9" t="s">
        <v>6204</v>
      </c>
      <c r="C9" s="9">
        <v>53.664999999999992</v>
      </c>
      <c r="D9" s="9">
        <v>83.025000000000006</v>
      </c>
      <c r="E9" s="9">
        <v>193.83499999999998</v>
      </c>
      <c r="F9" s="9">
        <v>68.039999999999992</v>
      </c>
    </row>
    <row r="10" spans="1:6" x14ac:dyDescent="0.3">
      <c r="B10" t="s">
        <v>6205</v>
      </c>
      <c r="C10" s="9">
        <v>163.01999999999998</v>
      </c>
      <c r="D10" s="9">
        <v>678.3599999999999</v>
      </c>
      <c r="E10" s="9">
        <v>171.04500000000002</v>
      </c>
      <c r="F10" s="9">
        <v>372.255</v>
      </c>
    </row>
    <row r="11" spans="1:6" x14ac:dyDescent="0.3">
      <c r="B11" t="s">
        <v>6206</v>
      </c>
      <c r="C11" s="9">
        <v>345.02</v>
      </c>
      <c r="D11" s="9">
        <v>273.86999999999995</v>
      </c>
      <c r="E11" s="9">
        <v>184.12999999999997</v>
      </c>
      <c r="F11" s="9">
        <v>201.11499999999998</v>
      </c>
    </row>
    <row r="12" spans="1:6" x14ac:dyDescent="0.3">
      <c r="B12" t="s">
        <v>6207</v>
      </c>
      <c r="C12" s="9">
        <v>334.89</v>
      </c>
      <c r="D12" s="9">
        <v>70.95</v>
      </c>
      <c r="E12" s="9">
        <v>134.23000000000002</v>
      </c>
      <c r="F12" s="9">
        <v>166.27499999999998</v>
      </c>
    </row>
    <row r="13" spans="1:6" x14ac:dyDescent="0.3">
      <c r="B13" t="s">
        <v>6208</v>
      </c>
      <c r="C13" s="9">
        <v>178.70999999999998</v>
      </c>
      <c r="D13" s="9">
        <v>166.1</v>
      </c>
      <c r="E13" s="9">
        <v>439.30999999999995</v>
      </c>
      <c r="F13" s="9">
        <v>492.9</v>
      </c>
    </row>
    <row r="14" spans="1:6" x14ac:dyDescent="0.3">
      <c r="B14" t="s">
        <v>6209</v>
      </c>
      <c r="C14" s="9">
        <v>301.98500000000001</v>
      </c>
      <c r="D14" s="9">
        <v>153.76499999999999</v>
      </c>
      <c r="E14" s="9">
        <v>215.55499999999998</v>
      </c>
      <c r="F14" s="9">
        <v>213.66499999999999</v>
      </c>
    </row>
    <row r="15" spans="1:6" x14ac:dyDescent="0.3">
      <c r="B15" t="s">
        <v>6210</v>
      </c>
      <c r="C15" s="9">
        <v>312.83499999999998</v>
      </c>
      <c r="D15" s="9">
        <v>63.249999999999993</v>
      </c>
      <c r="E15" s="9">
        <v>350.89500000000004</v>
      </c>
      <c r="F15" s="9">
        <v>96.405000000000001</v>
      </c>
    </row>
    <row r="16" spans="1:6" x14ac:dyDescent="0.3">
      <c r="B16" t="s">
        <v>6211</v>
      </c>
      <c r="C16" s="9">
        <v>265.62</v>
      </c>
      <c r="D16" s="9">
        <v>526.51499999999987</v>
      </c>
      <c r="E16" s="9">
        <v>187.06</v>
      </c>
      <c r="F16" s="9">
        <v>210.58999999999997</v>
      </c>
    </row>
    <row r="17" spans="1:6" x14ac:dyDescent="0.3">
      <c r="A17" t="s">
        <v>6212</v>
      </c>
      <c r="B17" t="s">
        <v>6200</v>
      </c>
      <c r="C17" s="9">
        <v>47.25</v>
      </c>
      <c r="D17" s="9">
        <v>65.805000000000007</v>
      </c>
      <c r="E17" s="9">
        <v>274.67500000000001</v>
      </c>
      <c r="F17" s="9">
        <v>179.22</v>
      </c>
    </row>
    <row r="18" spans="1:6" x14ac:dyDescent="0.3">
      <c r="B18" t="s">
        <v>6201</v>
      </c>
      <c r="C18" s="9">
        <v>745.44999999999993</v>
      </c>
      <c r="D18" s="9">
        <v>428.88499999999999</v>
      </c>
      <c r="E18" s="9">
        <v>194.17499999999998</v>
      </c>
      <c r="F18" s="9">
        <v>429.82999999999993</v>
      </c>
    </row>
    <row r="19" spans="1:6" x14ac:dyDescent="0.3">
      <c r="B19" t="s">
        <v>6202</v>
      </c>
      <c r="C19" s="9">
        <v>130.47</v>
      </c>
      <c r="D19" s="9">
        <v>271.48500000000001</v>
      </c>
      <c r="E19" s="9">
        <v>281.20499999999998</v>
      </c>
      <c r="F19" s="9">
        <v>231.63000000000002</v>
      </c>
    </row>
    <row r="20" spans="1:6" x14ac:dyDescent="0.3">
      <c r="B20" t="s">
        <v>6203</v>
      </c>
      <c r="C20" s="9">
        <v>27</v>
      </c>
      <c r="D20" s="9">
        <v>347.26</v>
      </c>
      <c r="E20" s="9">
        <v>147.51</v>
      </c>
      <c r="F20" s="9">
        <v>240.04</v>
      </c>
    </row>
    <row r="21" spans="1:6" x14ac:dyDescent="0.3">
      <c r="B21" t="s">
        <v>6204</v>
      </c>
      <c r="C21" s="9">
        <v>255.11499999999995</v>
      </c>
      <c r="D21" s="9">
        <v>541.73</v>
      </c>
      <c r="E21" s="9">
        <v>83.43</v>
      </c>
      <c r="F21" s="9">
        <v>59.079999999999991</v>
      </c>
    </row>
    <row r="22" spans="1:6" x14ac:dyDescent="0.3">
      <c r="B22" t="s">
        <v>6205</v>
      </c>
      <c r="C22" s="9">
        <v>584.78999999999985</v>
      </c>
      <c r="D22" s="9">
        <v>357.42999999999995</v>
      </c>
      <c r="E22" s="9">
        <v>355.34</v>
      </c>
      <c r="F22" s="9">
        <v>140.88</v>
      </c>
    </row>
    <row r="23" spans="1:6" x14ac:dyDescent="0.3">
      <c r="B23" t="s">
        <v>6206</v>
      </c>
      <c r="C23" s="9">
        <v>430.62</v>
      </c>
      <c r="D23" s="9">
        <v>227.42500000000001</v>
      </c>
      <c r="E23" s="9">
        <v>236.315</v>
      </c>
      <c r="F23" s="9">
        <v>414.58499999999992</v>
      </c>
    </row>
    <row r="24" spans="1:6" x14ac:dyDescent="0.3">
      <c r="B24" t="s">
        <v>6207</v>
      </c>
      <c r="C24" s="9">
        <v>22.5</v>
      </c>
      <c r="D24" s="9">
        <v>77.72</v>
      </c>
      <c r="E24" s="9">
        <v>60.5</v>
      </c>
      <c r="F24" s="9">
        <v>139.67999999999998</v>
      </c>
    </row>
    <row r="25" spans="1:6" x14ac:dyDescent="0.3">
      <c r="B25" t="s">
        <v>6208</v>
      </c>
      <c r="C25" s="9">
        <v>126.14999999999999</v>
      </c>
      <c r="D25" s="9">
        <v>195.11</v>
      </c>
      <c r="E25" s="9">
        <v>89.13</v>
      </c>
      <c r="F25" s="9">
        <v>302.65999999999997</v>
      </c>
    </row>
    <row r="26" spans="1:6" x14ac:dyDescent="0.3">
      <c r="B26" t="s">
        <v>6209</v>
      </c>
      <c r="C26" s="9">
        <v>376.03</v>
      </c>
      <c r="D26" s="9">
        <v>523.24</v>
      </c>
      <c r="E26" s="9">
        <v>440.96499999999997</v>
      </c>
      <c r="F26" s="9">
        <v>174.46999999999997</v>
      </c>
    </row>
    <row r="27" spans="1:6" x14ac:dyDescent="0.3">
      <c r="B27" t="s">
        <v>6210</v>
      </c>
      <c r="C27" s="9">
        <v>515.17999999999995</v>
      </c>
      <c r="D27" s="9">
        <v>142.56</v>
      </c>
      <c r="E27" s="9">
        <v>347.03999999999996</v>
      </c>
      <c r="F27" s="9">
        <v>104.08499999999999</v>
      </c>
    </row>
    <row r="28" spans="1:6" x14ac:dyDescent="0.3">
      <c r="B28" t="s">
        <v>6211</v>
      </c>
      <c r="C28" s="9">
        <v>95.859999999999985</v>
      </c>
      <c r="D28" s="9">
        <v>484.76</v>
      </c>
      <c r="E28" s="9">
        <v>94.17</v>
      </c>
      <c r="F28" s="9">
        <v>77.10499999999999</v>
      </c>
    </row>
    <row r="29" spans="1:6" x14ac:dyDescent="0.3">
      <c r="A29" t="s">
        <v>6213</v>
      </c>
      <c r="B29" t="s">
        <v>6200</v>
      </c>
      <c r="C29" s="9">
        <v>258.34500000000003</v>
      </c>
      <c r="D29" s="9">
        <v>139.625</v>
      </c>
      <c r="E29" s="9">
        <v>279.52000000000004</v>
      </c>
      <c r="F29" s="9">
        <v>160.19499999999999</v>
      </c>
    </row>
    <row r="30" spans="1:6" x14ac:dyDescent="0.3">
      <c r="B30" t="s">
        <v>6201</v>
      </c>
      <c r="C30" s="9">
        <v>342.2</v>
      </c>
      <c r="D30" s="9">
        <v>284.24999999999994</v>
      </c>
      <c r="E30" s="9">
        <v>251.83</v>
      </c>
      <c r="F30" s="9">
        <v>80.550000000000011</v>
      </c>
    </row>
    <row r="31" spans="1:6" x14ac:dyDescent="0.3">
      <c r="B31" t="s">
        <v>6202</v>
      </c>
      <c r="C31" s="9">
        <v>418.30499999999989</v>
      </c>
      <c r="D31" s="9">
        <v>468.125</v>
      </c>
      <c r="E31" s="9">
        <v>405.05500000000006</v>
      </c>
      <c r="F31" s="9">
        <v>253.15499999999997</v>
      </c>
    </row>
    <row r="32" spans="1:6" x14ac:dyDescent="0.3">
      <c r="B32" t="s">
        <v>6203</v>
      </c>
      <c r="C32" s="9">
        <v>102.32999999999998</v>
      </c>
      <c r="D32" s="9">
        <v>242.14000000000001</v>
      </c>
      <c r="E32" s="9">
        <v>554.875</v>
      </c>
      <c r="F32" s="9">
        <v>106.23999999999998</v>
      </c>
    </row>
    <row r="33" spans="1:6" x14ac:dyDescent="0.3">
      <c r="B33" t="s">
        <v>6204</v>
      </c>
      <c r="C33" s="9">
        <v>234.71999999999997</v>
      </c>
      <c r="D33" s="9">
        <v>133.08000000000001</v>
      </c>
      <c r="E33" s="9">
        <v>267.2</v>
      </c>
      <c r="F33" s="9">
        <v>272.68999999999994</v>
      </c>
    </row>
    <row r="34" spans="1:6" x14ac:dyDescent="0.3">
      <c r="B34" t="s">
        <v>6205</v>
      </c>
      <c r="C34" s="9">
        <v>430.39</v>
      </c>
      <c r="D34" s="9">
        <v>136.20500000000001</v>
      </c>
      <c r="E34" s="9">
        <v>209.6</v>
      </c>
      <c r="F34" s="9">
        <v>88.334999999999994</v>
      </c>
    </row>
    <row r="35" spans="1:6" x14ac:dyDescent="0.3">
      <c r="B35" t="s">
        <v>6206</v>
      </c>
      <c r="C35" s="9">
        <v>109.005</v>
      </c>
      <c r="D35" s="9">
        <v>393.57499999999999</v>
      </c>
      <c r="E35" s="9">
        <v>61.034999999999997</v>
      </c>
      <c r="F35" s="9">
        <v>199.48999999999998</v>
      </c>
    </row>
    <row r="36" spans="1:6" x14ac:dyDescent="0.3">
      <c r="B36" t="s">
        <v>6207</v>
      </c>
      <c r="C36" s="9">
        <v>287.52499999999998</v>
      </c>
      <c r="D36" s="9">
        <v>288.67</v>
      </c>
      <c r="E36" s="9">
        <v>125.58</v>
      </c>
      <c r="F36" s="9">
        <v>374.13499999999999</v>
      </c>
    </row>
    <row r="37" spans="1:6" x14ac:dyDescent="0.3">
      <c r="B37" t="s">
        <v>6208</v>
      </c>
      <c r="C37" s="9">
        <v>840.92999999999984</v>
      </c>
      <c r="D37" s="9">
        <v>409.875</v>
      </c>
      <c r="E37" s="9">
        <v>171.32999999999998</v>
      </c>
      <c r="F37" s="9">
        <v>221.43999999999997</v>
      </c>
    </row>
    <row r="38" spans="1:6" x14ac:dyDescent="0.3">
      <c r="B38" t="s">
        <v>6209</v>
      </c>
      <c r="C38" s="9">
        <v>299.07</v>
      </c>
      <c r="D38" s="9">
        <v>260.32499999999999</v>
      </c>
      <c r="E38" s="9">
        <v>584.64</v>
      </c>
      <c r="F38" s="9">
        <v>256.36500000000001</v>
      </c>
    </row>
    <row r="39" spans="1:6" x14ac:dyDescent="0.3">
      <c r="B39" t="s">
        <v>6210</v>
      </c>
      <c r="C39" s="9">
        <v>323.32499999999999</v>
      </c>
      <c r="D39" s="9">
        <v>565.57000000000005</v>
      </c>
      <c r="E39" s="9">
        <v>537.80999999999995</v>
      </c>
      <c r="F39" s="9">
        <v>189.47499999999999</v>
      </c>
    </row>
    <row r="40" spans="1:6" x14ac:dyDescent="0.3">
      <c r="B40" t="s">
        <v>6211</v>
      </c>
      <c r="C40" s="9">
        <v>399.48499999999996</v>
      </c>
      <c r="D40" s="9">
        <v>148.19999999999999</v>
      </c>
      <c r="E40" s="9">
        <v>388.21999999999997</v>
      </c>
      <c r="F40" s="9">
        <v>212.07499999999999</v>
      </c>
    </row>
    <row r="41" spans="1:6" x14ac:dyDescent="0.3">
      <c r="A41" t="s">
        <v>6214</v>
      </c>
      <c r="B41" t="s">
        <v>6200</v>
      </c>
      <c r="C41" s="9">
        <v>112.69499999999999</v>
      </c>
      <c r="D41" s="9">
        <v>166.32</v>
      </c>
      <c r="E41" s="9">
        <v>843.71499999999992</v>
      </c>
      <c r="F41" s="9">
        <v>146.685</v>
      </c>
    </row>
    <row r="42" spans="1:6" x14ac:dyDescent="0.3">
      <c r="B42" t="s">
        <v>6201</v>
      </c>
      <c r="C42" s="9">
        <v>114.87999999999998</v>
      </c>
      <c r="D42" s="9">
        <v>133.815</v>
      </c>
      <c r="E42" s="9">
        <v>91.175000000000011</v>
      </c>
      <c r="F42" s="9">
        <v>53.759999999999991</v>
      </c>
    </row>
    <row r="43" spans="1:6" x14ac:dyDescent="0.3">
      <c r="B43" t="s">
        <v>6202</v>
      </c>
      <c r="C43" s="9">
        <v>277.76</v>
      </c>
      <c r="D43" s="9">
        <v>175.41</v>
      </c>
      <c r="E43" s="9">
        <v>462.50999999999993</v>
      </c>
      <c r="F43" s="9">
        <v>399.52499999999998</v>
      </c>
    </row>
    <row r="44" spans="1:6" x14ac:dyDescent="0.3">
      <c r="B44" t="s">
        <v>6203</v>
      </c>
      <c r="C44" s="9">
        <v>197.89499999999998</v>
      </c>
      <c r="D44" s="9">
        <v>289.755</v>
      </c>
      <c r="E44" s="9">
        <v>88.545000000000002</v>
      </c>
      <c r="F44" s="9">
        <v>200.25499999999997</v>
      </c>
    </row>
    <row r="45" spans="1:6" x14ac:dyDescent="0.3">
      <c r="B45" t="s">
        <v>6204</v>
      </c>
      <c r="C45" s="9">
        <v>193.11499999999998</v>
      </c>
      <c r="D45" s="9">
        <v>212.49499999999998</v>
      </c>
      <c r="E45" s="9">
        <v>292.29000000000002</v>
      </c>
      <c r="F45" s="9">
        <v>304.46999999999997</v>
      </c>
    </row>
    <row r="46" spans="1:6" x14ac:dyDescent="0.3">
      <c r="B46" t="s">
        <v>6205</v>
      </c>
      <c r="C46" s="9">
        <v>179.79</v>
      </c>
      <c r="D46" s="9">
        <v>426.2</v>
      </c>
      <c r="E46" s="9">
        <v>170.08999999999997</v>
      </c>
      <c r="F46" s="9">
        <v>379.31</v>
      </c>
    </row>
    <row r="47" spans="1:6" x14ac:dyDescent="0.3">
      <c r="B47" t="s">
        <v>6206</v>
      </c>
      <c r="C47" s="9">
        <v>247.28999999999996</v>
      </c>
      <c r="D47" s="9">
        <v>246.685</v>
      </c>
      <c r="E47" s="9">
        <v>271.05499999999995</v>
      </c>
      <c r="F47" s="9">
        <v>141.69999999999999</v>
      </c>
    </row>
    <row r="48" spans="1:6" x14ac:dyDescent="0.3">
      <c r="B48" t="s">
        <v>6207</v>
      </c>
      <c r="C48" s="9">
        <v>116.39499999999998</v>
      </c>
      <c r="D48" s="9">
        <v>41.25</v>
      </c>
      <c r="E48" s="9">
        <v>15.54</v>
      </c>
      <c r="F48" s="9">
        <v>71.06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AC450-1B97-45C4-BA95-60FC83C1F3BA}">
  <dimension ref="A3:B7"/>
  <sheetViews>
    <sheetView zoomScale="96" zoomScaleNormal="96" workbookViewId="0">
      <selection activeCell="A3" sqref="A3"/>
    </sheetView>
  </sheetViews>
  <sheetFormatPr defaultRowHeight="14.4" x14ac:dyDescent="0.3"/>
  <cols>
    <col min="1" max="1" width="19.6640625" bestFit="1" customWidth="1"/>
    <col min="2" max="2" width="12.109375" bestFit="1" customWidth="1"/>
    <col min="3" max="3" width="7.33203125" bestFit="1" customWidth="1"/>
    <col min="4" max="4" width="7.77734375" bestFit="1" customWidth="1"/>
    <col min="5" max="6" width="8.21875" bestFit="1" customWidth="1"/>
    <col min="7" max="10" width="19.6640625" bestFit="1" customWidth="1"/>
    <col min="11" max="24" width="6.6640625" bestFit="1" customWidth="1"/>
    <col min="25" max="168" width="7.6640625" bestFit="1" customWidth="1"/>
    <col min="169" max="198" width="8.6640625" bestFit="1" customWidth="1"/>
    <col min="199" max="199" width="11.88671875" bestFit="1" customWidth="1"/>
    <col min="200" max="202" width="11.109375" bestFit="1" customWidth="1"/>
    <col min="203" max="206" width="11.33203125" bestFit="1" customWidth="1"/>
    <col min="207" max="207" width="12" bestFit="1" customWidth="1"/>
    <col min="208" max="223" width="11.33203125" bestFit="1" customWidth="1"/>
    <col min="224" max="242" width="11.77734375" bestFit="1" customWidth="1"/>
    <col min="243" max="252" width="11.33203125" bestFit="1" customWidth="1"/>
    <col min="253" max="263" width="12.109375" bestFit="1" customWidth="1"/>
    <col min="264" max="278" width="11.21875" bestFit="1" customWidth="1"/>
    <col min="279" max="286" width="10.5546875" bestFit="1" customWidth="1"/>
    <col min="287" max="287" width="12" bestFit="1" customWidth="1"/>
    <col min="288" max="297" width="10.5546875" bestFit="1" customWidth="1"/>
    <col min="298" max="305" width="11.6640625" bestFit="1" customWidth="1"/>
    <col min="306" max="308" width="11.44140625" bestFit="1" customWidth="1"/>
    <col min="309" max="309" width="12" bestFit="1" customWidth="1"/>
    <col min="310" max="318" width="11.44140625" bestFit="1" customWidth="1"/>
    <col min="319" max="327" width="11.21875" bestFit="1" customWidth="1"/>
    <col min="328" max="328" width="12" bestFit="1" customWidth="1"/>
    <col min="329" max="339" width="11.21875" bestFit="1" customWidth="1"/>
    <col min="340" max="355" width="11.77734375" bestFit="1" customWidth="1"/>
    <col min="356" max="372" width="11.44140625" bestFit="1" customWidth="1"/>
    <col min="373" max="389" width="11.109375" bestFit="1" customWidth="1"/>
    <col min="390" max="408" width="11.33203125" bestFit="1" customWidth="1"/>
    <col min="409" max="430" width="11.77734375" bestFit="1" customWidth="1"/>
    <col min="431" max="443" width="11.33203125" bestFit="1" customWidth="1"/>
    <col min="444" max="460" width="12.109375" bestFit="1" customWidth="1"/>
    <col min="461" max="474" width="11.21875" bestFit="1" customWidth="1"/>
    <col min="475" max="488" width="10.5546875" bestFit="1" customWidth="1"/>
    <col min="489" max="490" width="11.6640625" bestFit="1" customWidth="1"/>
    <col min="491" max="491" width="12" bestFit="1" customWidth="1"/>
    <col min="492" max="505" width="11.6640625" bestFit="1" customWidth="1"/>
    <col min="506" max="522" width="11.44140625" bestFit="1" customWidth="1"/>
    <col min="523" max="523" width="11.21875" bestFit="1" customWidth="1"/>
    <col min="524" max="524" width="12" bestFit="1" customWidth="1"/>
    <col min="525" max="534" width="11.21875" bestFit="1" customWidth="1"/>
    <col min="535" max="535" width="12" bestFit="1" customWidth="1"/>
    <col min="536" max="538" width="11.21875" bestFit="1" customWidth="1"/>
    <col min="539" max="558" width="11.77734375" bestFit="1" customWidth="1"/>
    <col min="559" max="574" width="11.44140625" bestFit="1" customWidth="1"/>
    <col min="575" max="591" width="11.109375" bestFit="1" customWidth="1"/>
    <col min="592" max="595" width="11.33203125" bestFit="1" customWidth="1"/>
    <col min="596" max="596" width="12" bestFit="1" customWidth="1"/>
    <col min="597" max="602" width="11.33203125" bestFit="1" customWidth="1"/>
    <col min="603" max="619" width="11.77734375" bestFit="1" customWidth="1"/>
    <col min="620" max="633" width="11.33203125" bestFit="1" customWidth="1"/>
    <col min="634" max="651" width="12.109375" bestFit="1" customWidth="1"/>
    <col min="652" max="657" width="11.21875" bestFit="1" customWidth="1"/>
    <col min="658" max="658" width="12" bestFit="1" customWidth="1"/>
    <col min="659" max="667" width="11.21875" bestFit="1" customWidth="1"/>
    <col min="668" max="683" width="10.5546875" bestFit="1" customWidth="1"/>
    <col min="684" max="690" width="11.6640625" bestFit="1" customWidth="1"/>
    <col min="691" max="691" width="10.77734375" bestFit="1" customWidth="1"/>
  </cols>
  <sheetData>
    <row r="3" spans="1:2" x14ac:dyDescent="0.3">
      <c r="A3" s="8" t="s">
        <v>6196</v>
      </c>
      <c r="B3" t="s">
        <v>6198</v>
      </c>
    </row>
    <row r="4" spans="1:2" x14ac:dyDescent="0.3">
      <c r="A4" t="s">
        <v>6216</v>
      </c>
      <c r="B4" s="13">
        <v>12306.439999999995</v>
      </c>
    </row>
    <row r="5" spans="1:2" x14ac:dyDescent="0.3">
      <c r="A5" t="s">
        <v>6217</v>
      </c>
      <c r="B5" s="13">
        <v>12054.074999999995</v>
      </c>
    </row>
    <row r="6" spans="1:2" x14ac:dyDescent="0.3">
      <c r="A6" t="s">
        <v>6215</v>
      </c>
      <c r="B6" s="13">
        <v>11768.494999999997</v>
      </c>
    </row>
    <row r="7" spans="1:2" x14ac:dyDescent="0.3">
      <c r="A7" t="s">
        <v>6218</v>
      </c>
      <c r="B7" s="13">
        <v>9005.2450000000099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776A0-BB1E-4FAB-AAC1-252B7A719516}">
  <dimension ref="A3:B916"/>
  <sheetViews>
    <sheetView topLeftCell="A2" zoomScale="96" zoomScaleNormal="96" workbookViewId="0">
      <selection activeCell="F7" sqref="F7"/>
    </sheetView>
  </sheetViews>
  <sheetFormatPr defaultRowHeight="18" x14ac:dyDescent="0.35"/>
  <cols>
    <col min="1" max="1" width="18.21875" style="11" bestFit="1" customWidth="1"/>
    <col min="2" max="2" width="14.44140625" style="11" bestFit="1" customWidth="1"/>
    <col min="3" max="3" width="12.109375" style="11" bestFit="1" customWidth="1"/>
    <col min="4" max="4" width="12.77734375" style="11" bestFit="1" customWidth="1"/>
    <col min="5" max="6" width="8.21875" style="11" bestFit="1" customWidth="1"/>
    <col min="7" max="10" width="19.6640625" style="11" bestFit="1" customWidth="1"/>
    <col min="11" max="24" width="6.6640625" style="11" bestFit="1" customWidth="1"/>
    <col min="25" max="168" width="7.6640625" style="11" bestFit="1" customWidth="1"/>
    <col min="169" max="198" width="8.6640625" style="11" bestFit="1" customWidth="1"/>
    <col min="199" max="199" width="11.88671875" style="11" bestFit="1" customWidth="1"/>
    <col min="200" max="202" width="11.109375" style="11" bestFit="1" customWidth="1"/>
    <col min="203" max="206" width="11.33203125" style="11" bestFit="1" customWidth="1"/>
    <col min="207" max="207" width="12" style="11" bestFit="1" customWidth="1"/>
    <col min="208" max="223" width="11.33203125" style="11" bestFit="1" customWidth="1"/>
    <col min="224" max="242" width="11.77734375" style="11" bestFit="1" customWidth="1"/>
    <col min="243" max="252" width="11.33203125" style="11" bestFit="1" customWidth="1"/>
    <col min="253" max="263" width="12.109375" style="11" bestFit="1" customWidth="1"/>
    <col min="264" max="278" width="11.21875" style="11" bestFit="1" customWidth="1"/>
    <col min="279" max="286" width="10.5546875" style="11" bestFit="1" customWidth="1"/>
    <col min="287" max="287" width="12" style="11" bestFit="1" customWidth="1"/>
    <col min="288" max="297" width="10.5546875" style="11" bestFit="1" customWidth="1"/>
    <col min="298" max="305" width="11.6640625" style="11" bestFit="1" customWidth="1"/>
    <col min="306" max="308" width="11.44140625" style="11" bestFit="1" customWidth="1"/>
    <col min="309" max="309" width="12" style="11" bestFit="1" customWidth="1"/>
    <col min="310" max="318" width="11.44140625" style="11" bestFit="1" customWidth="1"/>
    <col min="319" max="327" width="11.21875" style="11" bestFit="1" customWidth="1"/>
    <col min="328" max="328" width="12" style="11" bestFit="1" customWidth="1"/>
    <col min="329" max="339" width="11.21875" style="11" bestFit="1" customWidth="1"/>
    <col min="340" max="355" width="11.77734375" style="11" bestFit="1" customWidth="1"/>
    <col min="356" max="372" width="11.44140625" style="11" bestFit="1" customWidth="1"/>
    <col min="373" max="389" width="11.109375" style="11" bestFit="1" customWidth="1"/>
    <col min="390" max="408" width="11.33203125" style="11" bestFit="1" customWidth="1"/>
    <col min="409" max="430" width="11.77734375" style="11" bestFit="1" customWidth="1"/>
    <col min="431" max="443" width="11.33203125" style="11" bestFit="1" customWidth="1"/>
    <col min="444" max="460" width="12.109375" style="11" bestFit="1" customWidth="1"/>
    <col min="461" max="474" width="11.21875" style="11" bestFit="1" customWidth="1"/>
    <col min="475" max="488" width="10.5546875" style="11" bestFit="1" customWidth="1"/>
    <col min="489" max="490" width="11.6640625" style="11" bestFit="1" customWidth="1"/>
    <col min="491" max="491" width="12" style="11" bestFit="1" customWidth="1"/>
    <col min="492" max="505" width="11.6640625" style="11" bestFit="1" customWidth="1"/>
    <col min="506" max="522" width="11.44140625" style="11" bestFit="1" customWidth="1"/>
    <col min="523" max="523" width="11.21875" style="11" bestFit="1" customWidth="1"/>
    <col min="524" max="524" width="12" style="11" bestFit="1" customWidth="1"/>
    <col min="525" max="534" width="11.21875" style="11" bestFit="1" customWidth="1"/>
    <col min="535" max="535" width="12" style="11" bestFit="1" customWidth="1"/>
    <col min="536" max="538" width="11.21875" style="11" bestFit="1" customWidth="1"/>
    <col min="539" max="558" width="11.77734375" style="11" bestFit="1" customWidth="1"/>
    <col min="559" max="574" width="11.44140625" style="11" bestFit="1" customWidth="1"/>
    <col min="575" max="591" width="11.109375" style="11" bestFit="1" customWidth="1"/>
    <col min="592" max="595" width="11.33203125" style="11" bestFit="1" customWidth="1"/>
    <col min="596" max="596" width="12" style="11" bestFit="1" customWidth="1"/>
    <col min="597" max="602" width="11.33203125" style="11" bestFit="1" customWidth="1"/>
    <col min="603" max="619" width="11.77734375" style="11" bestFit="1" customWidth="1"/>
    <col min="620" max="633" width="11.33203125" style="11" bestFit="1" customWidth="1"/>
    <col min="634" max="651" width="12.109375" style="11" bestFit="1" customWidth="1"/>
    <col min="652" max="657" width="11.21875" style="11" bestFit="1" customWidth="1"/>
    <col min="658" max="658" width="12" style="11" bestFit="1" customWidth="1"/>
    <col min="659" max="667" width="11.21875" style="11" bestFit="1" customWidth="1"/>
    <col min="668" max="683" width="10.5546875" style="11" bestFit="1" customWidth="1"/>
    <col min="684" max="690" width="11.6640625" style="11" bestFit="1" customWidth="1"/>
    <col min="691" max="691" width="10.77734375" style="11" bestFit="1" customWidth="1"/>
    <col min="692" max="16384" width="8.88671875" style="11"/>
  </cols>
  <sheetData>
    <row r="3" spans="1:2" x14ac:dyDescent="0.35">
      <c r="A3" s="10" t="s">
        <v>7</v>
      </c>
      <c r="B3" s="11" t="s">
        <v>6198</v>
      </c>
    </row>
    <row r="4" spans="1:2" x14ac:dyDescent="0.35">
      <c r="A4" s="11" t="s">
        <v>28</v>
      </c>
      <c r="B4" s="12">
        <v>2798.5050000000001</v>
      </c>
    </row>
    <row r="5" spans="1:2" x14ac:dyDescent="0.35">
      <c r="A5" s="11" t="s">
        <v>318</v>
      </c>
      <c r="B5" s="12">
        <v>6696.8649999999989</v>
      </c>
    </row>
    <row r="6" spans="1:2" x14ac:dyDescent="0.35">
      <c r="A6" s="11" t="s">
        <v>19</v>
      </c>
      <c r="B6" s="12">
        <v>35638.88499999998</v>
      </c>
    </row>
    <row r="7" spans="1:2" x14ac:dyDescent="0.35">
      <c r="A7"/>
      <c r="B7"/>
    </row>
    <row r="8" spans="1:2" x14ac:dyDescent="0.35">
      <c r="A8"/>
      <c r="B8"/>
    </row>
    <row r="9" spans="1:2" x14ac:dyDescent="0.35">
      <c r="A9"/>
      <c r="B9"/>
    </row>
    <row r="10" spans="1:2" x14ac:dyDescent="0.35">
      <c r="A10"/>
      <c r="B10"/>
    </row>
    <row r="11" spans="1:2" x14ac:dyDescent="0.35">
      <c r="A11"/>
      <c r="B11"/>
    </row>
    <row r="12" spans="1:2" x14ac:dyDescent="0.35">
      <c r="A12"/>
      <c r="B12"/>
    </row>
    <row r="13" spans="1:2" x14ac:dyDescent="0.35">
      <c r="A13"/>
      <c r="B13"/>
    </row>
    <row r="14" spans="1:2" x14ac:dyDescent="0.35">
      <c r="A14"/>
      <c r="B14"/>
    </row>
    <row r="15" spans="1:2" x14ac:dyDescent="0.35">
      <c r="A15"/>
      <c r="B15"/>
    </row>
    <row r="16" spans="1:2" x14ac:dyDescent="0.35">
      <c r="A16"/>
      <c r="B16"/>
    </row>
    <row r="17" spans="1:2" x14ac:dyDescent="0.35">
      <c r="A17"/>
      <c r="B17"/>
    </row>
    <row r="18" spans="1:2" x14ac:dyDescent="0.35">
      <c r="A18"/>
      <c r="B18"/>
    </row>
    <row r="19" spans="1:2" x14ac:dyDescent="0.35">
      <c r="A19"/>
      <c r="B19"/>
    </row>
    <row r="20" spans="1:2" x14ac:dyDescent="0.35">
      <c r="A20"/>
      <c r="B20"/>
    </row>
    <row r="21" spans="1:2" x14ac:dyDescent="0.35">
      <c r="A21"/>
      <c r="B21"/>
    </row>
    <row r="22" spans="1:2" x14ac:dyDescent="0.35">
      <c r="A22"/>
      <c r="B22"/>
    </row>
    <row r="23" spans="1:2" x14ac:dyDescent="0.35">
      <c r="A23"/>
      <c r="B23"/>
    </row>
    <row r="24" spans="1:2" x14ac:dyDescent="0.35">
      <c r="A24"/>
      <c r="B24"/>
    </row>
    <row r="25" spans="1:2" x14ac:dyDescent="0.35">
      <c r="A25"/>
      <c r="B25"/>
    </row>
    <row r="26" spans="1:2" x14ac:dyDescent="0.35">
      <c r="A26"/>
      <c r="B26"/>
    </row>
    <row r="27" spans="1:2" x14ac:dyDescent="0.35">
      <c r="A27"/>
      <c r="B27"/>
    </row>
    <row r="28" spans="1:2" x14ac:dyDescent="0.35">
      <c r="A28"/>
      <c r="B28"/>
    </row>
    <row r="29" spans="1:2" x14ac:dyDescent="0.35">
      <c r="A29"/>
      <c r="B29"/>
    </row>
    <row r="30" spans="1:2" x14ac:dyDescent="0.35">
      <c r="A30"/>
      <c r="B30"/>
    </row>
    <row r="31" spans="1:2" x14ac:dyDescent="0.35">
      <c r="A31"/>
      <c r="B31"/>
    </row>
    <row r="32" spans="1:2" x14ac:dyDescent="0.35">
      <c r="A32"/>
      <c r="B32"/>
    </row>
    <row r="33" spans="1:2" x14ac:dyDescent="0.35">
      <c r="A33"/>
      <c r="B33"/>
    </row>
    <row r="34" spans="1:2" x14ac:dyDescent="0.35">
      <c r="A34"/>
      <c r="B34"/>
    </row>
    <row r="35" spans="1:2" x14ac:dyDescent="0.35">
      <c r="A35"/>
      <c r="B35"/>
    </row>
    <row r="36" spans="1:2" x14ac:dyDescent="0.35">
      <c r="A36"/>
      <c r="B36"/>
    </row>
    <row r="37" spans="1:2" x14ac:dyDescent="0.35">
      <c r="A37"/>
      <c r="B37"/>
    </row>
    <row r="38" spans="1:2" x14ac:dyDescent="0.35">
      <c r="A38"/>
      <c r="B38"/>
    </row>
    <row r="39" spans="1:2" x14ac:dyDescent="0.35">
      <c r="A39"/>
      <c r="B39"/>
    </row>
    <row r="40" spans="1:2" x14ac:dyDescent="0.35">
      <c r="A40"/>
      <c r="B40"/>
    </row>
    <row r="41" spans="1:2" x14ac:dyDescent="0.35">
      <c r="A41"/>
      <c r="B41"/>
    </row>
    <row r="42" spans="1:2" x14ac:dyDescent="0.35">
      <c r="A42"/>
      <c r="B42"/>
    </row>
    <row r="43" spans="1:2" x14ac:dyDescent="0.35">
      <c r="A43"/>
      <c r="B43"/>
    </row>
    <row r="44" spans="1:2" x14ac:dyDescent="0.35">
      <c r="A44"/>
      <c r="B44"/>
    </row>
    <row r="45" spans="1:2" x14ac:dyDescent="0.35">
      <c r="A45"/>
      <c r="B45"/>
    </row>
    <row r="46" spans="1:2" x14ac:dyDescent="0.35">
      <c r="A46"/>
      <c r="B46"/>
    </row>
    <row r="47" spans="1:2" x14ac:dyDescent="0.35">
      <c r="A47"/>
      <c r="B47"/>
    </row>
    <row r="48" spans="1:2" x14ac:dyDescent="0.35">
      <c r="A48"/>
      <c r="B48"/>
    </row>
    <row r="49" spans="1:2" x14ac:dyDescent="0.35">
      <c r="A49"/>
      <c r="B49"/>
    </row>
    <row r="50" spans="1:2" x14ac:dyDescent="0.35">
      <c r="A50"/>
      <c r="B50"/>
    </row>
    <row r="51" spans="1:2" x14ac:dyDescent="0.35">
      <c r="A51"/>
      <c r="B51"/>
    </row>
    <row r="52" spans="1:2" x14ac:dyDescent="0.35">
      <c r="A52"/>
      <c r="B52"/>
    </row>
    <row r="53" spans="1:2" x14ac:dyDescent="0.35">
      <c r="A53"/>
      <c r="B53"/>
    </row>
    <row r="54" spans="1:2" x14ac:dyDescent="0.35">
      <c r="A54"/>
      <c r="B54"/>
    </row>
    <row r="55" spans="1:2" x14ac:dyDescent="0.35">
      <c r="A55"/>
      <c r="B55"/>
    </row>
    <row r="56" spans="1:2" x14ac:dyDescent="0.35">
      <c r="A56"/>
      <c r="B56"/>
    </row>
    <row r="57" spans="1:2" x14ac:dyDescent="0.35">
      <c r="A57"/>
      <c r="B57"/>
    </row>
    <row r="58" spans="1:2" x14ac:dyDescent="0.35">
      <c r="A58"/>
      <c r="B58"/>
    </row>
    <row r="59" spans="1:2" x14ac:dyDescent="0.35">
      <c r="A59"/>
      <c r="B59"/>
    </row>
    <row r="60" spans="1:2" x14ac:dyDescent="0.35">
      <c r="A60"/>
      <c r="B60"/>
    </row>
    <row r="61" spans="1:2" x14ac:dyDescent="0.35">
      <c r="A61"/>
      <c r="B61"/>
    </row>
    <row r="62" spans="1:2" x14ac:dyDescent="0.35">
      <c r="A62"/>
      <c r="B62"/>
    </row>
    <row r="63" spans="1:2" x14ac:dyDescent="0.35">
      <c r="A63"/>
      <c r="B63"/>
    </row>
    <row r="64" spans="1:2" x14ac:dyDescent="0.35">
      <c r="A64"/>
      <c r="B64"/>
    </row>
    <row r="65" spans="1:2" x14ac:dyDescent="0.35">
      <c r="A65"/>
      <c r="B65"/>
    </row>
    <row r="66" spans="1:2" x14ac:dyDescent="0.35">
      <c r="A66"/>
      <c r="B66"/>
    </row>
    <row r="67" spans="1:2" x14ac:dyDescent="0.35">
      <c r="A67"/>
      <c r="B67"/>
    </row>
    <row r="68" spans="1:2" x14ac:dyDescent="0.35">
      <c r="A68"/>
      <c r="B68"/>
    </row>
    <row r="69" spans="1:2" x14ac:dyDescent="0.35">
      <c r="A69"/>
      <c r="B69"/>
    </row>
    <row r="70" spans="1:2" x14ac:dyDescent="0.35">
      <c r="A70"/>
      <c r="B70"/>
    </row>
    <row r="71" spans="1:2" x14ac:dyDescent="0.35">
      <c r="A71"/>
      <c r="B71"/>
    </row>
    <row r="72" spans="1:2" x14ac:dyDescent="0.35">
      <c r="A72"/>
      <c r="B72"/>
    </row>
    <row r="73" spans="1:2" x14ac:dyDescent="0.35">
      <c r="A73"/>
      <c r="B73"/>
    </row>
    <row r="74" spans="1:2" x14ac:dyDescent="0.35">
      <c r="A74"/>
      <c r="B74"/>
    </row>
    <row r="75" spans="1:2" x14ac:dyDescent="0.35">
      <c r="A75"/>
      <c r="B75"/>
    </row>
    <row r="76" spans="1:2" x14ac:dyDescent="0.35">
      <c r="A76"/>
      <c r="B76"/>
    </row>
    <row r="77" spans="1:2" x14ac:dyDescent="0.35">
      <c r="A77"/>
      <c r="B77"/>
    </row>
    <row r="78" spans="1:2" x14ac:dyDescent="0.35">
      <c r="A78"/>
      <c r="B78"/>
    </row>
    <row r="79" spans="1:2" x14ac:dyDescent="0.35">
      <c r="A79"/>
      <c r="B79"/>
    </row>
    <row r="80" spans="1:2" x14ac:dyDescent="0.35">
      <c r="A80"/>
      <c r="B80"/>
    </row>
    <row r="81" spans="1:2" x14ac:dyDescent="0.35">
      <c r="A81"/>
      <c r="B81"/>
    </row>
    <row r="82" spans="1:2" x14ac:dyDescent="0.35">
      <c r="A82"/>
      <c r="B82"/>
    </row>
    <row r="83" spans="1:2" x14ac:dyDescent="0.35">
      <c r="A83"/>
      <c r="B83"/>
    </row>
    <row r="84" spans="1:2" x14ac:dyDescent="0.35">
      <c r="A84"/>
      <c r="B84"/>
    </row>
    <row r="85" spans="1:2" x14ac:dyDescent="0.35">
      <c r="A85"/>
      <c r="B85"/>
    </row>
    <row r="86" spans="1:2" x14ac:dyDescent="0.35">
      <c r="A86"/>
      <c r="B86"/>
    </row>
    <row r="87" spans="1:2" x14ac:dyDescent="0.35">
      <c r="A87"/>
      <c r="B87"/>
    </row>
    <row r="88" spans="1:2" x14ac:dyDescent="0.35">
      <c r="A88"/>
      <c r="B88"/>
    </row>
    <row r="89" spans="1:2" x14ac:dyDescent="0.35">
      <c r="A89"/>
      <c r="B89"/>
    </row>
    <row r="90" spans="1:2" x14ac:dyDescent="0.35">
      <c r="A90"/>
      <c r="B90"/>
    </row>
    <row r="91" spans="1:2" x14ac:dyDescent="0.35">
      <c r="A91"/>
      <c r="B91"/>
    </row>
    <row r="92" spans="1:2" x14ac:dyDescent="0.35">
      <c r="A92"/>
      <c r="B92"/>
    </row>
    <row r="93" spans="1:2" x14ac:dyDescent="0.35">
      <c r="A93"/>
      <c r="B93"/>
    </row>
    <row r="94" spans="1:2" x14ac:dyDescent="0.35">
      <c r="A94"/>
      <c r="B94"/>
    </row>
    <row r="95" spans="1:2" x14ac:dyDescent="0.35">
      <c r="A95"/>
      <c r="B95"/>
    </row>
    <row r="96" spans="1:2" x14ac:dyDescent="0.35">
      <c r="A96"/>
      <c r="B96"/>
    </row>
    <row r="97" spans="1:2" x14ac:dyDescent="0.35">
      <c r="A97"/>
      <c r="B97"/>
    </row>
    <row r="98" spans="1:2" x14ac:dyDescent="0.35">
      <c r="A98"/>
      <c r="B98"/>
    </row>
    <row r="99" spans="1:2" x14ac:dyDescent="0.35">
      <c r="A99"/>
      <c r="B99"/>
    </row>
    <row r="100" spans="1:2" x14ac:dyDescent="0.35">
      <c r="A100"/>
      <c r="B100"/>
    </row>
    <row r="101" spans="1:2" x14ac:dyDescent="0.35">
      <c r="A101"/>
      <c r="B101"/>
    </row>
    <row r="102" spans="1:2" x14ac:dyDescent="0.35">
      <c r="A102"/>
      <c r="B102"/>
    </row>
    <row r="103" spans="1:2" x14ac:dyDescent="0.35">
      <c r="A103"/>
      <c r="B103"/>
    </row>
    <row r="104" spans="1:2" x14ac:dyDescent="0.35">
      <c r="A104"/>
      <c r="B104"/>
    </row>
    <row r="105" spans="1:2" x14ac:dyDescent="0.35">
      <c r="A105"/>
      <c r="B105"/>
    </row>
    <row r="106" spans="1:2" x14ac:dyDescent="0.35">
      <c r="A106"/>
      <c r="B106"/>
    </row>
    <row r="107" spans="1:2" x14ac:dyDescent="0.35">
      <c r="A107"/>
      <c r="B107"/>
    </row>
    <row r="108" spans="1:2" x14ac:dyDescent="0.35">
      <c r="A108"/>
      <c r="B108"/>
    </row>
    <row r="109" spans="1:2" x14ac:dyDescent="0.35">
      <c r="A109"/>
      <c r="B109"/>
    </row>
    <row r="110" spans="1:2" x14ac:dyDescent="0.35">
      <c r="A110"/>
      <c r="B110"/>
    </row>
    <row r="111" spans="1:2" x14ac:dyDescent="0.35">
      <c r="A111"/>
      <c r="B111"/>
    </row>
    <row r="112" spans="1:2" x14ac:dyDescent="0.35">
      <c r="A112"/>
      <c r="B112"/>
    </row>
    <row r="113" spans="1:2" x14ac:dyDescent="0.35">
      <c r="A113"/>
      <c r="B113"/>
    </row>
    <row r="114" spans="1:2" x14ac:dyDescent="0.35">
      <c r="A114"/>
      <c r="B114"/>
    </row>
    <row r="115" spans="1:2" x14ac:dyDescent="0.35">
      <c r="A115"/>
      <c r="B115"/>
    </row>
    <row r="116" spans="1:2" x14ac:dyDescent="0.35">
      <c r="A116"/>
      <c r="B116"/>
    </row>
    <row r="117" spans="1:2" x14ac:dyDescent="0.35">
      <c r="A117"/>
      <c r="B117"/>
    </row>
    <row r="118" spans="1:2" x14ac:dyDescent="0.35">
      <c r="A118"/>
      <c r="B118"/>
    </row>
    <row r="119" spans="1:2" x14ac:dyDescent="0.35">
      <c r="A119"/>
      <c r="B119"/>
    </row>
    <row r="120" spans="1:2" x14ac:dyDescent="0.35">
      <c r="A120"/>
      <c r="B120"/>
    </row>
    <row r="121" spans="1:2" x14ac:dyDescent="0.35">
      <c r="A121"/>
      <c r="B121"/>
    </row>
    <row r="122" spans="1:2" x14ac:dyDescent="0.35">
      <c r="A122"/>
      <c r="B122"/>
    </row>
    <row r="123" spans="1:2" x14ac:dyDescent="0.35">
      <c r="A123"/>
      <c r="B123"/>
    </row>
    <row r="124" spans="1:2" x14ac:dyDescent="0.35">
      <c r="A124"/>
      <c r="B124"/>
    </row>
    <row r="125" spans="1:2" x14ac:dyDescent="0.35">
      <c r="A125"/>
      <c r="B125"/>
    </row>
    <row r="126" spans="1:2" x14ac:dyDescent="0.35">
      <c r="A126"/>
      <c r="B126"/>
    </row>
    <row r="127" spans="1:2" x14ac:dyDescent="0.35">
      <c r="A127"/>
      <c r="B127"/>
    </row>
    <row r="128" spans="1:2" x14ac:dyDescent="0.35">
      <c r="A128"/>
      <c r="B128"/>
    </row>
    <row r="129" spans="1:2" x14ac:dyDescent="0.35">
      <c r="A129"/>
      <c r="B129"/>
    </row>
    <row r="130" spans="1:2" x14ac:dyDescent="0.35">
      <c r="A130"/>
      <c r="B130"/>
    </row>
    <row r="131" spans="1:2" x14ac:dyDescent="0.35">
      <c r="A131"/>
      <c r="B131"/>
    </row>
    <row r="132" spans="1:2" x14ac:dyDescent="0.35">
      <c r="A132"/>
      <c r="B132"/>
    </row>
    <row r="133" spans="1:2" x14ac:dyDescent="0.35">
      <c r="A133"/>
      <c r="B133"/>
    </row>
    <row r="134" spans="1:2" x14ac:dyDescent="0.35">
      <c r="A134"/>
      <c r="B134"/>
    </row>
    <row r="135" spans="1:2" x14ac:dyDescent="0.35">
      <c r="A135"/>
      <c r="B135"/>
    </row>
    <row r="136" spans="1:2" x14ac:dyDescent="0.35">
      <c r="A136"/>
      <c r="B136"/>
    </row>
    <row r="137" spans="1:2" x14ac:dyDescent="0.35">
      <c r="A137"/>
      <c r="B137"/>
    </row>
    <row r="138" spans="1:2" x14ac:dyDescent="0.35">
      <c r="A138"/>
      <c r="B138"/>
    </row>
    <row r="139" spans="1:2" x14ac:dyDescent="0.35">
      <c r="A139"/>
      <c r="B139"/>
    </row>
    <row r="140" spans="1:2" x14ac:dyDescent="0.35">
      <c r="A140"/>
      <c r="B140"/>
    </row>
    <row r="141" spans="1:2" x14ac:dyDescent="0.35">
      <c r="A141"/>
      <c r="B141"/>
    </row>
    <row r="142" spans="1:2" x14ac:dyDescent="0.35">
      <c r="A142"/>
      <c r="B142"/>
    </row>
    <row r="143" spans="1:2" x14ac:dyDescent="0.35">
      <c r="A143"/>
      <c r="B143"/>
    </row>
    <row r="144" spans="1:2" x14ac:dyDescent="0.35">
      <c r="A144"/>
      <c r="B144"/>
    </row>
    <row r="145" spans="1:2" x14ac:dyDescent="0.35">
      <c r="A145"/>
      <c r="B145"/>
    </row>
    <row r="146" spans="1:2" x14ac:dyDescent="0.35">
      <c r="A146"/>
      <c r="B146"/>
    </row>
    <row r="147" spans="1:2" x14ac:dyDescent="0.35">
      <c r="A147"/>
      <c r="B147"/>
    </row>
    <row r="148" spans="1:2" x14ac:dyDescent="0.35">
      <c r="A148"/>
      <c r="B148"/>
    </row>
    <row r="149" spans="1:2" x14ac:dyDescent="0.35">
      <c r="A149"/>
      <c r="B149"/>
    </row>
    <row r="150" spans="1:2" x14ac:dyDescent="0.35">
      <c r="A150"/>
      <c r="B150"/>
    </row>
    <row r="151" spans="1:2" x14ac:dyDescent="0.35">
      <c r="A151"/>
      <c r="B151"/>
    </row>
    <row r="152" spans="1:2" x14ac:dyDescent="0.35">
      <c r="A152"/>
      <c r="B152"/>
    </row>
    <row r="153" spans="1:2" x14ac:dyDescent="0.35">
      <c r="A153"/>
      <c r="B153"/>
    </row>
    <row r="154" spans="1:2" x14ac:dyDescent="0.35">
      <c r="A154"/>
      <c r="B154"/>
    </row>
    <row r="155" spans="1:2" x14ac:dyDescent="0.35">
      <c r="A155"/>
      <c r="B155"/>
    </row>
    <row r="156" spans="1:2" x14ac:dyDescent="0.35">
      <c r="A156"/>
      <c r="B156"/>
    </row>
    <row r="157" spans="1:2" x14ac:dyDescent="0.35">
      <c r="A157"/>
      <c r="B157"/>
    </row>
    <row r="158" spans="1:2" x14ac:dyDescent="0.35">
      <c r="A158"/>
      <c r="B158"/>
    </row>
    <row r="159" spans="1:2" x14ac:dyDescent="0.35">
      <c r="A159"/>
      <c r="B159"/>
    </row>
    <row r="160" spans="1:2" x14ac:dyDescent="0.35">
      <c r="A160"/>
      <c r="B160"/>
    </row>
    <row r="161" spans="1:2" x14ac:dyDescent="0.35">
      <c r="A161"/>
      <c r="B161"/>
    </row>
    <row r="162" spans="1:2" x14ac:dyDescent="0.35">
      <c r="A162"/>
      <c r="B162"/>
    </row>
    <row r="163" spans="1:2" x14ac:dyDescent="0.35">
      <c r="A163"/>
      <c r="B163"/>
    </row>
    <row r="164" spans="1:2" x14ac:dyDescent="0.35">
      <c r="A164"/>
      <c r="B164"/>
    </row>
    <row r="165" spans="1:2" x14ac:dyDescent="0.35">
      <c r="A165"/>
      <c r="B165"/>
    </row>
    <row r="166" spans="1:2" x14ac:dyDescent="0.35">
      <c r="A166"/>
      <c r="B166"/>
    </row>
    <row r="167" spans="1:2" x14ac:dyDescent="0.35">
      <c r="A167"/>
      <c r="B167"/>
    </row>
    <row r="168" spans="1:2" x14ac:dyDescent="0.35">
      <c r="A168"/>
      <c r="B168"/>
    </row>
    <row r="169" spans="1:2" x14ac:dyDescent="0.35">
      <c r="A169"/>
      <c r="B169"/>
    </row>
    <row r="170" spans="1:2" x14ac:dyDescent="0.35">
      <c r="A170"/>
      <c r="B170"/>
    </row>
    <row r="171" spans="1:2" x14ac:dyDescent="0.35">
      <c r="A171"/>
      <c r="B171"/>
    </row>
    <row r="172" spans="1:2" x14ac:dyDescent="0.35">
      <c r="A172"/>
      <c r="B172"/>
    </row>
    <row r="173" spans="1:2" x14ac:dyDescent="0.35">
      <c r="A173"/>
      <c r="B173"/>
    </row>
    <row r="174" spans="1:2" x14ac:dyDescent="0.35">
      <c r="A174"/>
      <c r="B174"/>
    </row>
    <row r="175" spans="1:2" x14ac:dyDescent="0.35">
      <c r="A175"/>
      <c r="B175"/>
    </row>
    <row r="176" spans="1:2" x14ac:dyDescent="0.35">
      <c r="A176"/>
      <c r="B176"/>
    </row>
    <row r="177" spans="1:2" x14ac:dyDescent="0.35">
      <c r="A177"/>
      <c r="B177"/>
    </row>
    <row r="178" spans="1:2" x14ac:dyDescent="0.35">
      <c r="A178"/>
      <c r="B178"/>
    </row>
    <row r="179" spans="1:2" x14ac:dyDescent="0.35">
      <c r="A179"/>
      <c r="B179"/>
    </row>
    <row r="180" spans="1:2" x14ac:dyDescent="0.35">
      <c r="A180"/>
      <c r="B180"/>
    </row>
    <row r="181" spans="1:2" x14ac:dyDescent="0.35">
      <c r="A181"/>
      <c r="B181"/>
    </row>
    <row r="182" spans="1:2" x14ac:dyDescent="0.35">
      <c r="A182"/>
      <c r="B182"/>
    </row>
    <row r="183" spans="1:2" x14ac:dyDescent="0.35">
      <c r="A183"/>
      <c r="B183"/>
    </row>
    <row r="184" spans="1:2" x14ac:dyDescent="0.35">
      <c r="A184"/>
      <c r="B184"/>
    </row>
    <row r="185" spans="1:2" x14ac:dyDescent="0.35">
      <c r="A185"/>
      <c r="B185"/>
    </row>
    <row r="186" spans="1:2" x14ac:dyDescent="0.35">
      <c r="A186"/>
      <c r="B186"/>
    </row>
    <row r="187" spans="1:2" x14ac:dyDescent="0.35">
      <c r="A187"/>
      <c r="B187"/>
    </row>
    <row r="188" spans="1:2" x14ac:dyDescent="0.35">
      <c r="A188"/>
      <c r="B188"/>
    </row>
    <row r="189" spans="1:2" x14ac:dyDescent="0.35">
      <c r="A189"/>
      <c r="B189"/>
    </row>
    <row r="190" spans="1:2" x14ac:dyDescent="0.35">
      <c r="A190"/>
      <c r="B190"/>
    </row>
    <row r="191" spans="1:2" x14ac:dyDescent="0.35">
      <c r="A191"/>
      <c r="B191"/>
    </row>
    <row r="192" spans="1:2" x14ac:dyDescent="0.35">
      <c r="A192"/>
      <c r="B192"/>
    </row>
    <row r="193" spans="1:2" x14ac:dyDescent="0.35">
      <c r="A193"/>
      <c r="B193"/>
    </row>
    <row r="194" spans="1:2" x14ac:dyDescent="0.35">
      <c r="A194"/>
      <c r="B194"/>
    </row>
    <row r="195" spans="1:2" x14ac:dyDescent="0.35">
      <c r="A195"/>
      <c r="B195"/>
    </row>
    <row r="196" spans="1:2" x14ac:dyDescent="0.35">
      <c r="A196"/>
      <c r="B196"/>
    </row>
    <row r="197" spans="1:2" x14ac:dyDescent="0.35">
      <c r="A197"/>
      <c r="B197"/>
    </row>
    <row r="198" spans="1:2" x14ac:dyDescent="0.35">
      <c r="A198"/>
      <c r="B198"/>
    </row>
    <row r="199" spans="1:2" x14ac:dyDescent="0.35">
      <c r="A199"/>
      <c r="B199"/>
    </row>
    <row r="200" spans="1:2" x14ac:dyDescent="0.35">
      <c r="A200"/>
      <c r="B200"/>
    </row>
    <row r="201" spans="1:2" x14ac:dyDescent="0.35">
      <c r="A201"/>
      <c r="B201"/>
    </row>
    <row r="202" spans="1:2" x14ac:dyDescent="0.35">
      <c r="A202"/>
      <c r="B202"/>
    </row>
    <row r="203" spans="1:2" x14ac:dyDescent="0.35">
      <c r="A203"/>
      <c r="B203"/>
    </row>
    <row r="204" spans="1:2" x14ac:dyDescent="0.35">
      <c r="A204"/>
      <c r="B204"/>
    </row>
    <row r="205" spans="1:2" x14ac:dyDescent="0.35">
      <c r="A205"/>
      <c r="B205"/>
    </row>
    <row r="206" spans="1:2" x14ac:dyDescent="0.35">
      <c r="A206"/>
      <c r="B206"/>
    </row>
    <row r="207" spans="1:2" x14ac:dyDescent="0.35">
      <c r="A207"/>
      <c r="B207"/>
    </row>
    <row r="208" spans="1:2" x14ac:dyDescent="0.35">
      <c r="A208"/>
      <c r="B208"/>
    </row>
    <row r="209" spans="1:2" x14ac:dyDescent="0.35">
      <c r="A209"/>
      <c r="B209"/>
    </row>
    <row r="210" spans="1:2" x14ac:dyDescent="0.35">
      <c r="A210"/>
      <c r="B210"/>
    </row>
    <row r="211" spans="1:2" x14ac:dyDescent="0.35">
      <c r="A211"/>
      <c r="B211"/>
    </row>
    <row r="212" spans="1:2" x14ac:dyDescent="0.35">
      <c r="A212"/>
      <c r="B212"/>
    </row>
    <row r="213" spans="1:2" x14ac:dyDescent="0.35">
      <c r="A213"/>
      <c r="B213"/>
    </row>
    <row r="214" spans="1:2" x14ac:dyDescent="0.35">
      <c r="A214"/>
      <c r="B214"/>
    </row>
    <row r="215" spans="1:2" x14ac:dyDescent="0.35">
      <c r="A215"/>
      <c r="B215"/>
    </row>
    <row r="216" spans="1:2" x14ac:dyDescent="0.35">
      <c r="A216"/>
      <c r="B216"/>
    </row>
    <row r="217" spans="1:2" x14ac:dyDescent="0.35">
      <c r="A217"/>
      <c r="B217"/>
    </row>
    <row r="218" spans="1:2" x14ac:dyDescent="0.35">
      <c r="A218"/>
      <c r="B218"/>
    </row>
    <row r="219" spans="1:2" x14ac:dyDescent="0.35">
      <c r="A219"/>
      <c r="B219"/>
    </row>
    <row r="220" spans="1:2" x14ac:dyDescent="0.35">
      <c r="A220"/>
      <c r="B220"/>
    </row>
    <row r="221" spans="1:2" x14ac:dyDescent="0.35">
      <c r="A221"/>
      <c r="B221"/>
    </row>
    <row r="222" spans="1:2" x14ac:dyDescent="0.35">
      <c r="A222"/>
      <c r="B222"/>
    </row>
    <row r="223" spans="1:2" x14ac:dyDescent="0.35">
      <c r="A223"/>
      <c r="B223"/>
    </row>
    <row r="224" spans="1:2" x14ac:dyDescent="0.35">
      <c r="A224"/>
      <c r="B224"/>
    </row>
    <row r="225" spans="1:2" x14ac:dyDescent="0.35">
      <c r="A225"/>
      <c r="B225"/>
    </row>
    <row r="226" spans="1:2" x14ac:dyDescent="0.35">
      <c r="A226"/>
      <c r="B226"/>
    </row>
    <row r="227" spans="1:2" x14ac:dyDescent="0.35">
      <c r="A227"/>
      <c r="B227"/>
    </row>
    <row r="228" spans="1:2" x14ac:dyDescent="0.35">
      <c r="A228"/>
      <c r="B228"/>
    </row>
    <row r="229" spans="1:2" x14ac:dyDescent="0.35">
      <c r="A229"/>
      <c r="B229"/>
    </row>
    <row r="230" spans="1:2" x14ac:dyDescent="0.35">
      <c r="A230"/>
      <c r="B230"/>
    </row>
    <row r="231" spans="1:2" x14ac:dyDescent="0.35">
      <c r="A231"/>
      <c r="B231"/>
    </row>
    <row r="232" spans="1:2" x14ac:dyDescent="0.35">
      <c r="A232"/>
      <c r="B232"/>
    </row>
    <row r="233" spans="1:2" x14ac:dyDescent="0.35">
      <c r="A233"/>
      <c r="B233"/>
    </row>
    <row r="234" spans="1:2" x14ac:dyDescent="0.35">
      <c r="A234"/>
      <c r="B234"/>
    </row>
    <row r="235" spans="1:2" x14ac:dyDescent="0.35">
      <c r="A235"/>
      <c r="B235"/>
    </row>
    <row r="236" spans="1:2" x14ac:dyDescent="0.35">
      <c r="A236"/>
      <c r="B236"/>
    </row>
    <row r="237" spans="1:2" x14ac:dyDescent="0.35">
      <c r="A237"/>
      <c r="B237"/>
    </row>
    <row r="238" spans="1:2" x14ac:dyDescent="0.35">
      <c r="A238"/>
      <c r="B238"/>
    </row>
    <row r="239" spans="1:2" x14ac:dyDescent="0.35">
      <c r="A239"/>
      <c r="B239"/>
    </row>
    <row r="240" spans="1:2" x14ac:dyDescent="0.35">
      <c r="A240"/>
      <c r="B240"/>
    </row>
    <row r="241" spans="1:2" x14ac:dyDescent="0.35">
      <c r="A241"/>
      <c r="B241"/>
    </row>
    <row r="242" spans="1:2" x14ac:dyDescent="0.35">
      <c r="A242"/>
      <c r="B242"/>
    </row>
    <row r="243" spans="1:2" x14ac:dyDescent="0.35">
      <c r="A243"/>
      <c r="B243"/>
    </row>
    <row r="244" spans="1:2" x14ac:dyDescent="0.35">
      <c r="A244"/>
      <c r="B244"/>
    </row>
    <row r="245" spans="1:2" x14ac:dyDescent="0.35">
      <c r="A245"/>
      <c r="B245"/>
    </row>
    <row r="246" spans="1:2" x14ac:dyDescent="0.35">
      <c r="A246"/>
      <c r="B246"/>
    </row>
    <row r="247" spans="1:2" x14ac:dyDescent="0.35">
      <c r="A247"/>
      <c r="B247"/>
    </row>
    <row r="248" spans="1:2" x14ac:dyDescent="0.35">
      <c r="A248"/>
      <c r="B248"/>
    </row>
    <row r="249" spans="1:2" x14ac:dyDescent="0.35">
      <c r="A249"/>
      <c r="B249"/>
    </row>
    <row r="250" spans="1:2" x14ac:dyDescent="0.35">
      <c r="A250"/>
      <c r="B250"/>
    </row>
    <row r="251" spans="1:2" x14ac:dyDescent="0.35">
      <c r="A251"/>
      <c r="B251"/>
    </row>
    <row r="252" spans="1:2" x14ac:dyDescent="0.35">
      <c r="A252"/>
      <c r="B252"/>
    </row>
    <row r="253" spans="1:2" x14ac:dyDescent="0.35">
      <c r="A253"/>
      <c r="B253"/>
    </row>
    <row r="254" spans="1:2" x14ac:dyDescent="0.35">
      <c r="A254"/>
      <c r="B254"/>
    </row>
    <row r="255" spans="1:2" x14ac:dyDescent="0.35">
      <c r="A255"/>
      <c r="B255"/>
    </row>
    <row r="256" spans="1:2" x14ac:dyDescent="0.35">
      <c r="A256"/>
      <c r="B256"/>
    </row>
    <row r="257" spans="1:2" x14ac:dyDescent="0.35">
      <c r="A257"/>
      <c r="B257"/>
    </row>
    <row r="258" spans="1:2" x14ac:dyDescent="0.35">
      <c r="A258"/>
      <c r="B258"/>
    </row>
    <row r="259" spans="1:2" x14ac:dyDescent="0.35">
      <c r="A259"/>
      <c r="B259"/>
    </row>
    <row r="260" spans="1:2" x14ac:dyDescent="0.35">
      <c r="A260"/>
      <c r="B260"/>
    </row>
    <row r="261" spans="1:2" x14ac:dyDescent="0.35">
      <c r="A261"/>
      <c r="B261"/>
    </row>
    <row r="262" spans="1:2" x14ac:dyDescent="0.35">
      <c r="A262"/>
      <c r="B262"/>
    </row>
    <row r="263" spans="1:2" x14ac:dyDescent="0.35">
      <c r="A263"/>
      <c r="B263"/>
    </row>
    <row r="264" spans="1:2" x14ac:dyDescent="0.35">
      <c r="A264"/>
      <c r="B264"/>
    </row>
    <row r="265" spans="1:2" x14ac:dyDescent="0.35">
      <c r="A265"/>
      <c r="B265"/>
    </row>
    <row r="266" spans="1:2" x14ac:dyDescent="0.35">
      <c r="A266"/>
      <c r="B266"/>
    </row>
    <row r="267" spans="1:2" x14ac:dyDescent="0.35">
      <c r="A267"/>
      <c r="B267"/>
    </row>
    <row r="268" spans="1:2" x14ac:dyDescent="0.35">
      <c r="A268"/>
      <c r="B268"/>
    </row>
    <row r="269" spans="1:2" x14ac:dyDescent="0.35">
      <c r="A269"/>
      <c r="B269"/>
    </row>
    <row r="270" spans="1:2" x14ac:dyDescent="0.35">
      <c r="A270"/>
      <c r="B270"/>
    </row>
    <row r="271" spans="1:2" x14ac:dyDescent="0.35">
      <c r="A271"/>
      <c r="B271"/>
    </row>
    <row r="272" spans="1:2" x14ac:dyDescent="0.35">
      <c r="A272"/>
      <c r="B272"/>
    </row>
    <row r="273" spans="1:2" x14ac:dyDescent="0.35">
      <c r="A273"/>
      <c r="B273"/>
    </row>
    <row r="274" spans="1:2" x14ac:dyDescent="0.35">
      <c r="A274"/>
      <c r="B274"/>
    </row>
    <row r="275" spans="1:2" x14ac:dyDescent="0.35">
      <c r="A275"/>
      <c r="B275"/>
    </row>
    <row r="276" spans="1:2" x14ac:dyDescent="0.35">
      <c r="A276"/>
      <c r="B276"/>
    </row>
    <row r="277" spans="1:2" x14ac:dyDescent="0.35">
      <c r="A277"/>
      <c r="B277"/>
    </row>
    <row r="278" spans="1:2" x14ac:dyDescent="0.35">
      <c r="A278"/>
      <c r="B278"/>
    </row>
    <row r="279" spans="1:2" x14ac:dyDescent="0.35">
      <c r="A279"/>
      <c r="B279"/>
    </row>
    <row r="280" spans="1:2" x14ac:dyDescent="0.35">
      <c r="A280"/>
      <c r="B280"/>
    </row>
    <row r="281" spans="1:2" x14ac:dyDescent="0.35">
      <c r="A281"/>
      <c r="B281"/>
    </row>
    <row r="282" spans="1:2" x14ac:dyDescent="0.35">
      <c r="A282"/>
      <c r="B282"/>
    </row>
    <row r="283" spans="1:2" x14ac:dyDescent="0.35">
      <c r="A283"/>
      <c r="B283"/>
    </row>
    <row r="284" spans="1:2" x14ac:dyDescent="0.35">
      <c r="A284"/>
      <c r="B284"/>
    </row>
    <row r="285" spans="1:2" x14ac:dyDescent="0.35">
      <c r="A285"/>
      <c r="B285"/>
    </row>
    <row r="286" spans="1:2" x14ac:dyDescent="0.35">
      <c r="A286"/>
      <c r="B286"/>
    </row>
    <row r="287" spans="1:2" x14ac:dyDescent="0.35">
      <c r="A287"/>
      <c r="B287"/>
    </row>
    <row r="288" spans="1:2" x14ac:dyDescent="0.35">
      <c r="A288"/>
      <c r="B288"/>
    </row>
    <row r="289" spans="1:2" x14ac:dyDescent="0.35">
      <c r="A289"/>
      <c r="B289"/>
    </row>
    <row r="290" spans="1:2" x14ac:dyDescent="0.35">
      <c r="A290"/>
      <c r="B290"/>
    </row>
    <row r="291" spans="1:2" x14ac:dyDescent="0.35">
      <c r="A291"/>
      <c r="B291"/>
    </row>
    <row r="292" spans="1:2" x14ac:dyDescent="0.35">
      <c r="A292"/>
      <c r="B292"/>
    </row>
    <row r="293" spans="1:2" x14ac:dyDescent="0.35">
      <c r="A293"/>
      <c r="B293"/>
    </row>
    <row r="294" spans="1:2" x14ac:dyDescent="0.35">
      <c r="A294"/>
      <c r="B294"/>
    </row>
    <row r="295" spans="1:2" x14ac:dyDescent="0.35">
      <c r="A295"/>
      <c r="B295"/>
    </row>
    <row r="296" spans="1:2" x14ac:dyDescent="0.35">
      <c r="A296"/>
      <c r="B296"/>
    </row>
    <row r="297" spans="1:2" x14ac:dyDescent="0.35">
      <c r="A297"/>
      <c r="B297"/>
    </row>
    <row r="298" spans="1:2" x14ac:dyDescent="0.35">
      <c r="A298"/>
      <c r="B298"/>
    </row>
    <row r="299" spans="1:2" x14ac:dyDescent="0.35">
      <c r="A299"/>
      <c r="B299"/>
    </row>
    <row r="300" spans="1:2" x14ac:dyDescent="0.35">
      <c r="A300"/>
      <c r="B300"/>
    </row>
    <row r="301" spans="1:2" x14ac:dyDescent="0.35">
      <c r="A301"/>
      <c r="B301"/>
    </row>
    <row r="302" spans="1:2" x14ac:dyDescent="0.35">
      <c r="A302"/>
      <c r="B302"/>
    </row>
    <row r="303" spans="1:2" x14ac:dyDescent="0.35">
      <c r="A303"/>
      <c r="B303"/>
    </row>
    <row r="304" spans="1:2" x14ac:dyDescent="0.35">
      <c r="A304"/>
      <c r="B304"/>
    </row>
    <row r="305" spans="1:2" x14ac:dyDescent="0.35">
      <c r="A305"/>
      <c r="B305"/>
    </row>
    <row r="306" spans="1:2" x14ac:dyDescent="0.35">
      <c r="A306"/>
      <c r="B306"/>
    </row>
    <row r="307" spans="1:2" x14ac:dyDescent="0.35">
      <c r="A307"/>
      <c r="B307"/>
    </row>
    <row r="308" spans="1:2" x14ac:dyDescent="0.35">
      <c r="A308"/>
      <c r="B308"/>
    </row>
    <row r="309" spans="1:2" x14ac:dyDescent="0.35">
      <c r="A309"/>
      <c r="B309"/>
    </row>
    <row r="310" spans="1:2" x14ac:dyDescent="0.35">
      <c r="A310"/>
      <c r="B310"/>
    </row>
    <row r="311" spans="1:2" x14ac:dyDescent="0.35">
      <c r="A311"/>
      <c r="B311"/>
    </row>
    <row r="312" spans="1:2" x14ac:dyDescent="0.35">
      <c r="A312"/>
      <c r="B312"/>
    </row>
    <row r="313" spans="1:2" x14ac:dyDescent="0.35">
      <c r="A313"/>
      <c r="B313"/>
    </row>
    <row r="314" spans="1:2" x14ac:dyDescent="0.35">
      <c r="A314"/>
      <c r="B314"/>
    </row>
    <row r="315" spans="1:2" x14ac:dyDescent="0.35">
      <c r="A315"/>
      <c r="B315"/>
    </row>
    <row r="316" spans="1:2" x14ac:dyDescent="0.35">
      <c r="A316"/>
      <c r="B316"/>
    </row>
    <row r="317" spans="1:2" x14ac:dyDescent="0.35">
      <c r="A317"/>
      <c r="B317"/>
    </row>
    <row r="318" spans="1:2" x14ac:dyDescent="0.35">
      <c r="A318"/>
      <c r="B318"/>
    </row>
    <row r="319" spans="1:2" x14ac:dyDescent="0.35">
      <c r="A319"/>
      <c r="B319"/>
    </row>
    <row r="320" spans="1:2" x14ac:dyDescent="0.35">
      <c r="A320"/>
      <c r="B320"/>
    </row>
    <row r="321" spans="1:2" x14ac:dyDescent="0.35">
      <c r="A321"/>
      <c r="B321"/>
    </row>
    <row r="322" spans="1:2" x14ac:dyDescent="0.35">
      <c r="A322"/>
      <c r="B322"/>
    </row>
    <row r="323" spans="1:2" x14ac:dyDescent="0.35">
      <c r="A323"/>
      <c r="B323"/>
    </row>
    <row r="324" spans="1:2" x14ac:dyDescent="0.35">
      <c r="A324"/>
      <c r="B324"/>
    </row>
    <row r="325" spans="1:2" x14ac:dyDescent="0.35">
      <c r="A325"/>
      <c r="B325"/>
    </row>
    <row r="326" spans="1:2" x14ac:dyDescent="0.35">
      <c r="A326"/>
      <c r="B326"/>
    </row>
    <row r="327" spans="1:2" x14ac:dyDescent="0.35">
      <c r="A327"/>
      <c r="B327"/>
    </row>
    <row r="328" spans="1:2" x14ac:dyDescent="0.35">
      <c r="A328"/>
      <c r="B328"/>
    </row>
    <row r="329" spans="1:2" x14ac:dyDescent="0.35">
      <c r="A329"/>
      <c r="B329"/>
    </row>
    <row r="330" spans="1:2" x14ac:dyDescent="0.35">
      <c r="A330"/>
      <c r="B330"/>
    </row>
    <row r="331" spans="1:2" x14ac:dyDescent="0.35">
      <c r="A331"/>
      <c r="B331"/>
    </row>
    <row r="332" spans="1:2" x14ac:dyDescent="0.35">
      <c r="A332"/>
      <c r="B332"/>
    </row>
    <row r="333" spans="1:2" x14ac:dyDescent="0.35">
      <c r="A333"/>
      <c r="B333"/>
    </row>
    <row r="334" spans="1:2" x14ac:dyDescent="0.35">
      <c r="A334"/>
      <c r="B334"/>
    </row>
    <row r="335" spans="1:2" x14ac:dyDescent="0.35">
      <c r="A335"/>
      <c r="B335"/>
    </row>
    <row r="336" spans="1:2" x14ac:dyDescent="0.35">
      <c r="A336"/>
      <c r="B336"/>
    </row>
    <row r="337" spans="1:2" x14ac:dyDescent="0.35">
      <c r="A337"/>
      <c r="B337"/>
    </row>
    <row r="338" spans="1:2" x14ac:dyDescent="0.35">
      <c r="A338"/>
      <c r="B338"/>
    </row>
    <row r="339" spans="1:2" x14ac:dyDescent="0.35">
      <c r="A339"/>
      <c r="B339"/>
    </row>
    <row r="340" spans="1:2" x14ac:dyDescent="0.35">
      <c r="A340"/>
      <c r="B340"/>
    </row>
    <row r="341" spans="1:2" x14ac:dyDescent="0.35">
      <c r="A341"/>
      <c r="B341"/>
    </row>
    <row r="342" spans="1:2" x14ac:dyDescent="0.35">
      <c r="A342"/>
      <c r="B342"/>
    </row>
    <row r="343" spans="1:2" x14ac:dyDescent="0.35">
      <c r="A343"/>
      <c r="B343"/>
    </row>
    <row r="344" spans="1:2" x14ac:dyDescent="0.35">
      <c r="A344"/>
      <c r="B344"/>
    </row>
    <row r="345" spans="1:2" x14ac:dyDescent="0.35">
      <c r="A345"/>
      <c r="B345"/>
    </row>
    <row r="346" spans="1:2" x14ac:dyDescent="0.35">
      <c r="A346"/>
      <c r="B346"/>
    </row>
    <row r="347" spans="1:2" x14ac:dyDescent="0.35">
      <c r="A347"/>
      <c r="B347"/>
    </row>
    <row r="348" spans="1:2" x14ac:dyDescent="0.35">
      <c r="A348"/>
      <c r="B348"/>
    </row>
    <row r="349" spans="1:2" x14ac:dyDescent="0.35">
      <c r="A349"/>
      <c r="B349"/>
    </row>
    <row r="350" spans="1:2" x14ac:dyDescent="0.35">
      <c r="A350"/>
      <c r="B350"/>
    </row>
    <row r="351" spans="1:2" x14ac:dyDescent="0.35">
      <c r="A351"/>
      <c r="B351"/>
    </row>
    <row r="352" spans="1:2" x14ac:dyDescent="0.35">
      <c r="A352"/>
      <c r="B352"/>
    </row>
    <row r="353" spans="1:2" x14ac:dyDescent="0.35">
      <c r="A353"/>
      <c r="B353"/>
    </row>
    <row r="354" spans="1:2" x14ac:dyDescent="0.35">
      <c r="A354"/>
      <c r="B354"/>
    </row>
    <row r="355" spans="1:2" x14ac:dyDescent="0.35">
      <c r="A355"/>
      <c r="B355"/>
    </row>
    <row r="356" spans="1:2" x14ac:dyDescent="0.35">
      <c r="A356"/>
      <c r="B356"/>
    </row>
    <row r="357" spans="1:2" x14ac:dyDescent="0.35">
      <c r="A357"/>
      <c r="B357"/>
    </row>
    <row r="358" spans="1:2" x14ac:dyDescent="0.35">
      <c r="A358"/>
      <c r="B358"/>
    </row>
    <row r="359" spans="1:2" x14ac:dyDescent="0.35">
      <c r="A359"/>
      <c r="B359"/>
    </row>
    <row r="360" spans="1:2" x14ac:dyDescent="0.35">
      <c r="A360"/>
      <c r="B360"/>
    </row>
    <row r="361" spans="1:2" x14ac:dyDescent="0.35">
      <c r="A361"/>
      <c r="B361"/>
    </row>
    <row r="362" spans="1:2" x14ac:dyDescent="0.35">
      <c r="A362"/>
      <c r="B362"/>
    </row>
    <row r="363" spans="1:2" x14ac:dyDescent="0.35">
      <c r="A363"/>
      <c r="B363"/>
    </row>
    <row r="364" spans="1:2" x14ac:dyDescent="0.35">
      <c r="A364"/>
      <c r="B364"/>
    </row>
    <row r="365" spans="1:2" x14ac:dyDescent="0.35">
      <c r="A365"/>
      <c r="B365"/>
    </row>
    <row r="366" spans="1:2" x14ac:dyDescent="0.35">
      <c r="A366"/>
      <c r="B366"/>
    </row>
    <row r="367" spans="1:2" x14ac:dyDescent="0.35">
      <c r="A367"/>
      <c r="B367"/>
    </row>
    <row r="368" spans="1:2" x14ac:dyDescent="0.35">
      <c r="A368"/>
      <c r="B368"/>
    </row>
    <row r="369" spans="1:2" x14ac:dyDescent="0.35">
      <c r="A369"/>
      <c r="B369"/>
    </row>
    <row r="370" spans="1:2" x14ac:dyDescent="0.35">
      <c r="A370"/>
      <c r="B370"/>
    </row>
    <row r="371" spans="1:2" x14ac:dyDescent="0.35">
      <c r="A371"/>
      <c r="B371"/>
    </row>
    <row r="372" spans="1:2" x14ac:dyDescent="0.35">
      <c r="A372"/>
      <c r="B372"/>
    </row>
    <row r="373" spans="1:2" x14ac:dyDescent="0.35">
      <c r="A373"/>
      <c r="B373"/>
    </row>
    <row r="374" spans="1:2" x14ac:dyDescent="0.35">
      <c r="A374"/>
      <c r="B374"/>
    </row>
    <row r="375" spans="1:2" x14ac:dyDescent="0.35">
      <c r="A375"/>
      <c r="B375"/>
    </row>
    <row r="376" spans="1:2" x14ac:dyDescent="0.35">
      <c r="A376"/>
      <c r="B376"/>
    </row>
    <row r="377" spans="1:2" x14ac:dyDescent="0.35">
      <c r="A377"/>
      <c r="B377"/>
    </row>
    <row r="378" spans="1:2" x14ac:dyDescent="0.35">
      <c r="A378"/>
      <c r="B378"/>
    </row>
    <row r="379" spans="1:2" x14ac:dyDescent="0.35">
      <c r="A379"/>
      <c r="B379"/>
    </row>
    <row r="380" spans="1:2" x14ac:dyDescent="0.35">
      <c r="A380"/>
      <c r="B380"/>
    </row>
    <row r="381" spans="1:2" x14ac:dyDescent="0.35">
      <c r="A381"/>
      <c r="B381"/>
    </row>
    <row r="382" spans="1:2" x14ac:dyDescent="0.35">
      <c r="A382"/>
      <c r="B382"/>
    </row>
    <row r="383" spans="1:2" x14ac:dyDescent="0.35">
      <c r="A383"/>
      <c r="B383"/>
    </row>
    <row r="384" spans="1:2" x14ac:dyDescent="0.35">
      <c r="A384"/>
      <c r="B384"/>
    </row>
    <row r="385" spans="1:2" x14ac:dyDescent="0.35">
      <c r="A385"/>
      <c r="B385"/>
    </row>
    <row r="386" spans="1:2" x14ac:dyDescent="0.35">
      <c r="A386"/>
      <c r="B386"/>
    </row>
    <row r="387" spans="1:2" x14ac:dyDescent="0.35">
      <c r="A387"/>
      <c r="B387"/>
    </row>
    <row r="388" spans="1:2" x14ac:dyDescent="0.35">
      <c r="A388"/>
      <c r="B388"/>
    </row>
    <row r="389" spans="1:2" x14ac:dyDescent="0.35">
      <c r="A389"/>
      <c r="B389"/>
    </row>
    <row r="390" spans="1:2" x14ac:dyDescent="0.35">
      <c r="A390"/>
      <c r="B390"/>
    </row>
    <row r="391" spans="1:2" x14ac:dyDescent="0.35">
      <c r="A391"/>
      <c r="B391"/>
    </row>
    <row r="392" spans="1:2" x14ac:dyDescent="0.35">
      <c r="A392"/>
      <c r="B392"/>
    </row>
    <row r="393" spans="1:2" x14ac:dyDescent="0.35">
      <c r="A393"/>
      <c r="B393"/>
    </row>
    <row r="394" spans="1:2" x14ac:dyDescent="0.35">
      <c r="A394"/>
      <c r="B394"/>
    </row>
    <row r="395" spans="1:2" x14ac:dyDescent="0.35">
      <c r="A395"/>
      <c r="B395"/>
    </row>
    <row r="396" spans="1:2" x14ac:dyDescent="0.35">
      <c r="A396"/>
      <c r="B396"/>
    </row>
    <row r="397" spans="1:2" x14ac:dyDescent="0.35">
      <c r="A397"/>
      <c r="B397"/>
    </row>
    <row r="398" spans="1:2" x14ac:dyDescent="0.35">
      <c r="A398"/>
      <c r="B398"/>
    </row>
    <row r="399" spans="1:2" x14ac:dyDescent="0.35">
      <c r="A399"/>
      <c r="B399"/>
    </row>
    <row r="400" spans="1:2" x14ac:dyDescent="0.35">
      <c r="A400"/>
      <c r="B400"/>
    </row>
    <row r="401" spans="1:2" x14ac:dyDescent="0.35">
      <c r="A401"/>
      <c r="B401"/>
    </row>
    <row r="402" spans="1:2" x14ac:dyDescent="0.35">
      <c r="A402"/>
      <c r="B402"/>
    </row>
    <row r="403" spans="1:2" x14ac:dyDescent="0.35">
      <c r="A403"/>
      <c r="B403"/>
    </row>
    <row r="404" spans="1:2" x14ac:dyDescent="0.35">
      <c r="A404"/>
      <c r="B404"/>
    </row>
    <row r="405" spans="1:2" x14ac:dyDescent="0.35">
      <c r="A405"/>
      <c r="B405"/>
    </row>
    <row r="406" spans="1:2" x14ac:dyDescent="0.35">
      <c r="A406"/>
      <c r="B406"/>
    </row>
    <row r="407" spans="1:2" x14ac:dyDescent="0.35">
      <c r="A407"/>
      <c r="B407"/>
    </row>
    <row r="408" spans="1:2" x14ac:dyDescent="0.35">
      <c r="A408"/>
      <c r="B408"/>
    </row>
    <row r="409" spans="1:2" x14ac:dyDescent="0.35">
      <c r="A409"/>
      <c r="B409"/>
    </row>
    <row r="410" spans="1:2" x14ac:dyDescent="0.35">
      <c r="A410"/>
      <c r="B410"/>
    </row>
    <row r="411" spans="1:2" x14ac:dyDescent="0.35">
      <c r="A411"/>
      <c r="B411"/>
    </row>
    <row r="412" spans="1:2" x14ac:dyDescent="0.35">
      <c r="A412"/>
      <c r="B412"/>
    </row>
    <row r="413" spans="1:2" x14ac:dyDescent="0.35">
      <c r="A413"/>
      <c r="B413"/>
    </row>
    <row r="414" spans="1:2" x14ac:dyDescent="0.35">
      <c r="A414"/>
      <c r="B414"/>
    </row>
    <row r="415" spans="1:2" x14ac:dyDescent="0.35">
      <c r="A415"/>
      <c r="B415"/>
    </row>
    <row r="416" spans="1:2" x14ac:dyDescent="0.35">
      <c r="A416"/>
      <c r="B416"/>
    </row>
    <row r="417" spans="1:2" x14ac:dyDescent="0.35">
      <c r="A417"/>
      <c r="B417"/>
    </row>
    <row r="418" spans="1:2" x14ac:dyDescent="0.35">
      <c r="A418"/>
      <c r="B418"/>
    </row>
    <row r="419" spans="1:2" x14ac:dyDescent="0.35">
      <c r="A419"/>
      <c r="B419"/>
    </row>
    <row r="420" spans="1:2" x14ac:dyDescent="0.35">
      <c r="A420"/>
      <c r="B420"/>
    </row>
    <row r="421" spans="1:2" x14ac:dyDescent="0.35">
      <c r="A421"/>
      <c r="B421"/>
    </row>
    <row r="422" spans="1:2" x14ac:dyDescent="0.35">
      <c r="A422"/>
      <c r="B422"/>
    </row>
    <row r="423" spans="1:2" x14ac:dyDescent="0.35">
      <c r="A423"/>
      <c r="B423"/>
    </row>
    <row r="424" spans="1:2" x14ac:dyDescent="0.35">
      <c r="A424"/>
      <c r="B424"/>
    </row>
    <row r="425" spans="1:2" x14ac:dyDescent="0.35">
      <c r="A425"/>
      <c r="B425"/>
    </row>
    <row r="426" spans="1:2" x14ac:dyDescent="0.35">
      <c r="A426"/>
      <c r="B426"/>
    </row>
    <row r="427" spans="1:2" x14ac:dyDescent="0.35">
      <c r="A427"/>
      <c r="B427"/>
    </row>
    <row r="428" spans="1:2" x14ac:dyDescent="0.35">
      <c r="A428"/>
      <c r="B428"/>
    </row>
    <row r="429" spans="1:2" x14ac:dyDescent="0.35">
      <c r="A429"/>
      <c r="B429"/>
    </row>
    <row r="430" spans="1:2" x14ac:dyDescent="0.35">
      <c r="A430"/>
      <c r="B430"/>
    </row>
    <row r="431" spans="1:2" x14ac:dyDescent="0.35">
      <c r="A431"/>
      <c r="B431"/>
    </row>
    <row r="432" spans="1:2" x14ac:dyDescent="0.35">
      <c r="A432"/>
      <c r="B432"/>
    </row>
    <row r="433" spans="1:2" x14ac:dyDescent="0.35">
      <c r="A433"/>
      <c r="B433"/>
    </row>
    <row r="434" spans="1:2" x14ac:dyDescent="0.35">
      <c r="A434"/>
      <c r="B434"/>
    </row>
    <row r="435" spans="1:2" x14ac:dyDescent="0.35">
      <c r="A435"/>
      <c r="B435"/>
    </row>
    <row r="436" spans="1:2" x14ac:dyDescent="0.35">
      <c r="A436"/>
      <c r="B436"/>
    </row>
    <row r="437" spans="1:2" x14ac:dyDescent="0.35">
      <c r="A437"/>
      <c r="B437"/>
    </row>
    <row r="438" spans="1:2" x14ac:dyDescent="0.35">
      <c r="A438"/>
      <c r="B438"/>
    </row>
    <row r="439" spans="1:2" x14ac:dyDescent="0.35">
      <c r="A439"/>
      <c r="B439"/>
    </row>
    <row r="440" spans="1:2" x14ac:dyDescent="0.35">
      <c r="A440"/>
      <c r="B440"/>
    </row>
    <row r="441" spans="1:2" x14ac:dyDescent="0.35">
      <c r="A441"/>
      <c r="B441"/>
    </row>
    <row r="442" spans="1:2" x14ac:dyDescent="0.35">
      <c r="A442"/>
      <c r="B442"/>
    </row>
    <row r="443" spans="1:2" x14ac:dyDescent="0.35">
      <c r="A443"/>
      <c r="B443"/>
    </row>
    <row r="444" spans="1:2" x14ac:dyDescent="0.35">
      <c r="A444"/>
      <c r="B444"/>
    </row>
    <row r="445" spans="1:2" x14ac:dyDescent="0.35">
      <c r="A445"/>
      <c r="B445"/>
    </row>
    <row r="446" spans="1:2" x14ac:dyDescent="0.35">
      <c r="A446"/>
      <c r="B446"/>
    </row>
    <row r="447" spans="1:2" x14ac:dyDescent="0.35">
      <c r="A447"/>
      <c r="B447"/>
    </row>
    <row r="448" spans="1:2" x14ac:dyDescent="0.35">
      <c r="A448"/>
      <c r="B448"/>
    </row>
    <row r="449" spans="1:2" x14ac:dyDescent="0.35">
      <c r="A449"/>
      <c r="B449"/>
    </row>
    <row r="450" spans="1:2" x14ac:dyDescent="0.35">
      <c r="A450"/>
      <c r="B450"/>
    </row>
    <row r="451" spans="1:2" x14ac:dyDescent="0.35">
      <c r="A451"/>
      <c r="B451"/>
    </row>
    <row r="452" spans="1:2" x14ac:dyDescent="0.35">
      <c r="A452"/>
      <c r="B452"/>
    </row>
    <row r="453" spans="1:2" x14ac:dyDescent="0.35">
      <c r="A453"/>
      <c r="B453"/>
    </row>
    <row r="454" spans="1:2" x14ac:dyDescent="0.35">
      <c r="A454"/>
      <c r="B454"/>
    </row>
    <row r="455" spans="1:2" x14ac:dyDescent="0.35">
      <c r="A455"/>
      <c r="B455"/>
    </row>
    <row r="456" spans="1:2" x14ac:dyDescent="0.35">
      <c r="A456"/>
      <c r="B456"/>
    </row>
    <row r="457" spans="1:2" x14ac:dyDescent="0.35">
      <c r="A457"/>
      <c r="B457"/>
    </row>
    <row r="458" spans="1:2" x14ac:dyDescent="0.35">
      <c r="A458"/>
      <c r="B458"/>
    </row>
    <row r="459" spans="1:2" x14ac:dyDescent="0.35">
      <c r="A459"/>
      <c r="B459"/>
    </row>
    <row r="460" spans="1:2" x14ac:dyDescent="0.35">
      <c r="A460"/>
      <c r="B460"/>
    </row>
    <row r="461" spans="1:2" x14ac:dyDescent="0.35">
      <c r="A461"/>
      <c r="B461"/>
    </row>
    <row r="462" spans="1:2" x14ac:dyDescent="0.35">
      <c r="A462"/>
      <c r="B462"/>
    </row>
    <row r="463" spans="1:2" x14ac:dyDescent="0.35">
      <c r="A463"/>
      <c r="B463"/>
    </row>
    <row r="464" spans="1:2" x14ac:dyDescent="0.35">
      <c r="A464"/>
      <c r="B464"/>
    </row>
    <row r="465" spans="1:2" x14ac:dyDescent="0.35">
      <c r="A465"/>
      <c r="B465"/>
    </row>
    <row r="466" spans="1:2" x14ac:dyDescent="0.35">
      <c r="A466"/>
      <c r="B466"/>
    </row>
    <row r="467" spans="1:2" x14ac:dyDescent="0.35">
      <c r="A467"/>
      <c r="B467"/>
    </row>
    <row r="468" spans="1:2" x14ac:dyDescent="0.35">
      <c r="A468"/>
      <c r="B468"/>
    </row>
    <row r="469" spans="1:2" x14ac:dyDescent="0.35">
      <c r="A469"/>
      <c r="B469"/>
    </row>
    <row r="470" spans="1:2" x14ac:dyDescent="0.35">
      <c r="A470"/>
      <c r="B470"/>
    </row>
    <row r="471" spans="1:2" x14ac:dyDescent="0.35">
      <c r="A471"/>
      <c r="B471"/>
    </row>
    <row r="472" spans="1:2" x14ac:dyDescent="0.35">
      <c r="A472"/>
      <c r="B472"/>
    </row>
    <row r="473" spans="1:2" x14ac:dyDescent="0.35">
      <c r="A473"/>
      <c r="B473"/>
    </row>
    <row r="474" spans="1:2" x14ac:dyDescent="0.35">
      <c r="A474"/>
      <c r="B474"/>
    </row>
    <row r="475" spans="1:2" x14ac:dyDescent="0.35">
      <c r="A475"/>
      <c r="B475"/>
    </row>
    <row r="476" spans="1:2" x14ac:dyDescent="0.35">
      <c r="A476"/>
      <c r="B476"/>
    </row>
    <row r="477" spans="1:2" x14ac:dyDescent="0.35">
      <c r="A477"/>
      <c r="B477"/>
    </row>
    <row r="478" spans="1:2" x14ac:dyDescent="0.35">
      <c r="A478"/>
      <c r="B478"/>
    </row>
    <row r="479" spans="1:2" x14ac:dyDescent="0.35">
      <c r="A479"/>
      <c r="B479"/>
    </row>
    <row r="480" spans="1:2" x14ac:dyDescent="0.35">
      <c r="A480"/>
      <c r="B480"/>
    </row>
    <row r="481" spans="1:2" x14ac:dyDescent="0.35">
      <c r="A481"/>
      <c r="B481"/>
    </row>
    <row r="482" spans="1:2" x14ac:dyDescent="0.35">
      <c r="A482"/>
      <c r="B482"/>
    </row>
    <row r="483" spans="1:2" x14ac:dyDescent="0.35">
      <c r="A483"/>
      <c r="B483"/>
    </row>
    <row r="484" spans="1:2" x14ac:dyDescent="0.35">
      <c r="A484"/>
      <c r="B484"/>
    </row>
    <row r="485" spans="1:2" x14ac:dyDescent="0.35">
      <c r="A485"/>
      <c r="B485"/>
    </row>
    <row r="486" spans="1:2" x14ac:dyDescent="0.35">
      <c r="A486"/>
      <c r="B486"/>
    </row>
    <row r="487" spans="1:2" x14ac:dyDescent="0.35">
      <c r="A487"/>
      <c r="B487"/>
    </row>
    <row r="488" spans="1:2" x14ac:dyDescent="0.35">
      <c r="A488"/>
      <c r="B488"/>
    </row>
    <row r="489" spans="1:2" x14ac:dyDescent="0.35">
      <c r="A489"/>
      <c r="B489"/>
    </row>
    <row r="490" spans="1:2" x14ac:dyDescent="0.35">
      <c r="A490"/>
      <c r="B490"/>
    </row>
    <row r="491" spans="1:2" x14ac:dyDescent="0.35">
      <c r="A491"/>
      <c r="B491"/>
    </row>
    <row r="492" spans="1:2" x14ac:dyDescent="0.35">
      <c r="A492"/>
      <c r="B492"/>
    </row>
    <row r="493" spans="1:2" x14ac:dyDescent="0.35">
      <c r="A493"/>
      <c r="B493"/>
    </row>
    <row r="494" spans="1:2" x14ac:dyDescent="0.35">
      <c r="A494"/>
      <c r="B494"/>
    </row>
    <row r="495" spans="1:2" x14ac:dyDescent="0.35">
      <c r="A495"/>
      <c r="B495"/>
    </row>
    <row r="496" spans="1:2" x14ac:dyDescent="0.35">
      <c r="A496"/>
      <c r="B496"/>
    </row>
    <row r="497" spans="1:2" x14ac:dyDescent="0.35">
      <c r="A497"/>
      <c r="B497"/>
    </row>
    <row r="498" spans="1:2" x14ac:dyDescent="0.35">
      <c r="A498"/>
      <c r="B498"/>
    </row>
    <row r="499" spans="1:2" x14ac:dyDescent="0.35">
      <c r="A499"/>
      <c r="B499"/>
    </row>
    <row r="500" spans="1:2" x14ac:dyDescent="0.35">
      <c r="A500"/>
      <c r="B500"/>
    </row>
    <row r="501" spans="1:2" x14ac:dyDescent="0.35">
      <c r="A501"/>
      <c r="B501"/>
    </row>
    <row r="502" spans="1:2" x14ac:dyDescent="0.35">
      <c r="A502"/>
      <c r="B502"/>
    </row>
    <row r="503" spans="1:2" x14ac:dyDescent="0.35">
      <c r="A503"/>
      <c r="B503"/>
    </row>
    <row r="504" spans="1:2" x14ac:dyDescent="0.35">
      <c r="A504"/>
      <c r="B504"/>
    </row>
    <row r="505" spans="1:2" x14ac:dyDescent="0.35">
      <c r="A505"/>
      <c r="B505"/>
    </row>
    <row r="506" spans="1:2" x14ac:dyDescent="0.35">
      <c r="A506"/>
      <c r="B506"/>
    </row>
    <row r="507" spans="1:2" x14ac:dyDescent="0.35">
      <c r="A507"/>
      <c r="B507"/>
    </row>
    <row r="508" spans="1:2" x14ac:dyDescent="0.35">
      <c r="A508"/>
      <c r="B508"/>
    </row>
    <row r="509" spans="1:2" x14ac:dyDescent="0.35">
      <c r="A509"/>
      <c r="B509"/>
    </row>
    <row r="510" spans="1:2" x14ac:dyDescent="0.35">
      <c r="A510"/>
      <c r="B510"/>
    </row>
    <row r="511" spans="1:2" x14ac:dyDescent="0.35">
      <c r="A511"/>
      <c r="B511"/>
    </row>
    <row r="512" spans="1:2" x14ac:dyDescent="0.35">
      <c r="A512"/>
      <c r="B512"/>
    </row>
    <row r="513" spans="1:2" x14ac:dyDescent="0.35">
      <c r="A513"/>
      <c r="B513"/>
    </row>
    <row r="514" spans="1:2" x14ac:dyDescent="0.35">
      <c r="A514"/>
      <c r="B514"/>
    </row>
    <row r="515" spans="1:2" x14ac:dyDescent="0.35">
      <c r="A515"/>
      <c r="B515"/>
    </row>
    <row r="516" spans="1:2" x14ac:dyDescent="0.35">
      <c r="A516"/>
      <c r="B516"/>
    </row>
    <row r="517" spans="1:2" x14ac:dyDescent="0.35">
      <c r="A517"/>
      <c r="B517"/>
    </row>
    <row r="518" spans="1:2" x14ac:dyDescent="0.35">
      <c r="A518"/>
      <c r="B518"/>
    </row>
    <row r="519" spans="1:2" x14ac:dyDescent="0.35">
      <c r="A519"/>
      <c r="B519"/>
    </row>
    <row r="520" spans="1:2" x14ac:dyDescent="0.35">
      <c r="A520"/>
      <c r="B520"/>
    </row>
    <row r="521" spans="1:2" x14ac:dyDescent="0.35">
      <c r="A521"/>
      <c r="B521"/>
    </row>
    <row r="522" spans="1:2" x14ac:dyDescent="0.35">
      <c r="A522"/>
      <c r="B522"/>
    </row>
    <row r="523" spans="1:2" x14ac:dyDescent="0.35">
      <c r="A523"/>
      <c r="B523"/>
    </row>
    <row r="524" spans="1:2" x14ac:dyDescent="0.35">
      <c r="A524"/>
      <c r="B524"/>
    </row>
    <row r="525" spans="1:2" x14ac:dyDescent="0.35">
      <c r="A525"/>
      <c r="B525"/>
    </row>
    <row r="526" spans="1:2" x14ac:dyDescent="0.35">
      <c r="A526"/>
      <c r="B526"/>
    </row>
    <row r="527" spans="1:2" x14ac:dyDescent="0.35">
      <c r="A527"/>
      <c r="B527"/>
    </row>
    <row r="528" spans="1:2" x14ac:dyDescent="0.35">
      <c r="A528"/>
      <c r="B528"/>
    </row>
    <row r="529" spans="1:2" x14ac:dyDescent="0.35">
      <c r="A529"/>
      <c r="B529"/>
    </row>
    <row r="530" spans="1:2" x14ac:dyDescent="0.35">
      <c r="A530"/>
      <c r="B530"/>
    </row>
    <row r="531" spans="1:2" x14ac:dyDescent="0.35">
      <c r="A531"/>
      <c r="B531"/>
    </row>
    <row r="532" spans="1:2" x14ac:dyDescent="0.35">
      <c r="A532"/>
      <c r="B532"/>
    </row>
    <row r="533" spans="1:2" x14ac:dyDescent="0.35">
      <c r="A533"/>
      <c r="B533"/>
    </row>
    <row r="534" spans="1:2" x14ac:dyDescent="0.35">
      <c r="A534"/>
      <c r="B534"/>
    </row>
    <row r="535" spans="1:2" x14ac:dyDescent="0.35">
      <c r="A535"/>
      <c r="B535"/>
    </row>
    <row r="536" spans="1:2" x14ac:dyDescent="0.35">
      <c r="A536"/>
      <c r="B536"/>
    </row>
    <row r="537" spans="1:2" x14ac:dyDescent="0.35">
      <c r="A537"/>
      <c r="B537"/>
    </row>
    <row r="538" spans="1:2" x14ac:dyDescent="0.35">
      <c r="A538"/>
      <c r="B538"/>
    </row>
    <row r="539" spans="1:2" x14ac:dyDescent="0.35">
      <c r="A539"/>
      <c r="B539"/>
    </row>
    <row r="540" spans="1:2" x14ac:dyDescent="0.35">
      <c r="A540"/>
      <c r="B540"/>
    </row>
    <row r="541" spans="1:2" x14ac:dyDescent="0.35">
      <c r="A541"/>
      <c r="B541"/>
    </row>
    <row r="542" spans="1:2" x14ac:dyDescent="0.35">
      <c r="A542"/>
      <c r="B542"/>
    </row>
    <row r="543" spans="1:2" x14ac:dyDescent="0.35">
      <c r="A543"/>
      <c r="B543"/>
    </row>
    <row r="544" spans="1:2" x14ac:dyDescent="0.35">
      <c r="A544"/>
      <c r="B544"/>
    </row>
    <row r="545" spans="1:2" x14ac:dyDescent="0.35">
      <c r="A545"/>
      <c r="B545"/>
    </row>
    <row r="546" spans="1:2" x14ac:dyDescent="0.35">
      <c r="A546"/>
      <c r="B546"/>
    </row>
    <row r="547" spans="1:2" x14ac:dyDescent="0.35">
      <c r="A547"/>
      <c r="B547"/>
    </row>
    <row r="548" spans="1:2" x14ac:dyDescent="0.35">
      <c r="A548"/>
      <c r="B548"/>
    </row>
    <row r="549" spans="1:2" x14ac:dyDescent="0.35">
      <c r="A549"/>
      <c r="B549"/>
    </row>
    <row r="550" spans="1:2" x14ac:dyDescent="0.35">
      <c r="A550"/>
      <c r="B550"/>
    </row>
    <row r="551" spans="1:2" x14ac:dyDescent="0.35">
      <c r="A551"/>
      <c r="B551"/>
    </row>
    <row r="552" spans="1:2" x14ac:dyDescent="0.35">
      <c r="A552"/>
      <c r="B552"/>
    </row>
    <row r="553" spans="1:2" x14ac:dyDescent="0.35">
      <c r="A553"/>
      <c r="B553"/>
    </row>
    <row r="554" spans="1:2" x14ac:dyDescent="0.35">
      <c r="A554"/>
      <c r="B554"/>
    </row>
    <row r="555" spans="1:2" x14ac:dyDescent="0.35">
      <c r="A555"/>
      <c r="B555"/>
    </row>
    <row r="556" spans="1:2" x14ac:dyDescent="0.35">
      <c r="A556"/>
      <c r="B556"/>
    </row>
    <row r="557" spans="1:2" x14ac:dyDescent="0.35">
      <c r="A557"/>
      <c r="B557"/>
    </row>
    <row r="558" spans="1:2" x14ac:dyDescent="0.35">
      <c r="A558"/>
      <c r="B558"/>
    </row>
    <row r="559" spans="1:2" x14ac:dyDescent="0.35">
      <c r="A559"/>
      <c r="B559"/>
    </row>
    <row r="560" spans="1:2" x14ac:dyDescent="0.35">
      <c r="A560"/>
      <c r="B560"/>
    </row>
    <row r="561" spans="1:2" x14ac:dyDescent="0.35">
      <c r="A561"/>
      <c r="B561"/>
    </row>
    <row r="562" spans="1:2" x14ac:dyDescent="0.35">
      <c r="A562"/>
      <c r="B562"/>
    </row>
    <row r="563" spans="1:2" x14ac:dyDescent="0.35">
      <c r="A563"/>
      <c r="B563"/>
    </row>
    <row r="564" spans="1:2" x14ac:dyDescent="0.35">
      <c r="A564"/>
      <c r="B564"/>
    </row>
    <row r="565" spans="1:2" x14ac:dyDescent="0.35">
      <c r="A565"/>
      <c r="B565"/>
    </row>
    <row r="566" spans="1:2" x14ac:dyDescent="0.35">
      <c r="A566"/>
      <c r="B566"/>
    </row>
    <row r="567" spans="1:2" x14ac:dyDescent="0.35">
      <c r="A567"/>
      <c r="B567"/>
    </row>
    <row r="568" spans="1:2" x14ac:dyDescent="0.35">
      <c r="A568"/>
      <c r="B568"/>
    </row>
    <row r="569" spans="1:2" x14ac:dyDescent="0.35">
      <c r="A569"/>
      <c r="B569"/>
    </row>
    <row r="570" spans="1:2" x14ac:dyDescent="0.35">
      <c r="A570"/>
      <c r="B570"/>
    </row>
    <row r="571" spans="1:2" x14ac:dyDescent="0.35">
      <c r="A571"/>
      <c r="B571"/>
    </row>
    <row r="572" spans="1:2" x14ac:dyDescent="0.35">
      <c r="A572"/>
      <c r="B572"/>
    </row>
    <row r="573" spans="1:2" x14ac:dyDescent="0.35">
      <c r="A573"/>
      <c r="B573"/>
    </row>
    <row r="574" spans="1:2" x14ac:dyDescent="0.35">
      <c r="A574"/>
      <c r="B574"/>
    </row>
    <row r="575" spans="1:2" x14ac:dyDescent="0.35">
      <c r="A575"/>
      <c r="B575"/>
    </row>
    <row r="576" spans="1:2" x14ac:dyDescent="0.35">
      <c r="A576"/>
      <c r="B576"/>
    </row>
    <row r="577" spans="1:2" x14ac:dyDescent="0.35">
      <c r="A577"/>
      <c r="B577"/>
    </row>
    <row r="578" spans="1:2" x14ac:dyDescent="0.35">
      <c r="A578"/>
      <c r="B578"/>
    </row>
    <row r="579" spans="1:2" x14ac:dyDescent="0.35">
      <c r="A579"/>
      <c r="B579"/>
    </row>
    <row r="580" spans="1:2" x14ac:dyDescent="0.35">
      <c r="A580"/>
      <c r="B580"/>
    </row>
    <row r="581" spans="1:2" x14ac:dyDescent="0.35">
      <c r="A581"/>
      <c r="B581"/>
    </row>
    <row r="582" spans="1:2" x14ac:dyDescent="0.35">
      <c r="A582"/>
      <c r="B582"/>
    </row>
    <row r="583" spans="1:2" x14ac:dyDescent="0.35">
      <c r="A583"/>
      <c r="B583"/>
    </row>
    <row r="584" spans="1:2" x14ac:dyDescent="0.35">
      <c r="A584"/>
      <c r="B584"/>
    </row>
    <row r="585" spans="1:2" x14ac:dyDescent="0.35">
      <c r="A585"/>
      <c r="B585"/>
    </row>
    <row r="586" spans="1:2" x14ac:dyDescent="0.35">
      <c r="A586"/>
      <c r="B586"/>
    </row>
    <row r="587" spans="1:2" x14ac:dyDescent="0.35">
      <c r="A587"/>
      <c r="B587"/>
    </row>
    <row r="588" spans="1:2" x14ac:dyDescent="0.35">
      <c r="A588"/>
      <c r="B588"/>
    </row>
    <row r="589" spans="1:2" x14ac:dyDescent="0.35">
      <c r="A589"/>
      <c r="B589"/>
    </row>
    <row r="590" spans="1:2" x14ac:dyDescent="0.35">
      <c r="A590"/>
      <c r="B590"/>
    </row>
    <row r="591" spans="1:2" x14ac:dyDescent="0.35">
      <c r="A591"/>
      <c r="B591"/>
    </row>
    <row r="592" spans="1:2" x14ac:dyDescent="0.35">
      <c r="A592"/>
      <c r="B592"/>
    </row>
    <row r="593" spans="1:2" x14ac:dyDescent="0.35">
      <c r="A593"/>
      <c r="B593"/>
    </row>
    <row r="594" spans="1:2" x14ac:dyDescent="0.35">
      <c r="A594"/>
      <c r="B594"/>
    </row>
    <row r="595" spans="1:2" x14ac:dyDescent="0.35">
      <c r="A595"/>
      <c r="B595"/>
    </row>
    <row r="596" spans="1:2" x14ac:dyDescent="0.35">
      <c r="A596"/>
      <c r="B596"/>
    </row>
    <row r="597" spans="1:2" x14ac:dyDescent="0.35">
      <c r="A597"/>
      <c r="B597"/>
    </row>
    <row r="598" spans="1:2" x14ac:dyDescent="0.35">
      <c r="A598"/>
      <c r="B598"/>
    </row>
    <row r="599" spans="1:2" x14ac:dyDescent="0.35">
      <c r="A599"/>
      <c r="B599"/>
    </row>
    <row r="600" spans="1:2" x14ac:dyDescent="0.35">
      <c r="A600"/>
      <c r="B600"/>
    </row>
    <row r="601" spans="1:2" x14ac:dyDescent="0.35">
      <c r="A601"/>
      <c r="B601"/>
    </row>
    <row r="602" spans="1:2" x14ac:dyDescent="0.35">
      <c r="A602"/>
      <c r="B602"/>
    </row>
    <row r="603" spans="1:2" x14ac:dyDescent="0.35">
      <c r="A603"/>
      <c r="B603"/>
    </row>
    <row r="604" spans="1:2" x14ac:dyDescent="0.35">
      <c r="A604"/>
      <c r="B604"/>
    </row>
    <row r="605" spans="1:2" x14ac:dyDescent="0.35">
      <c r="A605"/>
      <c r="B605"/>
    </row>
    <row r="606" spans="1:2" x14ac:dyDescent="0.35">
      <c r="A606"/>
      <c r="B606"/>
    </row>
    <row r="607" spans="1:2" x14ac:dyDescent="0.35">
      <c r="A607"/>
      <c r="B607"/>
    </row>
    <row r="608" spans="1:2" x14ac:dyDescent="0.35">
      <c r="A608"/>
      <c r="B608"/>
    </row>
    <row r="609" spans="1:2" x14ac:dyDescent="0.35">
      <c r="A609"/>
      <c r="B609"/>
    </row>
    <row r="610" spans="1:2" x14ac:dyDescent="0.35">
      <c r="A610"/>
      <c r="B610"/>
    </row>
    <row r="611" spans="1:2" x14ac:dyDescent="0.35">
      <c r="A611"/>
      <c r="B611"/>
    </row>
    <row r="612" spans="1:2" x14ac:dyDescent="0.35">
      <c r="A612"/>
      <c r="B612"/>
    </row>
    <row r="613" spans="1:2" x14ac:dyDescent="0.35">
      <c r="A613"/>
      <c r="B613"/>
    </row>
    <row r="614" spans="1:2" x14ac:dyDescent="0.35">
      <c r="A614"/>
      <c r="B614"/>
    </row>
    <row r="615" spans="1:2" x14ac:dyDescent="0.35">
      <c r="A615"/>
      <c r="B615"/>
    </row>
    <row r="616" spans="1:2" x14ac:dyDescent="0.35">
      <c r="A616"/>
      <c r="B616"/>
    </row>
    <row r="617" spans="1:2" x14ac:dyDescent="0.35">
      <c r="A617"/>
      <c r="B617"/>
    </row>
    <row r="618" spans="1:2" x14ac:dyDescent="0.35">
      <c r="A618"/>
      <c r="B618"/>
    </row>
    <row r="619" spans="1:2" x14ac:dyDescent="0.35">
      <c r="A619"/>
      <c r="B619"/>
    </row>
    <row r="620" spans="1:2" x14ac:dyDescent="0.35">
      <c r="A620"/>
      <c r="B620"/>
    </row>
    <row r="621" spans="1:2" x14ac:dyDescent="0.35">
      <c r="A621"/>
      <c r="B621"/>
    </row>
    <row r="622" spans="1:2" x14ac:dyDescent="0.35">
      <c r="A622"/>
      <c r="B622"/>
    </row>
    <row r="623" spans="1:2" x14ac:dyDescent="0.35">
      <c r="A623"/>
      <c r="B623"/>
    </row>
    <row r="624" spans="1:2" x14ac:dyDescent="0.35">
      <c r="A624"/>
      <c r="B624"/>
    </row>
    <row r="625" spans="1:2" x14ac:dyDescent="0.35">
      <c r="A625"/>
      <c r="B625"/>
    </row>
    <row r="626" spans="1:2" x14ac:dyDescent="0.35">
      <c r="A626"/>
      <c r="B626"/>
    </row>
    <row r="627" spans="1:2" x14ac:dyDescent="0.35">
      <c r="A627"/>
      <c r="B627"/>
    </row>
    <row r="628" spans="1:2" x14ac:dyDescent="0.35">
      <c r="A628"/>
      <c r="B628"/>
    </row>
    <row r="629" spans="1:2" x14ac:dyDescent="0.35">
      <c r="A629"/>
      <c r="B629"/>
    </row>
    <row r="630" spans="1:2" x14ac:dyDescent="0.35">
      <c r="A630"/>
      <c r="B630"/>
    </row>
    <row r="631" spans="1:2" x14ac:dyDescent="0.35">
      <c r="A631"/>
      <c r="B631"/>
    </row>
    <row r="632" spans="1:2" x14ac:dyDescent="0.35">
      <c r="A632"/>
      <c r="B632"/>
    </row>
    <row r="633" spans="1:2" x14ac:dyDescent="0.35">
      <c r="A633"/>
      <c r="B633"/>
    </row>
    <row r="634" spans="1:2" x14ac:dyDescent="0.35">
      <c r="A634"/>
      <c r="B634"/>
    </row>
    <row r="635" spans="1:2" x14ac:dyDescent="0.35">
      <c r="A635"/>
      <c r="B635"/>
    </row>
    <row r="636" spans="1:2" x14ac:dyDescent="0.35">
      <c r="A636"/>
      <c r="B636"/>
    </row>
    <row r="637" spans="1:2" x14ac:dyDescent="0.35">
      <c r="A637"/>
      <c r="B637"/>
    </row>
    <row r="638" spans="1:2" x14ac:dyDescent="0.35">
      <c r="A638"/>
      <c r="B638"/>
    </row>
    <row r="639" spans="1:2" x14ac:dyDescent="0.35">
      <c r="A639"/>
      <c r="B639"/>
    </row>
    <row r="640" spans="1:2" x14ac:dyDescent="0.35">
      <c r="A640"/>
      <c r="B640"/>
    </row>
    <row r="641" spans="1:2" x14ac:dyDescent="0.35">
      <c r="A641"/>
      <c r="B641"/>
    </row>
    <row r="642" spans="1:2" x14ac:dyDescent="0.35">
      <c r="A642"/>
      <c r="B642"/>
    </row>
    <row r="643" spans="1:2" x14ac:dyDescent="0.35">
      <c r="A643"/>
      <c r="B643"/>
    </row>
    <row r="644" spans="1:2" x14ac:dyDescent="0.35">
      <c r="A644"/>
      <c r="B644"/>
    </row>
    <row r="645" spans="1:2" x14ac:dyDescent="0.35">
      <c r="A645"/>
      <c r="B645"/>
    </row>
    <row r="646" spans="1:2" x14ac:dyDescent="0.35">
      <c r="A646"/>
      <c r="B646"/>
    </row>
    <row r="647" spans="1:2" x14ac:dyDescent="0.35">
      <c r="A647"/>
      <c r="B647"/>
    </row>
    <row r="648" spans="1:2" x14ac:dyDescent="0.35">
      <c r="A648"/>
      <c r="B648"/>
    </row>
    <row r="649" spans="1:2" x14ac:dyDescent="0.35">
      <c r="A649"/>
      <c r="B649"/>
    </row>
    <row r="650" spans="1:2" x14ac:dyDescent="0.35">
      <c r="A650"/>
      <c r="B650"/>
    </row>
    <row r="651" spans="1:2" x14ac:dyDescent="0.35">
      <c r="A651"/>
      <c r="B651"/>
    </row>
    <row r="652" spans="1:2" x14ac:dyDescent="0.35">
      <c r="A652"/>
      <c r="B652"/>
    </row>
    <row r="653" spans="1:2" x14ac:dyDescent="0.35">
      <c r="A653"/>
      <c r="B653"/>
    </row>
    <row r="654" spans="1:2" x14ac:dyDescent="0.35">
      <c r="A654"/>
      <c r="B654"/>
    </row>
    <row r="655" spans="1:2" x14ac:dyDescent="0.35">
      <c r="A655"/>
      <c r="B655"/>
    </row>
    <row r="656" spans="1:2" x14ac:dyDescent="0.35">
      <c r="A656"/>
      <c r="B656"/>
    </row>
    <row r="657" spans="1:2" x14ac:dyDescent="0.35">
      <c r="A657"/>
      <c r="B657"/>
    </row>
    <row r="658" spans="1:2" x14ac:dyDescent="0.35">
      <c r="A658"/>
      <c r="B658"/>
    </row>
    <row r="659" spans="1:2" x14ac:dyDescent="0.35">
      <c r="A659"/>
      <c r="B659"/>
    </row>
    <row r="660" spans="1:2" x14ac:dyDescent="0.35">
      <c r="A660"/>
      <c r="B660"/>
    </row>
    <row r="661" spans="1:2" x14ac:dyDescent="0.35">
      <c r="A661"/>
      <c r="B661"/>
    </row>
    <row r="662" spans="1:2" x14ac:dyDescent="0.35">
      <c r="A662"/>
      <c r="B662"/>
    </row>
    <row r="663" spans="1:2" x14ac:dyDescent="0.35">
      <c r="A663"/>
      <c r="B663"/>
    </row>
    <row r="664" spans="1:2" x14ac:dyDescent="0.35">
      <c r="A664"/>
      <c r="B664"/>
    </row>
    <row r="665" spans="1:2" x14ac:dyDescent="0.35">
      <c r="A665"/>
      <c r="B665"/>
    </row>
    <row r="666" spans="1:2" x14ac:dyDescent="0.35">
      <c r="A666"/>
      <c r="B666"/>
    </row>
    <row r="667" spans="1:2" x14ac:dyDescent="0.35">
      <c r="A667"/>
      <c r="B667"/>
    </row>
    <row r="668" spans="1:2" x14ac:dyDescent="0.35">
      <c r="A668"/>
      <c r="B668"/>
    </row>
    <row r="669" spans="1:2" x14ac:dyDescent="0.35">
      <c r="A669"/>
      <c r="B669"/>
    </row>
    <row r="670" spans="1:2" x14ac:dyDescent="0.35">
      <c r="A670"/>
      <c r="B670"/>
    </row>
    <row r="671" spans="1:2" x14ac:dyDescent="0.35">
      <c r="A671"/>
      <c r="B671"/>
    </row>
    <row r="672" spans="1:2" x14ac:dyDescent="0.35">
      <c r="A672"/>
      <c r="B672"/>
    </row>
    <row r="673" spans="1:2" x14ac:dyDescent="0.35">
      <c r="A673"/>
      <c r="B673"/>
    </row>
    <row r="674" spans="1:2" x14ac:dyDescent="0.35">
      <c r="A674"/>
      <c r="B674"/>
    </row>
    <row r="675" spans="1:2" x14ac:dyDescent="0.35">
      <c r="A675"/>
      <c r="B675"/>
    </row>
    <row r="676" spans="1:2" x14ac:dyDescent="0.35">
      <c r="A676"/>
      <c r="B676"/>
    </row>
    <row r="677" spans="1:2" x14ac:dyDescent="0.35">
      <c r="A677"/>
      <c r="B677"/>
    </row>
    <row r="678" spans="1:2" x14ac:dyDescent="0.35">
      <c r="A678"/>
      <c r="B678"/>
    </row>
    <row r="679" spans="1:2" x14ac:dyDescent="0.35">
      <c r="A679"/>
      <c r="B679"/>
    </row>
    <row r="680" spans="1:2" x14ac:dyDescent="0.35">
      <c r="A680"/>
      <c r="B680"/>
    </row>
    <row r="681" spans="1:2" x14ac:dyDescent="0.35">
      <c r="A681"/>
      <c r="B681"/>
    </row>
    <row r="682" spans="1:2" x14ac:dyDescent="0.35">
      <c r="A682"/>
      <c r="B682"/>
    </row>
    <row r="683" spans="1:2" x14ac:dyDescent="0.35">
      <c r="A683"/>
      <c r="B683"/>
    </row>
    <row r="684" spans="1:2" x14ac:dyDescent="0.35">
      <c r="A684"/>
      <c r="B684"/>
    </row>
    <row r="685" spans="1:2" x14ac:dyDescent="0.35">
      <c r="A685"/>
      <c r="B685"/>
    </row>
    <row r="686" spans="1:2" x14ac:dyDescent="0.35">
      <c r="A686"/>
      <c r="B686"/>
    </row>
    <row r="687" spans="1:2" x14ac:dyDescent="0.35">
      <c r="A687"/>
      <c r="B687"/>
    </row>
    <row r="688" spans="1:2" x14ac:dyDescent="0.35">
      <c r="A688"/>
      <c r="B688"/>
    </row>
    <row r="689" spans="1:2" x14ac:dyDescent="0.35">
      <c r="A689"/>
      <c r="B689"/>
    </row>
    <row r="690" spans="1:2" x14ac:dyDescent="0.35">
      <c r="A690"/>
      <c r="B690"/>
    </row>
    <row r="691" spans="1:2" x14ac:dyDescent="0.35">
      <c r="A691"/>
      <c r="B691"/>
    </row>
    <row r="692" spans="1:2" x14ac:dyDescent="0.35">
      <c r="A692"/>
      <c r="B692"/>
    </row>
    <row r="693" spans="1:2" x14ac:dyDescent="0.35">
      <c r="A693"/>
      <c r="B693"/>
    </row>
    <row r="694" spans="1:2" x14ac:dyDescent="0.35">
      <c r="A694"/>
      <c r="B694"/>
    </row>
    <row r="695" spans="1:2" x14ac:dyDescent="0.35">
      <c r="A695"/>
      <c r="B695"/>
    </row>
    <row r="696" spans="1:2" x14ac:dyDescent="0.35">
      <c r="A696"/>
      <c r="B696"/>
    </row>
    <row r="697" spans="1:2" x14ac:dyDescent="0.35">
      <c r="A697"/>
      <c r="B697"/>
    </row>
    <row r="698" spans="1:2" x14ac:dyDescent="0.35">
      <c r="A698"/>
      <c r="B698"/>
    </row>
    <row r="699" spans="1:2" x14ac:dyDescent="0.35">
      <c r="A699"/>
      <c r="B699"/>
    </row>
    <row r="700" spans="1:2" x14ac:dyDescent="0.35">
      <c r="A700"/>
      <c r="B700"/>
    </row>
    <row r="701" spans="1:2" x14ac:dyDescent="0.35">
      <c r="A701"/>
      <c r="B701"/>
    </row>
    <row r="702" spans="1:2" x14ac:dyDescent="0.35">
      <c r="A702"/>
      <c r="B702"/>
    </row>
    <row r="703" spans="1:2" x14ac:dyDescent="0.35">
      <c r="A703"/>
      <c r="B703"/>
    </row>
    <row r="704" spans="1:2" x14ac:dyDescent="0.35">
      <c r="A704"/>
      <c r="B704"/>
    </row>
    <row r="705" spans="1:2" x14ac:dyDescent="0.35">
      <c r="A705"/>
      <c r="B705"/>
    </row>
    <row r="706" spans="1:2" x14ac:dyDescent="0.35">
      <c r="A706"/>
      <c r="B706"/>
    </row>
    <row r="707" spans="1:2" x14ac:dyDescent="0.35">
      <c r="A707"/>
      <c r="B707"/>
    </row>
    <row r="708" spans="1:2" x14ac:dyDescent="0.35">
      <c r="A708"/>
      <c r="B708"/>
    </row>
    <row r="709" spans="1:2" x14ac:dyDescent="0.35">
      <c r="A709"/>
      <c r="B709"/>
    </row>
    <row r="710" spans="1:2" x14ac:dyDescent="0.35">
      <c r="A710"/>
      <c r="B710"/>
    </row>
    <row r="711" spans="1:2" x14ac:dyDescent="0.35">
      <c r="A711"/>
      <c r="B711"/>
    </row>
    <row r="712" spans="1:2" x14ac:dyDescent="0.35">
      <c r="A712"/>
      <c r="B712"/>
    </row>
    <row r="713" spans="1:2" x14ac:dyDescent="0.35">
      <c r="A713"/>
      <c r="B713"/>
    </row>
    <row r="714" spans="1:2" x14ac:dyDescent="0.35">
      <c r="A714"/>
      <c r="B714"/>
    </row>
    <row r="715" spans="1:2" x14ac:dyDescent="0.35">
      <c r="A715"/>
      <c r="B715"/>
    </row>
    <row r="716" spans="1:2" x14ac:dyDescent="0.35">
      <c r="A716"/>
      <c r="B716"/>
    </row>
    <row r="717" spans="1:2" x14ac:dyDescent="0.35">
      <c r="A717"/>
      <c r="B717"/>
    </row>
    <row r="718" spans="1:2" x14ac:dyDescent="0.35">
      <c r="A718"/>
      <c r="B718"/>
    </row>
    <row r="719" spans="1:2" x14ac:dyDescent="0.35">
      <c r="A719"/>
      <c r="B719"/>
    </row>
    <row r="720" spans="1:2" x14ac:dyDescent="0.35">
      <c r="A720"/>
      <c r="B720"/>
    </row>
    <row r="721" spans="1:2" x14ac:dyDescent="0.35">
      <c r="A721"/>
      <c r="B721"/>
    </row>
    <row r="722" spans="1:2" x14ac:dyDescent="0.35">
      <c r="A722"/>
      <c r="B722"/>
    </row>
    <row r="723" spans="1:2" x14ac:dyDescent="0.35">
      <c r="A723"/>
      <c r="B723"/>
    </row>
    <row r="724" spans="1:2" x14ac:dyDescent="0.35">
      <c r="A724"/>
      <c r="B724"/>
    </row>
    <row r="725" spans="1:2" x14ac:dyDescent="0.35">
      <c r="A725"/>
      <c r="B725"/>
    </row>
    <row r="726" spans="1:2" x14ac:dyDescent="0.35">
      <c r="A726"/>
      <c r="B726"/>
    </row>
    <row r="727" spans="1:2" x14ac:dyDescent="0.35">
      <c r="A727"/>
      <c r="B727"/>
    </row>
    <row r="728" spans="1:2" x14ac:dyDescent="0.35">
      <c r="A728"/>
      <c r="B728"/>
    </row>
    <row r="729" spans="1:2" x14ac:dyDescent="0.35">
      <c r="A729"/>
      <c r="B729"/>
    </row>
    <row r="730" spans="1:2" x14ac:dyDescent="0.35">
      <c r="A730"/>
      <c r="B730"/>
    </row>
    <row r="731" spans="1:2" x14ac:dyDescent="0.35">
      <c r="A731"/>
      <c r="B731"/>
    </row>
    <row r="732" spans="1:2" x14ac:dyDescent="0.35">
      <c r="A732"/>
      <c r="B732"/>
    </row>
    <row r="733" spans="1:2" x14ac:dyDescent="0.35">
      <c r="A733"/>
      <c r="B733"/>
    </row>
    <row r="734" spans="1:2" x14ac:dyDescent="0.35">
      <c r="A734"/>
      <c r="B734"/>
    </row>
    <row r="735" spans="1:2" x14ac:dyDescent="0.35">
      <c r="A735"/>
      <c r="B735"/>
    </row>
    <row r="736" spans="1:2" x14ac:dyDescent="0.35">
      <c r="A736"/>
      <c r="B736"/>
    </row>
    <row r="737" spans="1:2" x14ac:dyDescent="0.35">
      <c r="A737"/>
      <c r="B737"/>
    </row>
    <row r="738" spans="1:2" x14ac:dyDescent="0.35">
      <c r="A738"/>
      <c r="B738"/>
    </row>
    <row r="739" spans="1:2" x14ac:dyDescent="0.35">
      <c r="A739"/>
      <c r="B739"/>
    </row>
    <row r="740" spans="1:2" x14ac:dyDescent="0.35">
      <c r="A740"/>
      <c r="B740"/>
    </row>
    <row r="741" spans="1:2" x14ac:dyDescent="0.35">
      <c r="A741"/>
      <c r="B741"/>
    </row>
    <row r="742" spans="1:2" x14ac:dyDescent="0.35">
      <c r="A742"/>
      <c r="B742"/>
    </row>
    <row r="743" spans="1:2" x14ac:dyDescent="0.35">
      <c r="A743"/>
      <c r="B743"/>
    </row>
    <row r="744" spans="1:2" x14ac:dyDescent="0.35">
      <c r="A744"/>
      <c r="B744"/>
    </row>
    <row r="745" spans="1:2" x14ac:dyDescent="0.35">
      <c r="A745"/>
      <c r="B745"/>
    </row>
    <row r="746" spans="1:2" x14ac:dyDescent="0.35">
      <c r="A746"/>
      <c r="B746"/>
    </row>
    <row r="747" spans="1:2" x14ac:dyDescent="0.35">
      <c r="A747"/>
      <c r="B747"/>
    </row>
    <row r="748" spans="1:2" x14ac:dyDescent="0.35">
      <c r="A748"/>
      <c r="B748"/>
    </row>
    <row r="749" spans="1:2" x14ac:dyDescent="0.35">
      <c r="A749"/>
      <c r="B749"/>
    </row>
    <row r="750" spans="1:2" x14ac:dyDescent="0.35">
      <c r="A750"/>
      <c r="B750"/>
    </row>
    <row r="751" spans="1:2" x14ac:dyDescent="0.35">
      <c r="A751"/>
      <c r="B751"/>
    </row>
    <row r="752" spans="1:2" x14ac:dyDescent="0.35">
      <c r="A752"/>
      <c r="B752"/>
    </row>
    <row r="753" spans="1:2" x14ac:dyDescent="0.35">
      <c r="A753"/>
      <c r="B753"/>
    </row>
    <row r="754" spans="1:2" x14ac:dyDescent="0.35">
      <c r="A754"/>
      <c r="B754"/>
    </row>
    <row r="755" spans="1:2" x14ac:dyDescent="0.35">
      <c r="A755"/>
      <c r="B755"/>
    </row>
    <row r="756" spans="1:2" x14ac:dyDescent="0.35">
      <c r="A756"/>
      <c r="B756"/>
    </row>
    <row r="757" spans="1:2" x14ac:dyDescent="0.35">
      <c r="A757"/>
      <c r="B757"/>
    </row>
    <row r="758" spans="1:2" x14ac:dyDescent="0.35">
      <c r="A758"/>
      <c r="B758"/>
    </row>
    <row r="759" spans="1:2" x14ac:dyDescent="0.35">
      <c r="A759"/>
      <c r="B759"/>
    </row>
    <row r="760" spans="1:2" x14ac:dyDescent="0.35">
      <c r="A760"/>
      <c r="B760"/>
    </row>
    <row r="761" spans="1:2" x14ac:dyDescent="0.35">
      <c r="A761"/>
      <c r="B761"/>
    </row>
    <row r="762" spans="1:2" x14ac:dyDescent="0.35">
      <c r="A762"/>
      <c r="B762"/>
    </row>
    <row r="763" spans="1:2" x14ac:dyDescent="0.35">
      <c r="A763"/>
      <c r="B763"/>
    </row>
    <row r="764" spans="1:2" x14ac:dyDescent="0.35">
      <c r="A764"/>
      <c r="B764"/>
    </row>
    <row r="765" spans="1:2" x14ac:dyDescent="0.35">
      <c r="A765"/>
      <c r="B765"/>
    </row>
    <row r="766" spans="1:2" x14ac:dyDescent="0.35">
      <c r="A766"/>
      <c r="B766"/>
    </row>
    <row r="767" spans="1:2" x14ac:dyDescent="0.35">
      <c r="A767"/>
      <c r="B767"/>
    </row>
    <row r="768" spans="1:2" x14ac:dyDescent="0.35">
      <c r="A768"/>
      <c r="B768"/>
    </row>
    <row r="769" spans="1:2" x14ac:dyDescent="0.35">
      <c r="A769"/>
      <c r="B769"/>
    </row>
    <row r="770" spans="1:2" x14ac:dyDescent="0.35">
      <c r="A770"/>
      <c r="B770"/>
    </row>
    <row r="771" spans="1:2" x14ac:dyDescent="0.35">
      <c r="A771"/>
      <c r="B771"/>
    </row>
    <row r="772" spans="1:2" x14ac:dyDescent="0.35">
      <c r="A772"/>
      <c r="B772"/>
    </row>
    <row r="773" spans="1:2" x14ac:dyDescent="0.35">
      <c r="A773"/>
      <c r="B773"/>
    </row>
    <row r="774" spans="1:2" x14ac:dyDescent="0.35">
      <c r="A774"/>
      <c r="B774"/>
    </row>
    <row r="775" spans="1:2" x14ac:dyDescent="0.35">
      <c r="A775"/>
      <c r="B775"/>
    </row>
    <row r="776" spans="1:2" x14ac:dyDescent="0.35">
      <c r="A776"/>
      <c r="B776"/>
    </row>
    <row r="777" spans="1:2" x14ac:dyDescent="0.35">
      <c r="A777"/>
      <c r="B777"/>
    </row>
    <row r="778" spans="1:2" x14ac:dyDescent="0.35">
      <c r="A778"/>
      <c r="B778"/>
    </row>
    <row r="779" spans="1:2" x14ac:dyDescent="0.35">
      <c r="A779"/>
      <c r="B779"/>
    </row>
    <row r="780" spans="1:2" x14ac:dyDescent="0.35">
      <c r="A780"/>
      <c r="B780"/>
    </row>
    <row r="781" spans="1:2" x14ac:dyDescent="0.35">
      <c r="A781"/>
      <c r="B781"/>
    </row>
    <row r="782" spans="1:2" x14ac:dyDescent="0.35">
      <c r="A782"/>
      <c r="B782"/>
    </row>
    <row r="783" spans="1:2" x14ac:dyDescent="0.35">
      <c r="A783"/>
      <c r="B783"/>
    </row>
    <row r="784" spans="1:2" x14ac:dyDescent="0.35">
      <c r="A784"/>
      <c r="B784"/>
    </row>
    <row r="785" spans="1:2" x14ac:dyDescent="0.35">
      <c r="A785"/>
      <c r="B785"/>
    </row>
    <row r="786" spans="1:2" x14ac:dyDescent="0.35">
      <c r="A786"/>
      <c r="B786"/>
    </row>
    <row r="787" spans="1:2" x14ac:dyDescent="0.35">
      <c r="A787"/>
      <c r="B787"/>
    </row>
    <row r="788" spans="1:2" x14ac:dyDescent="0.35">
      <c r="A788"/>
      <c r="B788"/>
    </row>
    <row r="789" spans="1:2" x14ac:dyDescent="0.35">
      <c r="A789"/>
      <c r="B789"/>
    </row>
    <row r="790" spans="1:2" x14ac:dyDescent="0.35">
      <c r="A790"/>
      <c r="B790"/>
    </row>
    <row r="791" spans="1:2" x14ac:dyDescent="0.35">
      <c r="A791"/>
      <c r="B791"/>
    </row>
    <row r="792" spans="1:2" x14ac:dyDescent="0.35">
      <c r="A792"/>
      <c r="B792"/>
    </row>
    <row r="793" spans="1:2" x14ac:dyDescent="0.35">
      <c r="A793"/>
      <c r="B793"/>
    </row>
    <row r="794" spans="1:2" x14ac:dyDescent="0.35">
      <c r="A794"/>
      <c r="B794"/>
    </row>
    <row r="795" spans="1:2" x14ac:dyDescent="0.35">
      <c r="A795"/>
      <c r="B795"/>
    </row>
    <row r="796" spans="1:2" x14ac:dyDescent="0.35">
      <c r="A796"/>
      <c r="B796"/>
    </row>
    <row r="797" spans="1:2" x14ac:dyDescent="0.35">
      <c r="A797"/>
      <c r="B797"/>
    </row>
    <row r="798" spans="1:2" x14ac:dyDescent="0.35">
      <c r="A798"/>
      <c r="B798"/>
    </row>
    <row r="799" spans="1:2" x14ac:dyDescent="0.35">
      <c r="A799"/>
      <c r="B799"/>
    </row>
    <row r="800" spans="1:2" x14ac:dyDescent="0.35">
      <c r="A800"/>
      <c r="B800"/>
    </row>
    <row r="801" spans="1:2" x14ac:dyDescent="0.35">
      <c r="A801"/>
      <c r="B801"/>
    </row>
    <row r="802" spans="1:2" x14ac:dyDescent="0.35">
      <c r="A802"/>
      <c r="B802"/>
    </row>
    <row r="803" spans="1:2" x14ac:dyDescent="0.35">
      <c r="A803"/>
      <c r="B803"/>
    </row>
    <row r="804" spans="1:2" x14ac:dyDescent="0.35">
      <c r="A804"/>
      <c r="B804"/>
    </row>
    <row r="805" spans="1:2" x14ac:dyDescent="0.35">
      <c r="A805"/>
      <c r="B805"/>
    </row>
    <row r="806" spans="1:2" x14ac:dyDescent="0.35">
      <c r="A806"/>
      <c r="B806"/>
    </row>
    <row r="807" spans="1:2" x14ac:dyDescent="0.35">
      <c r="A807"/>
      <c r="B807"/>
    </row>
    <row r="808" spans="1:2" x14ac:dyDescent="0.35">
      <c r="A808"/>
      <c r="B808"/>
    </row>
    <row r="809" spans="1:2" x14ac:dyDescent="0.35">
      <c r="A809"/>
      <c r="B809"/>
    </row>
    <row r="810" spans="1:2" x14ac:dyDescent="0.35">
      <c r="A810"/>
      <c r="B810"/>
    </row>
    <row r="811" spans="1:2" x14ac:dyDescent="0.35">
      <c r="A811"/>
      <c r="B811"/>
    </row>
    <row r="812" spans="1:2" x14ac:dyDescent="0.35">
      <c r="A812"/>
      <c r="B812"/>
    </row>
    <row r="813" spans="1:2" x14ac:dyDescent="0.35">
      <c r="A813"/>
      <c r="B813"/>
    </row>
    <row r="814" spans="1:2" x14ac:dyDescent="0.35">
      <c r="A814"/>
      <c r="B814"/>
    </row>
    <row r="815" spans="1:2" x14ac:dyDescent="0.35">
      <c r="A815"/>
      <c r="B815"/>
    </row>
    <row r="816" spans="1:2" x14ac:dyDescent="0.35">
      <c r="A816"/>
      <c r="B816"/>
    </row>
    <row r="817" spans="1:2" x14ac:dyDescent="0.35">
      <c r="A817"/>
      <c r="B817"/>
    </row>
    <row r="818" spans="1:2" x14ac:dyDescent="0.35">
      <c r="A818"/>
      <c r="B818"/>
    </row>
    <row r="819" spans="1:2" x14ac:dyDescent="0.35">
      <c r="A819"/>
      <c r="B819"/>
    </row>
    <row r="820" spans="1:2" x14ac:dyDescent="0.35">
      <c r="A820"/>
      <c r="B820"/>
    </row>
    <row r="821" spans="1:2" x14ac:dyDescent="0.35">
      <c r="A821"/>
      <c r="B821"/>
    </row>
    <row r="822" spans="1:2" x14ac:dyDescent="0.35">
      <c r="A822"/>
      <c r="B822"/>
    </row>
    <row r="823" spans="1:2" x14ac:dyDescent="0.35">
      <c r="A823"/>
      <c r="B823"/>
    </row>
    <row r="824" spans="1:2" x14ac:dyDescent="0.35">
      <c r="A824"/>
      <c r="B824"/>
    </row>
    <row r="825" spans="1:2" x14ac:dyDescent="0.35">
      <c r="A825"/>
      <c r="B825"/>
    </row>
    <row r="826" spans="1:2" x14ac:dyDescent="0.35">
      <c r="A826"/>
      <c r="B826"/>
    </row>
    <row r="827" spans="1:2" x14ac:dyDescent="0.35">
      <c r="A827"/>
      <c r="B827"/>
    </row>
    <row r="828" spans="1:2" x14ac:dyDescent="0.35">
      <c r="A828"/>
      <c r="B828"/>
    </row>
    <row r="829" spans="1:2" x14ac:dyDescent="0.35">
      <c r="A829"/>
      <c r="B829"/>
    </row>
    <row r="830" spans="1:2" x14ac:dyDescent="0.35">
      <c r="A830"/>
      <c r="B830"/>
    </row>
    <row r="831" spans="1:2" x14ac:dyDescent="0.35">
      <c r="A831"/>
      <c r="B831"/>
    </row>
    <row r="832" spans="1:2" x14ac:dyDescent="0.35">
      <c r="A832"/>
      <c r="B832"/>
    </row>
    <row r="833" spans="1:2" x14ac:dyDescent="0.35">
      <c r="A833"/>
      <c r="B833"/>
    </row>
    <row r="834" spans="1:2" x14ac:dyDescent="0.35">
      <c r="A834"/>
      <c r="B834"/>
    </row>
    <row r="835" spans="1:2" x14ac:dyDescent="0.35">
      <c r="A835"/>
      <c r="B835"/>
    </row>
    <row r="836" spans="1:2" x14ac:dyDescent="0.35">
      <c r="A836"/>
      <c r="B836"/>
    </row>
    <row r="837" spans="1:2" x14ac:dyDescent="0.35">
      <c r="A837"/>
      <c r="B837"/>
    </row>
    <row r="838" spans="1:2" x14ac:dyDescent="0.35">
      <c r="A838"/>
      <c r="B838"/>
    </row>
    <row r="839" spans="1:2" x14ac:dyDescent="0.35">
      <c r="A839"/>
      <c r="B839"/>
    </row>
    <row r="840" spans="1:2" x14ac:dyDescent="0.35">
      <c r="A840"/>
      <c r="B840"/>
    </row>
    <row r="841" spans="1:2" x14ac:dyDescent="0.35">
      <c r="A841"/>
      <c r="B841"/>
    </row>
    <row r="842" spans="1:2" x14ac:dyDescent="0.35">
      <c r="A842"/>
      <c r="B842"/>
    </row>
    <row r="843" spans="1:2" x14ac:dyDescent="0.35">
      <c r="A843"/>
      <c r="B843"/>
    </row>
    <row r="844" spans="1:2" x14ac:dyDescent="0.35">
      <c r="A844"/>
      <c r="B844"/>
    </row>
    <row r="845" spans="1:2" x14ac:dyDescent="0.35">
      <c r="A845"/>
      <c r="B845"/>
    </row>
    <row r="846" spans="1:2" x14ac:dyDescent="0.35">
      <c r="A846"/>
      <c r="B846"/>
    </row>
    <row r="847" spans="1:2" x14ac:dyDescent="0.35">
      <c r="A847"/>
      <c r="B847"/>
    </row>
    <row r="848" spans="1:2" x14ac:dyDescent="0.35">
      <c r="A848"/>
      <c r="B848"/>
    </row>
    <row r="849" spans="1:2" x14ac:dyDescent="0.35">
      <c r="A849"/>
      <c r="B849"/>
    </row>
    <row r="850" spans="1:2" x14ac:dyDescent="0.35">
      <c r="A850"/>
      <c r="B850"/>
    </row>
    <row r="851" spans="1:2" x14ac:dyDescent="0.35">
      <c r="A851"/>
      <c r="B851"/>
    </row>
    <row r="852" spans="1:2" x14ac:dyDescent="0.35">
      <c r="A852"/>
      <c r="B852"/>
    </row>
    <row r="853" spans="1:2" x14ac:dyDescent="0.35">
      <c r="A853"/>
      <c r="B853"/>
    </row>
    <row r="854" spans="1:2" x14ac:dyDescent="0.35">
      <c r="A854"/>
      <c r="B854"/>
    </row>
    <row r="855" spans="1:2" x14ac:dyDescent="0.35">
      <c r="A855"/>
      <c r="B855"/>
    </row>
    <row r="856" spans="1:2" x14ac:dyDescent="0.35">
      <c r="A856"/>
      <c r="B856"/>
    </row>
    <row r="857" spans="1:2" x14ac:dyDescent="0.35">
      <c r="A857"/>
      <c r="B857"/>
    </row>
    <row r="858" spans="1:2" x14ac:dyDescent="0.35">
      <c r="A858"/>
      <c r="B858"/>
    </row>
    <row r="859" spans="1:2" x14ac:dyDescent="0.35">
      <c r="A859"/>
      <c r="B859"/>
    </row>
    <row r="860" spans="1:2" x14ac:dyDescent="0.35">
      <c r="A860"/>
      <c r="B860"/>
    </row>
    <row r="861" spans="1:2" x14ac:dyDescent="0.35">
      <c r="A861"/>
      <c r="B861"/>
    </row>
    <row r="862" spans="1:2" x14ac:dyDescent="0.35">
      <c r="A862"/>
      <c r="B862"/>
    </row>
    <row r="863" spans="1:2" x14ac:dyDescent="0.35">
      <c r="A863"/>
      <c r="B863"/>
    </row>
    <row r="864" spans="1:2" x14ac:dyDescent="0.35">
      <c r="A864"/>
      <c r="B864"/>
    </row>
    <row r="865" spans="1:2" x14ac:dyDescent="0.35">
      <c r="A865"/>
      <c r="B865"/>
    </row>
    <row r="866" spans="1:2" x14ac:dyDescent="0.35">
      <c r="A866"/>
      <c r="B866"/>
    </row>
    <row r="867" spans="1:2" x14ac:dyDescent="0.35">
      <c r="A867"/>
      <c r="B867"/>
    </row>
    <row r="868" spans="1:2" x14ac:dyDescent="0.35">
      <c r="A868"/>
      <c r="B868"/>
    </row>
    <row r="869" spans="1:2" x14ac:dyDescent="0.35">
      <c r="A869"/>
      <c r="B869"/>
    </row>
    <row r="870" spans="1:2" x14ac:dyDescent="0.35">
      <c r="A870"/>
      <c r="B870"/>
    </row>
    <row r="871" spans="1:2" x14ac:dyDescent="0.35">
      <c r="A871"/>
      <c r="B871"/>
    </row>
    <row r="872" spans="1:2" x14ac:dyDescent="0.35">
      <c r="A872"/>
      <c r="B872"/>
    </row>
    <row r="873" spans="1:2" x14ac:dyDescent="0.35">
      <c r="A873"/>
      <c r="B873"/>
    </row>
    <row r="874" spans="1:2" x14ac:dyDescent="0.35">
      <c r="A874"/>
      <c r="B874"/>
    </row>
    <row r="875" spans="1:2" x14ac:dyDescent="0.35">
      <c r="A875"/>
      <c r="B875"/>
    </row>
    <row r="876" spans="1:2" x14ac:dyDescent="0.35">
      <c r="A876"/>
      <c r="B876"/>
    </row>
    <row r="877" spans="1:2" x14ac:dyDescent="0.35">
      <c r="A877"/>
      <c r="B877"/>
    </row>
    <row r="878" spans="1:2" x14ac:dyDescent="0.35">
      <c r="A878"/>
      <c r="B878"/>
    </row>
    <row r="879" spans="1:2" x14ac:dyDescent="0.35">
      <c r="A879"/>
      <c r="B879"/>
    </row>
    <row r="880" spans="1:2" x14ac:dyDescent="0.35">
      <c r="A880"/>
      <c r="B880"/>
    </row>
    <row r="881" spans="1:2" x14ac:dyDescent="0.35">
      <c r="A881"/>
      <c r="B881"/>
    </row>
    <row r="882" spans="1:2" x14ac:dyDescent="0.35">
      <c r="A882"/>
      <c r="B882"/>
    </row>
    <row r="883" spans="1:2" x14ac:dyDescent="0.35">
      <c r="A883"/>
      <c r="B883"/>
    </row>
    <row r="884" spans="1:2" x14ac:dyDescent="0.35">
      <c r="A884"/>
      <c r="B884"/>
    </row>
    <row r="885" spans="1:2" x14ac:dyDescent="0.35">
      <c r="A885"/>
      <c r="B885"/>
    </row>
    <row r="886" spans="1:2" x14ac:dyDescent="0.35">
      <c r="A886"/>
      <c r="B886"/>
    </row>
    <row r="887" spans="1:2" x14ac:dyDescent="0.35">
      <c r="A887"/>
      <c r="B887"/>
    </row>
    <row r="888" spans="1:2" x14ac:dyDescent="0.35">
      <c r="A888"/>
      <c r="B888"/>
    </row>
    <row r="889" spans="1:2" x14ac:dyDescent="0.35">
      <c r="A889"/>
      <c r="B889"/>
    </row>
    <row r="890" spans="1:2" x14ac:dyDescent="0.35">
      <c r="A890"/>
      <c r="B890"/>
    </row>
    <row r="891" spans="1:2" x14ac:dyDescent="0.35">
      <c r="A891"/>
      <c r="B891"/>
    </row>
    <row r="892" spans="1:2" x14ac:dyDescent="0.35">
      <c r="A892"/>
      <c r="B892"/>
    </row>
    <row r="893" spans="1:2" x14ac:dyDescent="0.35">
      <c r="A893"/>
      <c r="B893"/>
    </row>
    <row r="894" spans="1:2" x14ac:dyDescent="0.35">
      <c r="A894"/>
      <c r="B894"/>
    </row>
    <row r="895" spans="1:2" x14ac:dyDescent="0.35">
      <c r="A895"/>
      <c r="B895"/>
    </row>
    <row r="896" spans="1:2" x14ac:dyDescent="0.35">
      <c r="A896"/>
      <c r="B896"/>
    </row>
    <row r="897" spans="1:2" x14ac:dyDescent="0.35">
      <c r="A897"/>
      <c r="B897"/>
    </row>
    <row r="898" spans="1:2" x14ac:dyDescent="0.35">
      <c r="A898"/>
      <c r="B898"/>
    </row>
    <row r="899" spans="1:2" x14ac:dyDescent="0.35">
      <c r="A899"/>
      <c r="B899"/>
    </row>
    <row r="900" spans="1:2" x14ac:dyDescent="0.35">
      <c r="A900"/>
      <c r="B900"/>
    </row>
    <row r="901" spans="1:2" x14ac:dyDescent="0.35">
      <c r="A901"/>
      <c r="B901"/>
    </row>
    <row r="902" spans="1:2" x14ac:dyDescent="0.35">
      <c r="A902"/>
      <c r="B902"/>
    </row>
    <row r="903" spans="1:2" x14ac:dyDescent="0.35">
      <c r="A903"/>
      <c r="B903"/>
    </row>
    <row r="904" spans="1:2" x14ac:dyDescent="0.35">
      <c r="A904"/>
      <c r="B904"/>
    </row>
    <row r="905" spans="1:2" x14ac:dyDescent="0.35">
      <c r="A905"/>
      <c r="B905"/>
    </row>
    <row r="906" spans="1:2" x14ac:dyDescent="0.35">
      <c r="A906"/>
      <c r="B906"/>
    </row>
    <row r="907" spans="1:2" x14ac:dyDescent="0.35">
      <c r="A907"/>
      <c r="B907"/>
    </row>
    <row r="908" spans="1:2" x14ac:dyDescent="0.35">
      <c r="A908"/>
      <c r="B908"/>
    </row>
    <row r="909" spans="1:2" x14ac:dyDescent="0.35">
      <c r="A909"/>
      <c r="B909"/>
    </row>
    <row r="910" spans="1:2" x14ac:dyDescent="0.35">
      <c r="A910"/>
      <c r="B910"/>
    </row>
    <row r="911" spans="1:2" x14ac:dyDescent="0.35">
      <c r="A911"/>
      <c r="B911"/>
    </row>
    <row r="912" spans="1:2" x14ac:dyDescent="0.35">
      <c r="A912"/>
      <c r="B912"/>
    </row>
    <row r="913" spans="1:2" x14ac:dyDescent="0.35">
      <c r="A913"/>
      <c r="B913"/>
    </row>
    <row r="914" spans="1:2" x14ac:dyDescent="0.35">
      <c r="A914"/>
      <c r="B914"/>
    </row>
    <row r="915" spans="1:2" x14ac:dyDescent="0.35">
      <c r="A915"/>
      <c r="B915"/>
    </row>
    <row r="916" spans="1:2" x14ac:dyDescent="0.35">
      <c r="A916"/>
      <c r="B916"/>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4A5E4-6B83-493C-B2D6-55032305C424}">
  <dimension ref="A3:B916"/>
  <sheetViews>
    <sheetView topLeftCell="A2" zoomScale="96" zoomScaleNormal="96" workbookViewId="0">
      <selection activeCell="I8" sqref="I8"/>
    </sheetView>
  </sheetViews>
  <sheetFormatPr defaultRowHeight="18" x14ac:dyDescent="0.35"/>
  <cols>
    <col min="1" max="1" width="20.77734375" style="11" bestFit="1" customWidth="1"/>
    <col min="2" max="2" width="14.44140625" style="11" bestFit="1" customWidth="1"/>
    <col min="3" max="3" width="12.109375" style="11" bestFit="1" customWidth="1"/>
    <col min="4" max="4" width="12.77734375" style="11" bestFit="1" customWidth="1"/>
    <col min="5" max="6" width="8.21875" style="11" bestFit="1" customWidth="1"/>
    <col min="7" max="10" width="19.6640625" style="11" bestFit="1" customWidth="1"/>
    <col min="11" max="24" width="6.6640625" style="11" bestFit="1" customWidth="1"/>
    <col min="25" max="168" width="7.6640625" style="11" bestFit="1" customWidth="1"/>
    <col min="169" max="198" width="8.6640625" style="11" bestFit="1" customWidth="1"/>
    <col min="199" max="199" width="11.88671875" style="11" bestFit="1" customWidth="1"/>
    <col min="200" max="202" width="11.109375" style="11" bestFit="1" customWidth="1"/>
    <col min="203" max="206" width="11.33203125" style="11" bestFit="1" customWidth="1"/>
    <col min="207" max="207" width="12" style="11" bestFit="1" customWidth="1"/>
    <col min="208" max="223" width="11.33203125" style="11" bestFit="1" customWidth="1"/>
    <col min="224" max="242" width="11.77734375" style="11" bestFit="1" customWidth="1"/>
    <col min="243" max="252" width="11.33203125" style="11" bestFit="1" customWidth="1"/>
    <col min="253" max="263" width="12.109375" style="11" bestFit="1" customWidth="1"/>
    <col min="264" max="278" width="11.21875" style="11" bestFit="1" customWidth="1"/>
    <col min="279" max="286" width="10.5546875" style="11" bestFit="1" customWidth="1"/>
    <col min="287" max="287" width="12" style="11" bestFit="1" customWidth="1"/>
    <col min="288" max="297" width="10.5546875" style="11" bestFit="1" customWidth="1"/>
    <col min="298" max="305" width="11.6640625" style="11" bestFit="1" customWidth="1"/>
    <col min="306" max="308" width="11.44140625" style="11" bestFit="1" customWidth="1"/>
    <col min="309" max="309" width="12" style="11" bestFit="1" customWidth="1"/>
    <col min="310" max="318" width="11.44140625" style="11" bestFit="1" customWidth="1"/>
    <col min="319" max="327" width="11.21875" style="11" bestFit="1" customWidth="1"/>
    <col min="328" max="328" width="12" style="11" bestFit="1" customWidth="1"/>
    <col min="329" max="339" width="11.21875" style="11" bestFit="1" customWidth="1"/>
    <col min="340" max="355" width="11.77734375" style="11" bestFit="1" customWidth="1"/>
    <col min="356" max="372" width="11.44140625" style="11" bestFit="1" customWidth="1"/>
    <col min="373" max="389" width="11.109375" style="11" bestFit="1" customWidth="1"/>
    <col min="390" max="408" width="11.33203125" style="11" bestFit="1" customWidth="1"/>
    <col min="409" max="430" width="11.77734375" style="11" bestFit="1" customWidth="1"/>
    <col min="431" max="443" width="11.33203125" style="11" bestFit="1" customWidth="1"/>
    <col min="444" max="460" width="12.109375" style="11" bestFit="1" customWidth="1"/>
    <col min="461" max="474" width="11.21875" style="11" bestFit="1" customWidth="1"/>
    <col min="475" max="488" width="10.5546875" style="11" bestFit="1" customWidth="1"/>
    <col min="489" max="490" width="11.6640625" style="11" bestFit="1" customWidth="1"/>
    <col min="491" max="491" width="12" style="11" bestFit="1" customWidth="1"/>
    <col min="492" max="505" width="11.6640625" style="11" bestFit="1" customWidth="1"/>
    <col min="506" max="522" width="11.44140625" style="11" bestFit="1" customWidth="1"/>
    <col min="523" max="523" width="11.21875" style="11" bestFit="1" customWidth="1"/>
    <col min="524" max="524" width="12" style="11" bestFit="1" customWidth="1"/>
    <col min="525" max="534" width="11.21875" style="11" bestFit="1" customWidth="1"/>
    <col min="535" max="535" width="12" style="11" bestFit="1" customWidth="1"/>
    <col min="536" max="538" width="11.21875" style="11" bestFit="1" customWidth="1"/>
    <col min="539" max="558" width="11.77734375" style="11" bestFit="1" customWidth="1"/>
    <col min="559" max="574" width="11.44140625" style="11" bestFit="1" customWidth="1"/>
    <col min="575" max="591" width="11.109375" style="11" bestFit="1" customWidth="1"/>
    <col min="592" max="595" width="11.33203125" style="11" bestFit="1" customWidth="1"/>
    <col min="596" max="596" width="12" style="11" bestFit="1" customWidth="1"/>
    <col min="597" max="602" width="11.33203125" style="11" bestFit="1" customWidth="1"/>
    <col min="603" max="619" width="11.77734375" style="11" bestFit="1" customWidth="1"/>
    <col min="620" max="633" width="11.33203125" style="11" bestFit="1" customWidth="1"/>
    <col min="634" max="651" width="12.109375" style="11" bestFit="1" customWidth="1"/>
    <col min="652" max="657" width="11.21875" style="11" bestFit="1" customWidth="1"/>
    <col min="658" max="658" width="12" style="11" bestFit="1" customWidth="1"/>
    <col min="659" max="667" width="11.21875" style="11" bestFit="1" customWidth="1"/>
    <col min="668" max="683" width="10.5546875" style="11" bestFit="1" customWidth="1"/>
    <col min="684" max="690" width="11.6640625" style="11" bestFit="1" customWidth="1"/>
    <col min="691" max="691" width="10.77734375" style="11" bestFit="1" customWidth="1"/>
    <col min="692" max="16384" width="8.88671875" style="11"/>
  </cols>
  <sheetData>
    <row r="3" spans="1:2" x14ac:dyDescent="0.35">
      <c r="A3" s="10" t="s">
        <v>4</v>
      </c>
      <c r="B3" s="11" t="s">
        <v>6198</v>
      </c>
    </row>
    <row r="4" spans="1:2" x14ac:dyDescent="0.35">
      <c r="A4" s="11" t="s">
        <v>3753</v>
      </c>
      <c r="B4" s="12">
        <v>278.01</v>
      </c>
    </row>
    <row r="5" spans="1:2" x14ac:dyDescent="0.35">
      <c r="A5" s="11" t="s">
        <v>1598</v>
      </c>
      <c r="B5" s="12">
        <v>281.67499999999995</v>
      </c>
    </row>
    <row r="6" spans="1:2" x14ac:dyDescent="0.35">
      <c r="A6" s="11" t="s">
        <v>2587</v>
      </c>
      <c r="B6" s="12">
        <v>289.11</v>
      </c>
    </row>
    <row r="7" spans="1:2" x14ac:dyDescent="0.35">
      <c r="A7" s="11" t="s">
        <v>5765</v>
      </c>
      <c r="B7" s="12">
        <v>307.04499999999996</v>
      </c>
    </row>
    <row r="8" spans="1:2" x14ac:dyDescent="0.35">
      <c r="A8" s="11" t="s">
        <v>5114</v>
      </c>
      <c r="B8" s="12">
        <v>317.06999999999994</v>
      </c>
    </row>
    <row r="9" spans="1:2" x14ac:dyDescent="0.35">
      <c r="A9"/>
      <c r="B9"/>
    </row>
    <row r="10" spans="1:2" x14ac:dyDescent="0.35">
      <c r="A10"/>
      <c r="B10"/>
    </row>
    <row r="11" spans="1:2" x14ac:dyDescent="0.35">
      <c r="A11"/>
      <c r="B11"/>
    </row>
    <row r="12" spans="1:2" x14ac:dyDescent="0.35">
      <c r="A12"/>
      <c r="B12"/>
    </row>
    <row r="13" spans="1:2" x14ac:dyDescent="0.35">
      <c r="A13"/>
      <c r="B13"/>
    </row>
    <row r="14" spans="1:2" x14ac:dyDescent="0.35">
      <c r="A14"/>
      <c r="B14"/>
    </row>
    <row r="15" spans="1:2" x14ac:dyDescent="0.35">
      <c r="A15"/>
      <c r="B15"/>
    </row>
    <row r="16" spans="1:2" x14ac:dyDescent="0.35">
      <c r="A16"/>
      <c r="B16"/>
    </row>
    <row r="17" spans="1:2" x14ac:dyDescent="0.35">
      <c r="A17"/>
      <c r="B17"/>
    </row>
    <row r="18" spans="1:2" x14ac:dyDescent="0.35">
      <c r="A18"/>
      <c r="B18"/>
    </row>
    <row r="19" spans="1:2" x14ac:dyDescent="0.35">
      <c r="A19"/>
      <c r="B19"/>
    </row>
    <row r="20" spans="1:2" x14ac:dyDescent="0.35">
      <c r="A20"/>
      <c r="B20"/>
    </row>
    <row r="21" spans="1:2" x14ac:dyDescent="0.35">
      <c r="A21"/>
      <c r="B21"/>
    </row>
    <row r="22" spans="1:2" x14ac:dyDescent="0.35">
      <c r="A22"/>
      <c r="B22"/>
    </row>
    <row r="23" spans="1:2" x14ac:dyDescent="0.35">
      <c r="A23"/>
      <c r="B23"/>
    </row>
    <row r="24" spans="1:2" x14ac:dyDescent="0.35">
      <c r="A24"/>
      <c r="B24"/>
    </row>
    <row r="25" spans="1:2" x14ac:dyDescent="0.35">
      <c r="A25"/>
      <c r="B25"/>
    </row>
    <row r="26" spans="1:2" x14ac:dyDescent="0.35">
      <c r="A26"/>
      <c r="B26"/>
    </row>
    <row r="27" spans="1:2" x14ac:dyDescent="0.35">
      <c r="A27"/>
      <c r="B27"/>
    </row>
    <row r="28" spans="1:2" x14ac:dyDescent="0.35">
      <c r="A28"/>
      <c r="B28"/>
    </row>
    <row r="29" spans="1:2" x14ac:dyDescent="0.35">
      <c r="A29"/>
      <c r="B29"/>
    </row>
    <row r="30" spans="1:2" x14ac:dyDescent="0.35">
      <c r="A30"/>
      <c r="B30"/>
    </row>
    <row r="31" spans="1:2" x14ac:dyDescent="0.35">
      <c r="A31"/>
      <c r="B31"/>
    </row>
    <row r="32" spans="1:2" x14ac:dyDescent="0.35">
      <c r="A32"/>
      <c r="B32"/>
    </row>
    <row r="33" spans="1:2" x14ac:dyDescent="0.35">
      <c r="A33"/>
      <c r="B33"/>
    </row>
    <row r="34" spans="1:2" x14ac:dyDescent="0.35">
      <c r="A34"/>
      <c r="B34"/>
    </row>
    <row r="35" spans="1:2" x14ac:dyDescent="0.35">
      <c r="A35"/>
      <c r="B35"/>
    </row>
    <row r="36" spans="1:2" x14ac:dyDescent="0.35">
      <c r="A36"/>
      <c r="B36"/>
    </row>
    <row r="37" spans="1:2" x14ac:dyDescent="0.35">
      <c r="A37"/>
      <c r="B37"/>
    </row>
    <row r="38" spans="1:2" x14ac:dyDescent="0.35">
      <c r="A38"/>
      <c r="B38"/>
    </row>
    <row r="39" spans="1:2" x14ac:dyDescent="0.35">
      <c r="A39"/>
      <c r="B39"/>
    </row>
    <row r="40" spans="1:2" x14ac:dyDescent="0.35">
      <c r="A40"/>
      <c r="B40"/>
    </row>
    <row r="41" spans="1:2" x14ac:dyDescent="0.35">
      <c r="A41"/>
      <c r="B41"/>
    </row>
    <row r="42" spans="1:2" x14ac:dyDescent="0.35">
      <c r="A42"/>
      <c r="B42"/>
    </row>
    <row r="43" spans="1:2" x14ac:dyDescent="0.35">
      <c r="A43"/>
      <c r="B43"/>
    </row>
    <row r="44" spans="1:2" x14ac:dyDescent="0.35">
      <c r="A44"/>
      <c r="B44"/>
    </row>
    <row r="45" spans="1:2" x14ac:dyDescent="0.35">
      <c r="A45"/>
      <c r="B45"/>
    </row>
    <row r="46" spans="1:2" x14ac:dyDescent="0.35">
      <c r="A46"/>
      <c r="B46"/>
    </row>
    <row r="47" spans="1:2" x14ac:dyDescent="0.35">
      <c r="A47"/>
      <c r="B47"/>
    </row>
    <row r="48" spans="1:2" x14ac:dyDescent="0.35">
      <c r="A48"/>
      <c r="B48"/>
    </row>
    <row r="49" spans="1:2" x14ac:dyDescent="0.35">
      <c r="A49"/>
      <c r="B49"/>
    </row>
    <row r="50" spans="1:2" x14ac:dyDescent="0.35">
      <c r="A50"/>
      <c r="B50"/>
    </row>
    <row r="51" spans="1:2" x14ac:dyDescent="0.35">
      <c r="A51"/>
      <c r="B51"/>
    </row>
    <row r="52" spans="1:2" x14ac:dyDescent="0.35">
      <c r="A52"/>
      <c r="B52"/>
    </row>
    <row r="53" spans="1:2" x14ac:dyDescent="0.35">
      <c r="A53"/>
      <c r="B53"/>
    </row>
    <row r="54" spans="1:2" x14ac:dyDescent="0.35">
      <c r="A54"/>
      <c r="B54"/>
    </row>
    <row r="55" spans="1:2" x14ac:dyDescent="0.35">
      <c r="A55"/>
      <c r="B55"/>
    </row>
    <row r="56" spans="1:2" x14ac:dyDescent="0.35">
      <c r="A56"/>
      <c r="B56"/>
    </row>
    <row r="57" spans="1:2" x14ac:dyDescent="0.35">
      <c r="A57"/>
      <c r="B57"/>
    </row>
    <row r="58" spans="1:2" x14ac:dyDescent="0.35">
      <c r="A58"/>
      <c r="B58"/>
    </row>
    <row r="59" spans="1:2" x14ac:dyDescent="0.35">
      <c r="A59"/>
      <c r="B59"/>
    </row>
    <row r="60" spans="1:2" x14ac:dyDescent="0.35">
      <c r="A60"/>
      <c r="B60"/>
    </row>
    <row r="61" spans="1:2" x14ac:dyDescent="0.35">
      <c r="A61"/>
      <c r="B61"/>
    </row>
    <row r="62" spans="1:2" x14ac:dyDescent="0.35">
      <c r="A62"/>
      <c r="B62"/>
    </row>
    <row r="63" spans="1:2" x14ac:dyDescent="0.35">
      <c r="A63"/>
      <c r="B63"/>
    </row>
    <row r="64" spans="1:2" x14ac:dyDescent="0.35">
      <c r="A64"/>
      <c r="B64"/>
    </row>
    <row r="65" spans="1:2" x14ac:dyDescent="0.35">
      <c r="A65"/>
      <c r="B65"/>
    </row>
    <row r="66" spans="1:2" x14ac:dyDescent="0.35">
      <c r="A66"/>
      <c r="B66"/>
    </row>
    <row r="67" spans="1:2" x14ac:dyDescent="0.35">
      <c r="A67"/>
      <c r="B67"/>
    </row>
    <row r="68" spans="1:2" x14ac:dyDescent="0.35">
      <c r="A68"/>
      <c r="B68"/>
    </row>
    <row r="69" spans="1:2" x14ac:dyDescent="0.35">
      <c r="A69"/>
      <c r="B69"/>
    </row>
    <row r="70" spans="1:2" x14ac:dyDescent="0.35">
      <c r="A70"/>
      <c r="B70"/>
    </row>
    <row r="71" spans="1:2" x14ac:dyDescent="0.35">
      <c r="A71"/>
      <c r="B71"/>
    </row>
    <row r="72" spans="1:2" x14ac:dyDescent="0.35">
      <c r="A72"/>
      <c r="B72"/>
    </row>
    <row r="73" spans="1:2" x14ac:dyDescent="0.35">
      <c r="A73"/>
      <c r="B73"/>
    </row>
    <row r="74" spans="1:2" x14ac:dyDescent="0.35">
      <c r="A74"/>
      <c r="B74"/>
    </row>
    <row r="75" spans="1:2" x14ac:dyDescent="0.35">
      <c r="A75"/>
      <c r="B75"/>
    </row>
    <row r="76" spans="1:2" x14ac:dyDescent="0.35">
      <c r="A76"/>
      <c r="B76"/>
    </row>
    <row r="77" spans="1:2" x14ac:dyDescent="0.35">
      <c r="A77"/>
      <c r="B77"/>
    </row>
    <row r="78" spans="1:2" x14ac:dyDescent="0.35">
      <c r="A78"/>
      <c r="B78"/>
    </row>
    <row r="79" spans="1:2" x14ac:dyDescent="0.35">
      <c r="A79"/>
      <c r="B79"/>
    </row>
    <row r="80" spans="1:2" x14ac:dyDescent="0.35">
      <c r="A80"/>
      <c r="B80"/>
    </row>
    <row r="81" spans="1:2" x14ac:dyDescent="0.35">
      <c r="A81"/>
      <c r="B81"/>
    </row>
    <row r="82" spans="1:2" x14ac:dyDescent="0.35">
      <c r="A82"/>
      <c r="B82"/>
    </row>
    <row r="83" spans="1:2" x14ac:dyDescent="0.35">
      <c r="A83"/>
      <c r="B83"/>
    </row>
    <row r="84" spans="1:2" x14ac:dyDescent="0.35">
      <c r="A84"/>
      <c r="B84"/>
    </row>
    <row r="85" spans="1:2" x14ac:dyDescent="0.35">
      <c r="A85"/>
      <c r="B85"/>
    </row>
    <row r="86" spans="1:2" x14ac:dyDescent="0.35">
      <c r="A86"/>
      <c r="B86"/>
    </row>
    <row r="87" spans="1:2" x14ac:dyDescent="0.35">
      <c r="A87"/>
      <c r="B87"/>
    </row>
    <row r="88" spans="1:2" x14ac:dyDescent="0.35">
      <c r="A88"/>
      <c r="B88"/>
    </row>
    <row r="89" spans="1:2" x14ac:dyDescent="0.35">
      <c r="A89"/>
      <c r="B89"/>
    </row>
    <row r="90" spans="1:2" x14ac:dyDescent="0.35">
      <c r="A90"/>
      <c r="B90"/>
    </row>
    <row r="91" spans="1:2" x14ac:dyDescent="0.35">
      <c r="A91"/>
      <c r="B91"/>
    </row>
    <row r="92" spans="1:2" x14ac:dyDescent="0.35">
      <c r="A92"/>
      <c r="B92"/>
    </row>
    <row r="93" spans="1:2" x14ac:dyDescent="0.35">
      <c r="A93"/>
      <c r="B93"/>
    </row>
    <row r="94" spans="1:2" x14ac:dyDescent="0.35">
      <c r="A94"/>
      <c r="B94"/>
    </row>
    <row r="95" spans="1:2" x14ac:dyDescent="0.35">
      <c r="A95"/>
      <c r="B95"/>
    </row>
    <row r="96" spans="1:2" x14ac:dyDescent="0.35">
      <c r="A96"/>
      <c r="B96"/>
    </row>
    <row r="97" spans="1:2" x14ac:dyDescent="0.35">
      <c r="A97"/>
      <c r="B97"/>
    </row>
    <row r="98" spans="1:2" x14ac:dyDescent="0.35">
      <c r="A98"/>
      <c r="B98"/>
    </row>
    <row r="99" spans="1:2" x14ac:dyDescent="0.35">
      <c r="A99"/>
      <c r="B99"/>
    </row>
    <row r="100" spans="1:2" x14ac:dyDescent="0.35">
      <c r="A100"/>
      <c r="B100"/>
    </row>
    <row r="101" spans="1:2" x14ac:dyDescent="0.35">
      <c r="A101"/>
      <c r="B101"/>
    </row>
    <row r="102" spans="1:2" x14ac:dyDescent="0.35">
      <c r="A102"/>
      <c r="B102"/>
    </row>
    <row r="103" spans="1:2" x14ac:dyDescent="0.35">
      <c r="A103"/>
      <c r="B103"/>
    </row>
    <row r="104" spans="1:2" x14ac:dyDescent="0.35">
      <c r="A104"/>
      <c r="B104"/>
    </row>
    <row r="105" spans="1:2" x14ac:dyDescent="0.35">
      <c r="A105"/>
      <c r="B105"/>
    </row>
    <row r="106" spans="1:2" x14ac:dyDescent="0.35">
      <c r="A106"/>
      <c r="B106"/>
    </row>
    <row r="107" spans="1:2" x14ac:dyDescent="0.35">
      <c r="A107"/>
      <c r="B107"/>
    </row>
    <row r="108" spans="1:2" x14ac:dyDescent="0.35">
      <c r="A108"/>
      <c r="B108"/>
    </row>
    <row r="109" spans="1:2" x14ac:dyDescent="0.35">
      <c r="A109"/>
      <c r="B109"/>
    </row>
    <row r="110" spans="1:2" x14ac:dyDescent="0.35">
      <c r="A110"/>
      <c r="B110"/>
    </row>
    <row r="111" spans="1:2" x14ac:dyDescent="0.35">
      <c r="A111"/>
      <c r="B111"/>
    </row>
    <row r="112" spans="1:2" x14ac:dyDescent="0.35">
      <c r="A112"/>
      <c r="B112"/>
    </row>
    <row r="113" spans="1:2" x14ac:dyDescent="0.35">
      <c r="A113"/>
      <c r="B113"/>
    </row>
    <row r="114" spans="1:2" x14ac:dyDescent="0.35">
      <c r="A114"/>
      <c r="B114"/>
    </row>
    <row r="115" spans="1:2" x14ac:dyDescent="0.35">
      <c r="A115"/>
      <c r="B115"/>
    </row>
    <row r="116" spans="1:2" x14ac:dyDescent="0.35">
      <c r="A116"/>
      <c r="B116"/>
    </row>
    <row r="117" spans="1:2" x14ac:dyDescent="0.35">
      <c r="A117"/>
      <c r="B117"/>
    </row>
    <row r="118" spans="1:2" x14ac:dyDescent="0.35">
      <c r="A118"/>
      <c r="B118"/>
    </row>
    <row r="119" spans="1:2" x14ac:dyDescent="0.35">
      <c r="A119"/>
      <c r="B119"/>
    </row>
    <row r="120" spans="1:2" x14ac:dyDescent="0.35">
      <c r="A120"/>
      <c r="B120"/>
    </row>
    <row r="121" spans="1:2" x14ac:dyDescent="0.35">
      <c r="A121"/>
      <c r="B121"/>
    </row>
    <row r="122" spans="1:2" x14ac:dyDescent="0.35">
      <c r="A122"/>
      <c r="B122"/>
    </row>
    <row r="123" spans="1:2" x14ac:dyDescent="0.35">
      <c r="A123"/>
      <c r="B123"/>
    </row>
    <row r="124" spans="1:2" x14ac:dyDescent="0.35">
      <c r="A124"/>
      <c r="B124"/>
    </row>
    <row r="125" spans="1:2" x14ac:dyDescent="0.35">
      <c r="A125"/>
      <c r="B125"/>
    </row>
    <row r="126" spans="1:2" x14ac:dyDescent="0.35">
      <c r="A126"/>
      <c r="B126"/>
    </row>
    <row r="127" spans="1:2" x14ac:dyDescent="0.35">
      <c r="A127"/>
      <c r="B127"/>
    </row>
    <row r="128" spans="1:2" x14ac:dyDescent="0.35">
      <c r="A128"/>
      <c r="B128"/>
    </row>
    <row r="129" spans="1:2" x14ac:dyDescent="0.35">
      <c r="A129"/>
      <c r="B129"/>
    </row>
    <row r="130" spans="1:2" x14ac:dyDescent="0.35">
      <c r="A130"/>
      <c r="B130"/>
    </row>
    <row r="131" spans="1:2" x14ac:dyDescent="0.35">
      <c r="A131"/>
      <c r="B131"/>
    </row>
    <row r="132" spans="1:2" x14ac:dyDescent="0.35">
      <c r="A132"/>
      <c r="B132"/>
    </row>
    <row r="133" spans="1:2" x14ac:dyDescent="0.35">
      <c r="A133"/>
      <c r="B133"/>
    </row>
    <row r="134" spans="1:2" x14ac:dyDescent="0.35">
      <c r="A134"/>
      <c r="B134"/>
    </row>
    <row r="135" spans="1:2" x14ac:dyDescent="0.35">
      <c r="A135"/>
      <c r="B135"/>
    </row>
    <row r="136" spans="1:2" x14ac:dyDescent="0.35">
      <c r="A136"/>
      <c r="B136"/>
    </row>
    <row r="137" spans="1:2" x14ac:dyDescent="0.35">
      <c r="A137"/>
      <c r="B137"/>
    </row>
    <row r="138" spans="1:2" x14ac:dyDescent="0.35">
      <c r="A138"/>
      <c r="B138"/>
    </row>
    <row r="139" spans="1:2" x14ac:dyDescent="0.35">
      <c r="A139"/>
      <c r="B139"/>
    </row>
    <row r="140" spans="1:2" x14ac:dyDescent="0.35">
      <c r="A140"/>
      <c r="B140"/>
    </row>
    <row r="141" spans="1:2" x14ac:dyDescent="0.35">
      <c r="A141"/>
      <c r="B141"/>
    </row>
    <row r="142" spans="1:2" x14ac:dyDescent="0.35">
      <c r="A142"/>
      <c r="B142"/>
    </row>
    <row r="143" spans="1:2" x14ac:dyDescent="0.35">
      <c r="A143"/>
      <c r="B143"/>
    </row>
    <row r="144" spans="1:2" x14ac:dyDescent="0.35">
      <c r="A144"/>
      <c r="B144"/>
    </row>
    <row r="145" spans="1:2" x14ac:dyDescent="0.35">
      <c r="A145"/>
      <c r="B145"/>
    </row>
    <row r="146" spans="1:2" x14ac:dyDescent="0.35">
      <c r="A146"/>
      <c r="B146"/>
    </row>
    <row r="147" spans="1:2" x14ac:dyDescent="0.35">
      <c r="A147"/>
      <c r="B147"/>
    </row>
    <row r="148" spans="1:2" x14ac:dyDescent="0.35">
      <c r="A148"/>
      <c r="B148"/>
    </row>
    <row r="149" spans="1:2" x14ac:dyDescent="0.35">
      <c r="A149"/>
      <c r="B149"/>
    </row>
    <row r="150" spans="1:2" x14ac:dyDescent="0.35">
      <c r="A150"/>
      <c r="B150"/>
    </row>
    <row r="151" spans="1:2" x14ac:dyDescent="0.35">
      <c r="A151"/>
      <c r="B151"/>
    </row>
    <row r="152" spans="1:2" x14ac:dyDescent="0.35">
      <c r="A152"/>
      <c r="B152"/>
    </row>
    <row r="153" spans="1:2" x14ac:dyDescent="0.35">
      <c r="A153"/>
      <c r="B153"/>
    </row>
    <row r="154" spans="1:2" x14ac:dyDescent="0.35">
      <c r="A154"/>
      <c r="B154"/>
    </row>
    <row r="155" spans="1:2" x14ac:dyDescent="0.35">
      <c r="A155"/>
      <c r="B155"/>
    </row>
    <row r="156" spans="1:2" x14ac:dyDescent="0.35">
      <c r="A156"/>
      <c r="B156"/>
    </row>
    <row r="157" spans="1:2" x14ac:dyDescent="0.35">
      <c r="A157"/>
      <c r="B157"/>
    </row>
    <row r="158" spans="1:2" x14ac:dyDescent="0.35">
      <c r="A158"/>
      <c r="B158"/>
    </row>
    <row r="159" spans="1:2" x14ac:dyDescent="0.35">
      <c r="A159"/>
      <c r="B159"/>
    </row>
    <row r="160" spans="1:2" x14ac:dyDescent="0.35">
      <c r="A160"/>
      <c r="B160"/>
    </row>
    <row r="161" spans="1:2" x14ac:dyDescent="0.35">
      <c r="A161"/>
      <c r="B161"/>
    </row>
    <row r="162" spans="1:2" x14ac:dyDescent="0.35">
      <c r="A162"/>
      <c r="B162"/>
    </row>
    <row r="163" spans="1:2" x14ac:dyDescent="0.35">
      <c r="A163"/>
      <c r="B163"/>
    </row>
    <row r="164" spans="1:2" x14ac:dyDescent="0.35">
      <c r="A164"/>
      <c r="B164"/>
    </row>
    <row r="165" spans="1:2" x14ac:dyDescent="0.35">
      <c r="A165"/>
      <c r="B165"/>
    </row>
    <row r="166" spans="1:2" x14ac:dyDescent="0.35">
      <c r="A166"/>
      <c r="B166"/>
    </row>
    <row r="167" spans="1:2" x14ac:dyDescent="0.35">
      <c r="A167"/>
      <c r="B167"/>
    </row>
    <row r="168" spans="1:2" x14ac:dyDescent="0.35">
      <c r="A168"/>
      <c r="B168"/>
    </row>
    <row r="169" spans="1:2" x14ac:dyDescent="0.35">
      <c r="A169"/>
      <c r="B169"/>
    </row>
    <row r="170" spans="1:2" x14ac:dyDescent="0.35">
      <c r="A170"/>
      <c r="B170"/>
    </row>
    <row r="171" spans="1:2" x14ac:dyDescent="0.35">
      <c r="A171"/>
      <c r="B171"/>
    </row>
    <row r="172" spans="1:2" x14ac:dyDescent="0.35">
      <c r="A172"/>
      <c r="B172"/>
    </row>
    <row r="173" spans="1:2" x14ac:dyDescent="0.35">
      <c r="A173"/>
      <c r="B173"/>
    </row>
    <row r="174" spans="1:2" x14ac:dyDescent="0.35">
      <c r="A174"/>
      <c r="B174"/>
    </row>
    <row r="175" spans="1:2" x14ac:dyDescent="0.35">
      <c r="A175"/>
      <c r="B175"/>
    </row>
    <row r="176" spans="1:2" x14ac:dyDescent="0.35">
      <c r="A176"/>
      <c r="B176"/>
    </row>
    <row r="177" spans="1:2" x14ac:dyDescent="0.35">
      <c r="A177"/>
      <c r="B177"/>
    </row>
    <row r="178" spans="1:2" x14ac:dyDescent="0.35">
      <c r="A178"/>
      <c r="B178"/>
    </row>
    <row r="179" spans="1:2" x14ac:dyDescent="0.35">
      <c r="A179"/>
      <c r="B179"/>
    </row>
    <row r="180" spans="1:2" x14ac:dyDescent="0.35">
      <c r="A180"/>
      <c r="B180"/>
    </row>
    <row r="181" spans="1:2" x14ac:dyDescent="0.35">
      <c r="A181"/>
      <c r="B181"/>
    </row>
    <row r="182" spans="1:2" x14ac:dyDescent="0.35">
      <c r="A182"/>
      <c r="B182"/>
    </row>
    <row r="183" spans="1:2" x14ac:dyDescent="0.35">
      <c r="A183"/>
      <c r="B183"/>
    </row>
    <row r="184" spans="1:2" x14ac:dyDescent="0.35">
      <c r="A184"/>
      <c r="B184"/>
    </row>
    <row r="185" spans="1:2" x14ac:dyDescent="0.35">
      <c r="A185"/>
      <c r="B185"/>
    </row>
    <row r="186" spans="1:2" x14ac:dyDescent="0.35">
      <c r="A186"/>
      <c r="B186"/>
    </row>
    <row r="187" spans="1:2" x14ac:dyDescent="0.35">
      <c r="A187"/>
      <c r="B187"/>
    </row>
    <row r="188" spans="1:2" x14ac:dyDescent="0.35">
      <c r="A188"/>
      <c r="B188"/>
    </row>
    <row r="189" spans="1:2" x14ac:dyDescent="0.35">
      <c r="A189"/>
      <c r="B189"/>
    </row>
    <row r="190" spans="1:2" x14ac:dyDescent="0.35">
      <c r="A190"/>
      <c r="B190"/>
    </row>
    <row r="191" spans="1:2" x14ac:dyDescent="0.35">
      <c r="A191"/>
      <c r="B191"/>
    </row>
    <row r="192" spans="1:2" x14ac:dyDescent="0.35">
      <c r="A192"/>
      <c r="B192"/>
    </row>
    <row r="193" spans="1:2" x14ac:dyDescent="0.35">
      <c r="A193"/>
      <c r="B193"/>
    </row>
    <row r="194" spans="1:2" x14ac:dyDescent="0.35">
      <c r="A194"/>
      <c r="B194"/>
    </row>
    <row r="195" spans="1:2" x14ac:dyDescent="0.35">
      <c r="A195"/>
      <c r="B195"/>
    </row>
    <row r="196" spans="1:2" x14ac:dyDescent="0.35">
      <c r="A196"/>
      <c r="B196"/>
    </row>
    <row r="197" spans="1:2" x14ac:dyDescent="0.35">
      <c r="A197"/>
      <c r="B197"/>
    </row>
    <row r="198" spans="1:2" x14ac:dyDescent="0.35">
      <c r="A198"/>
      <c r="B198"/>
    </row>
    <row r="199" spans="1:2" x14ac:dyDescent="0.35">
      <c r="A199"/>
      <c r="B199"/>
    </row>
    <row r="200" spans="1:2" x14ac:dyDescent="0.35">
      <c r="A200"/>
      <c r="B200"/>
    </row>
    <row r="201" spans="1:2" x14ac:dyDescent="0.35">
      <c r="A201"/>
      <c r="B201"/>
    </row>
    <row r="202" spans="1:2" x14ac:dyDescent="0.35">
      <c r="A202"/>
      <c r="B202"/>
    </row>
    <row r="203" spans="1:2" x14ac:dyDescent="0.35">
      <c r="A203"/>
      <c r="B203"/>
    </row>
    <row r="204" spans="1:2" x14ac:dyDescent="0.35">
      <c r="A204"/>
      <c r="B204"/>
    </row>
    <row r="205" spans="1:2" x14ac:dyDescent="0.35">
      <c r="A205"/>
      <c r="B205"/>
    </row>
    <row r="206" spans="1:2" x14ac:dyDescent="0.35">
      <c r="A206"/>
      <c r="B206"/>
    </row>
    <row r="207" spans="1:2" x14ac:dyDescent="0.35">
      <c r="A207"/>
      <c r="B207"/>
    </row>
    <row r="208" spans="1:2" x14ac:dyDescent="0.35">
      <c r="A208"/>
      <c r="B208"/>
    </row>
    <row r="209" spans="1:2" x14ac:dyDescent="0.35">
      <c r="A209"/>
      <c r="B209"/>
    </row>
    <row r="210" spans="1:2" x14ac:dyDescent="0.35">
      <c r="A210"/>
      <c r="B210"/>
    </row>
    <row r="211" spans="1:2" x14ac:dyDescent="0.35">
      <c r="A211"/>
      <c r="B211"/>
    </row>
    <row r="212" spans="1:2" x14ac:dyDescent="0.35">
      <c r="A212"/>
      <c r="B212"/>
    </row>
    <row r="213" spans="1:2" x14ac:dyDescent="0.35">
      <c r="A213"/>
      <c r="B213"/>
    </row>
    <row r="214" spans="1:2" x14ac:dyDescent="0.35">
      <c r="A214"/>
      <c r="B214"/>
    </row>
    <row r="215" spans="1:2" x14ac:dyDescent="0.35">
      <c r="A215"/>
      <c r="B215"/>
    </row>
    <row r="216" spans="1:2" x14ac:dyDescent="0.35">
      <c r="A216"/>
      <c r="B216"/>
    </row>
    <row r="217" spans="1:2" x14ac:dyDescent="0.35">
      <c r="A217"/>
      <c r="B217"/>
    </row>
    <row r="218" spans="1:2" x14ac:dyDescent="0.35">
      <c r="A218"/>
      <c r="B218"/>
    </row>
    <row r="219" spans="1:2" x14ac:dyDescent="0.35">
      <c r="A219"/>
      <c r="B219"/>
    </row>
    <row r="220" spans="1:2" x14ac:dyDescent="0.35">
      <c r="A220"/>
      <c r="B220"/>
    </row>
    <row r="221" spans="1:2" x14ac:dyDescent="0.35">
      <c r="A221"/>
      <c r="B221"/>
    </row>
    <row r="222" spans="1:2" x14ac:dyDescent="0.35">
      <c r="A222"/>
      <c r="B222"/>
    </row>
    <row r="223" spans="1:2" x14ac:dyDescent="0.35">
      <c r="A223"/>
      <c r="B223"/>
    </row>
    <row r="224" spans="1:2" x14ac:dyDescent="0.35">
      <c r="A224"/>
      <c r="B224"/>
    </row>
    <row r="225" spans="1:2" x14ac:dyDescent="0.35">
      <c r="A225"/>
      <c r="B225"/>
    </row>
    <row r="226" spans="1:2" x14ac:dyDescent="0.35">
      <c r="A226"/>
      <c r="B226"/>
    </row>
    <row r="227" spans="1:2" x14ac:dyDescent="0.35">
      <c r="A227"/>
      <c r="B227"/>
    </row>
    <row r="228" spans="1:2" x14ac:dyDescent="0.35">
      <c r="A228"/>
      <c r="B228"/>
    </row>
    <row r="229" spans="1:2" x14ac:dyDescent="0.35">
      <c r="A229"/>
      <c r="B229"/>
    </row>
    <row r="230" spans="1:2" x14ac:dyDescent="0.35">
      <c r="A230"/>
      <c r="B230"/>
    </row>
    <row r="231" spans="1:2" x14ac:dyDescent="0.35">
      <c r="A231"/>
      <c r="B231"/>
    </row>
    <row r="232" spans="1:2" x14ac:dyDescent="0.35">
      <c r="A232"/>
      <c r="B232"/>
    </row>
    <row r="233" spans="1:2" x14ac:dyDescent="0.35">
      <c r="A233"/>
      <c r="B233"/>
    </row>
    <row r="234" spans="1:2" x14ac:dyDescent="0.35">
      <c r="A234"/>
      <c r="B234"/>
    </row>
    <row r="235" spans="1:2" x14ac:dyDescent="0.35">
      <c r="A235"/>
      <c r="B235"/>
    </row>
    <row r="236" spans="1:2" x14ac:dyDescent="0.35">
      <c r="A236"/>
      <c r="B236"/>
    </row>
    <row r="237" spans="1:2" x14ac:dyDescent="0.35">
      <c r="A237"/>
      <c r="B237"/>
    </row>
    <row r="238" spans="1:2" x14ac:dyDescent="0.35">
      <c r="A238"/>
      <c r="B238"/>
    </row>
    <row r="239" spans="1:2" x14ac:dyDescent="0.35">
      <c r="A239"/>
      <c r="B239"/>
    </row>
    <row r="240" spans="1:2" x14ac:dyDescent="0.35">
      <c r="A240"/>
      <c r="B240"/>
    </row>
    <row r="241" spans="1:2" x14ac:dyDescent="0.35">
      <c r="A241"/>
      <c r="B241"/>
    </row>
    <row r="242" spans="1:2" x14ac:dyDescent="0.35">
      <c r="A242"/>
      <c r="B242"/>
    </row>
    <row r="243" spans="1:2" x14ac:dyDescent="0.35">
      <c r="A243"/>
      <c r="B243"/>
    </row>
    <row r="244" spans="1:2" x14ac:dyDescent="0.35">
      <c r="A244"/>
      <c r="B244"/>
    </row>
    <row r="245" spans="1:2" x14ac:dyDescent="0.35">
      <c r="A245"/>
      <c r="B245"/>
    </row>
    <row r="246" spans="1:2" x14ac:dyDescent="0.35">
      <c r="A246"/>
      <c r="B246"/>
    </row>
    <row r="247" spans="1:2" x14ac:dyDescent="0.35">
      <c r="A247"/>
      <c r="B247"/>
    </row>
    <row r="248" spans="1:2" x14ac:dyDescent="0.35">
      <c r="A248"/>
      <c r="B248"/>
    </row>
    <row r="249" spans="1:2" x14ac:dyDescent="0.35">
      <c r="A249"/>
      <c r="B249"/>
    </row>
    <row r="250" spans="1:2" x14ac:dyDescent="0.35">
      <c r="A250"/>
      <c r="B250"/>
    </row>
    <row r="251" spans="1:2" x14ac:dyDescent="0.35">
      <c r="A251"/>
      <c r="B251"/>
    </row>
    <row r="252" spans="1:2" x14ac:dyDescent="0.35">
      <c r="A252"/>
      <c r="B252"/>
    </row>
    <row r="253" spans="1:2" x14ac:dyDescent="0.35">
      <c r="A253"/>
      <c r="B253"/>
    </row>
    <row r="254" spans="1:2" x14ac:dyDescent="0.35">
      <c r="A254"/>
      <c r="B254"/>
    </row>
    <row r="255" spans="1:2" x14ac:dyDescent="0.35">
      <c r="A255"/>
      <c r="B255"/>
    </row>
    <row r="256" spans="1:2" x14ac:dyDescent="0.35">
      <c r="A256"/>
      <c r="B256"/>
    </row>
    <row r="257" spans="1:2" x14ac:dyDescent="0.35">
      <c r="A257"/>
      <c r="B257"/>
    </row>
    <row r="258" spans="1:2" x14ac:dyDescent="0.35">
      <c r="A258"/>
      <c r="B258"/>
    </row>
    <row r="259" spans="1:2" x14ac:dyDescent="0.35">
      <c r="A259"/>
      <c r="B259"/>
    </row>
    <row r="260" spans="1:2" x14ac:dyDescent="0.35">
      <c r="A260"/>
      <c r="B260"/>
    </row>
    <row r="261" spans="1:2" x14ac:dyDescent="0.35">
      <c r="A261"/>
      <c r="B261"/>
    </row>
    <row r="262" spans="1:2" x14ac:dyDescent="0.35">
      <c r="A262"/>
      <c r="B262"/>
    </row>
    <row r="263" spans="1:2" x14ac:dyDescent="0.35">
      <c r="A263"/>
      <c r="B263"/>
    </row>
    <row r="264" spans="1:2" x14ac:dyDescent="0.35">
      <c r="A264"/>
      <c r="B264"/>
    </row>
    <row r="265" spans="1:2" x14ac:dyDescent="0.35">
      <c r="A265"/>
      <c r="B265"/>
    </row>
    <row r="266" spans="1:2" x14ac:dyDescent="0.35">
      <c r="A266"/>
      <c r="B266"/>
    </row>
    <row r="267" spans="1:2" x14ac:dyDescent="0.35">
      <c r="A267"/>
      <c r="B267"/>
    </row>
    <row r="268" spans="1:2" x14ac:dyDescent="0.35">
      <c r="A268"/>
      <c r="B268"/>
    </row>
    <row r="269" spans="1:2" x14ac:dyDescent="0.35">
      <c r="A269"/>
      <c r="B269"/>
    </row>
    <row r="270" spans="1:2" x14ac:dyDescent="0.35">
      <c r="A270"/>
      <c r="B270"/>
    </row>
    <row r="271" spans="1:2" x14ac:dyDescent="0.35">
      <c r="A271"/>
      <c r="B271"/>
    </row>
    <row r="272" spans="1:2" x14ac:dyDescent="0.35">
      <c r="A272"/>
      <c r="B272"/>
    </row>
    <row r="273" spans="1:2" x14ac:dyDescent="0.35">
      <c r="A273"/>
      <c r="B273"/>
    </row>
    <row r="274" spans="1:2" x14ac:dyDescent="0.35">
      <c r="A274"/>
      <c r="B274"/>
    </row>
    <row r="275" spans="1:2" x14ac:dyDescent="0.35">
      <c r="A275"/>
      <c r="B275"/>
    </row>
    <row r="276" spans="1:2" x14ac:dyDescent="0.35">
      <c r="A276"/>
      <c r="B276"/>
    </row>
    <row r="277" spans="1:2" x14ac:dyDescent="0.35">
      <c r="A277"/>
      <c r="B277"/>
    </row>
    <row r="278" spans="1:2" x14ac:dyDescent="0.35">
      <c r="A278"/>
      <c r="B278"/>
    </row>
    <row r="279" spans="1:2" x14ac:dyDescent="0.35">
      <c r="A279"/>
      <c r="B279"/>
    </row>
    <row r="280" spans="1:2" x14ac:dyDescent="0.35">
      <c r="A280"/>
      <c r="B280"/>
    </row>
    <row r="281" spans="1:2" x14ac:dyDescent="0.35">
      <c r="A281"/>
      <c r="B281"/>
    </row>
    <row r="282" spans="1:2" x14ac:dyDescent="0.35">
      <c r="A282"/>
      <c r="B282"/>
    </row>
    <row r="283" spans="1:2" x14ac:dyDescent="0.35">
      <c r="A283"/>
      <c r="B283"/>
    </row>
    <row r="284" spans="1:2" x14ac:dyDescent="0.35">
      <c r="A284"/>
      <c r="B284"/>
    </row>
    <row r="285" spans="1:2" x14ac:dyDescent="0.35">
      <c r="A285"/>
      <c r="B285"/>
    </row>
    <row r="286" spans="1:2" x14ac:dyDescent="0.35">
      <c r="A286"/>
      <c r="B286"/>
    </row>
    <row r="287" spans="1:2" x14ac:dyDescent="0.35">
      <c r="A287"/>
      <c r="B287"/>
    </row>
    <row r="288" spans="1:2" x14ac:dyDescent="0.35">
      <c r="A288"/>
      <c r="B288"/>
    </row>
    <row r="289" spans="1:2" x14ac:dyDescent="0.35">
      <c r="A289"/>
      <c r="B289"/>
    </row>
    <row r="290" spans="1:2" x14ac:dyDescent="0.35">
      <c r="A290"/>
      <c r="B290"/>
    </row>
    <row r="291" spans="1:2" x14ac:dyDescent="0.35">
      <c r="A291"/>
      <c r="B291"/>
    </row>
    <row r="292" spans="1:2" x14ac:dyDescent="0.35">
      <c r="A292"/>
      <c r="B292"/>
    </row>
    <row r="293" spans="1:2" x14ac:dyDescent="0.35">
      <c r="A293"/>
      <c r="B293"/>
    </row>
    <row r="294" spans="1:2" x14ac:dyDescent="0.35">
      <c r="A294"/>
      <c r="B294"/>
    </row>
    <row r="295" spans="1:2" x14ac:dyDescent="0.35">
      <c r="A295"/>
      <c r="B295"/>
    </row>
    <row r="296" spans="1:2" x14ac:dyDescent="0.35">
      <c r="A296"/>
      <c r="B296"/>
    </row>
    <row r="297" spans="1:2" x14ac:dyDescent="0.35">
      <c r="A297"/>
      <c r="B297"/>
    </row>
    <row r="298" spans="1:2" x14ac:dyDescent="0.35">
      <c r="A298"/>
      <c r="B298"/>
    </row>
    <row r="299" spans="1:2" x14ac:dyDescent="0.35">
      <c r="A299"/>
      <c r="B299"/>
    </row>
    <row r="300" spans="1:2" x14ac:dyDescent="0.35">
      <c r="A300"/>
      <c r="B300"/>
    </row>
    <row r="301" spans="1:2" x14ac:dyDescent="0.35">
      <c r="A301"/>
      <c r="B301"/>
    </row>
    <row r="302" spans="1:2" x14ac:dyDescent="0.35">
      <c r="A302"/>
      <c r="B302"/>
    </row>
    <row r="303" spans="1:2" x14ac:dyDescent="0.35">
      <c r="A303"/>
      <c r="B303"/>
    </row>
    <row r="304" spans="1:2" x14ac:dyDescent="0.35">
      <c r="A304"/>
      <c r="B304"/>
    </row>
    <row r="305" spans="1:2" x14ac:dyDescent="0.35">
      <c r="A305"/>
      <c r="B305"/>
    </row>
    <row r="306" spans="1:2" x14ac:dyDescent="0.35">
      <c r="A306"/>
      <c r="B306"/>
    </row>
    <row r="307" spans="1:2" x14ac:dyDescent="0.35">
      <c r="A307"/>
      <c r="B307"/>
    </row>
    <row r="308" spans="1:2" x14ac:dyDescent="0.35">
      <c r="A308"/>
      <c r="B308"/>
    </row>
    <row r="309" spans="1:2" x14ac:dyDescent="0.35">
      <c r="A309"/>
      <c r="B309"/>
    </row>
    <row r="310" spans="1:2" x14ac:dyDescent="0.35">
      <c r="A310"/>
      <c r="B310"/>
    </row>
    <row r="311" spans="1:2" x14ac:dyDescent="0.35">
      <c r="A311"/>
      <c r="B311"/>
    </row>
    <row r="312" spans="1:2" x14ac:dyDescent="0.35">
      <c r="A312"/>
      <c r="B312"/>
    </row>
    <row r="313" spans="1:2" x14ac:dyDescent="0.35">
      <c r="A313"/>
      <c r="B313"/>
    </row>
    <row r="314" spans="1:2" x14ac:dyDescent="0.35">
      <c r="A314"/>
      <c r="B314"/>
    </row>
    <row r="315" spans="1:2" x14ac:dyDescent="0.35">
      <c r="A315"/>
      <c r="B315"/>
    </row>
    <row r="316" spans="1:2" x14ac:dyDescent="0.35">
      <c r="A316"/>
      <c r="B316"/>
    </row>
    <row r="317" spans="1:2" x14ac:dyDescent="0.35">
      <c r="A317"/>
      <c r="B317"/>
    </row>
    <row r="318" spans="1:2" x14ac:dyDescent="0.35">
      <c r="A318"/>
      <c r="B318"/>
    </row>
    <row r="319" spans="1:2" x14ac:dyDescent="0.35">
      <c r="A319"/>
      <c r="B319"/>
    </row>
    <row r="320" spans="1:2" x14ac:dyDescent="0.35">
      <c r="A320"/>
      <c r="B320"/>
    </row>
    <row r="321" spans="1:2" x14ac:dyDescent="0.35">
      <c r="A321"/>
      <c r="B321"/>
    </row>
    <row r="322" spans="1:2" x14ac:dyDescent="0.35">
      <c r="A322"/>
      <c r="B322"/>
    </row>
    <row r="323" spans="1:2" x14ac:dyDescent="0.35">
      <c r="A323"/>
      <c r="B323"/>
    </row>
    <row r="324" spans="1:2" x14ac:dyDescent="0.35">
      <c r="A324"/>
      <c r="B324"/>
    </row>
    <row r="325" spans="1:2" x14ac:dyDescent="0.35">
      <c r="A325"/>
      <c r="B325"/>
    </row>
    <row r="326" spans="1:2" x14ac:dyDescent="0.35">
      <c r="A326"/>
      <c r="B326"/>
    </row>
    <row r="327" spans="1:2" x14ac:dyDescent="0.35">
      <c r="A327"/>
      <c r="B327"/>
    </row>
    <row r="328" spans="1:2" x14ac:dyDescent="0.35">
      <c r="A328"/>
      <c r="B328"/>
    </row>
    <row r="329" spans="1:2" x14ac:dyDescent="0.35">
      <c r="A329"/>
      <c r="B329"/>
    </row>
    <row r="330" spans="1:2" x14ac:dyDescent="0.35">
      <c r="A330"/>
      <c r="B330"/>
    </row>
    <row r="331" spans="1:2" x14ac:dyDescent="0.35">
      <c r="A331"/>
      <c r="B331"/>
    </row>
    <row r="332" spans="1:2" x14ac:dyDescent="0.35">
      <c r="A332"/>
      <c r="B332"/>
    </row>
    <row r="333" spans="1:2" x14ac:dyDescent="0.35">
      <c r="A333"/>
      <c r="B333"/>
    </row>
    <row r="334" spans="1:2" x14ac:dyDescent="0.35">
      <c r="A334"/>
      <c r="B334"/>
    </row>
    <row r="335" spans="1:2" x14ac:dyDescent="0.35">
      <c r="A335"/>
      <c r="B335"/>
    </row>
    <row r="336" spans="1:2" x14ac:dyDescent="0.35">
      <c r="A336"/>
      <c r="B336"/>
    </row>
    <row r="337" spans="1:2" x14ac:dyDescent="0.35">
      <c r="A337"/>
      <c r="B337"/>
    </row>
    <row r="338" spans="1:2" x14ac:dyDescent="0.35">
      <c r="A338"/>
      <c r="B338"/>
    </row>
    <row r="339" spans="1:2" x14ac:dyDescent="0.35">
      <c r="A339"/>
      <c r="B339"/>
    </row>
    <row r="340" spans="1:2" x14ac:dyDescent="0.35">
      <c r="A340"/>
      <c r="B340"/>
    </row>
    <row r="341" spans="1:2" x14ac:dyDescent="0.35">
      <c r="A341"/>
      <c r="B341"/>
    </row>
    <row r="342" spans="1:2" x14ac:dyDescent="0.35">
      <c r="A342"/>
      <c r="B342"/>
    </row>
    <row r="343" spans="1:2" x14ac:dyDescent="0.35">
      <c r="A343"/>
      <c r="B343"/>
    </row>
    <row r="344" spans="1:2" x14ac:dyDescent="0.35">
      <c r="A344"/>
      <c r="B344"/>
    </row>
    <row r="345" spans="1:2" x14ac:dyDescent="0.35">
      <c r="A345"/>
      <c r="B345"/>
    </row>
    <row r="346" spans="1:2" x14ac:dyDescent="0.35">
      <c r="A346"/>
      <c r="B346"/>
    </row>
    <row r="347" spans="1:2" x14ac:dyDescent="0.35">
      <c r="A347"/>
      <c r="B347"/>
    </row>
    <row r="348" spans="1:2" x14ac:dyDescent="0.35">
      <c r="A348"/>
      <c r="B348"/>
    </row>
    <row r="349" spans="1:2" x14ac:dyDescent="0.35">
      <c r="A349"/>
      <c r="B349"/>
    </row>
    <row r="350" spans="1:2" x14ac:dyDescent="0.35">
      <c r="A350"/>
      <c r="B350"/>
    </row>
    <row r="351" spans="1:2" x14ac:dyDescent="0.35">
      <c r="A351"/>
      <c r="B351"/>
    </row>
    <row r="352" spans="1:2" x14ac:dyDescent="0.35">
      <c r="A352"/>
      <c r="B352"/>
    </row>
    <row r="353" spans="1:2" x14ac:dyDescent="0.35">
      <c r="A353"/>
      <c r="B353"/>
    </row>
    <row r="354" spans="1:2" x14ac:dyDescent="0.35">
      <c r="A354"/>
      <c r="B354"/>
    </row>
    <row r="355" spans="1:2" x14ac:dyDescent="0.35">
      <c r="A355"/>
      <c r="B355"/>
    </row>
    <row r="356" spans="1:2" x14ac:dyDescent="0.35">
      <c r="A356"/>
      <c r="B356"/>
    </row>
    <row r="357" spans="1:2" x14ac:dyDescent="0.35">
      <c r="A357"/>
      <c r="B357"/>
    </row>
    <row r="358" spans="1:2" x14ac:dyDescent="0.35">
      <c r="A358"/>
      <c r="B358"/>
    </row>
    <row r="359" spans="1:2" x14ac:dyDescent="0.35">
      <c r="A359"/>
      <c r="B359"/>
    </row>
    <row r="360" spans="1:2" x14ac:dyDescent="0.35">
      <c r="A360"/>
      <c r="B360"/>
    </row>
    <row r="361" spans="1:2" x14ac:dyDescent="0.35">
      <c r="A361"/>
      <c r="B361"/>
    </row>
    <row r="362" spans="1:2" x14ac:dyDescent="0.35">
      <c r="A362"/>
      <c r="B362"/>
    </row>
    <row r="363" spans="1:2" x14ac:dyDescent="0.35">
      <c r="A363"/>
      <c r="B363"/>
    </row>
    <row r="364" spans="1:2" x14ac:dyDescent="0.35">
      <c r="A364"/>
      <c r="B364"/>
    </row>
    <row r="365" spans="1:2" x14ac:dyDescent="0.35">
      <c r="A365"/>
      <c r="B365"/>
    </row>
    <row r="366" spans="1:2" x14ac:dyDescent="0.35">
      <c r="A366"/>
      <c r="B366"/>
    </row>
    <row r="367" spans="1:2" x14ac:dyDescent="0.35">
      <c r="A367"/>
      <c r="B367"/>
    </row>
    <row r="368" spans="1:2" x14ac:dyDescent="0.35">
      <c r="A368"/>
      <c r="B368"/>
    </row>
    <row r="369" spans="1:2" x14ac:dyDescent="0.35">
      <c r="A369"/>
      <c r="B369"/>
    </row>
    <row r="370" spans="1:2" x14ac:dyDescent="0.35">
      <c r="A370"/>
      <c r="B370"/>
    </row>
    <row r="371" spans="1:2" x14ac:dyDescent="0.35">
      <c r="A371"/>
      <c r="B371"/>
    </row>
    <row r="372" spans="1:2" x14ac:dyDescent="0.35">
      <c r="A372"/>
      <c r="B372"/>
    </row>
    <row r="373" spans="1:2" x14ac:dyDescent="0.35">
      <c r="A373"/>
      <c r="B373"/>
    </row>
    <row r="374" spans="1:2" x14ac:dyDescent="0.35">
      <c r="A374"/>
      <c r="B374"/>
    </row>
    <row r="375" spans="1:2" x14ac:dyDescent="0.35">
      <c r="A375"/>
      <c r="B375"/>
    </row>
    <row r="376" spans="1:2" x14ac:dyDescent="0.35">
      <c r="A376"/>
      <c r="B376"/>
    </row>
    <row r="377" spans="1:2" x14ac:dyDescent="0.35">
      <c r="A377"/>
      <c r="B377"/>
    </row>
    <row r="378" spans="1:2" x14ac:dyDescent="0.35">
      <c r="A378"/>
      <c r="B378"/>
    </row>
    <row r="379" spans="1:2" x14ac:dyDescent="0.35">
      <c r="A379"/>
      <c r="B379"/>
    </row>
    <row r="380" spans="1:2" x14ac:dyDescent="0.35">
      <c r="A380"/>
      <c r="B380"/>
    </row>
    <row r="381" spans="1:2" x14ac:dyDescent="0.35">
      <c r="A381"/>
      <c r="B381"/>
    </row>
    <row r="382" spans="1:2" x14ac:dyDescent="0.35">
      <c r="A382"/>
      <c r="B382"/>
    </row>
    <row r="383" spans="1:2" x14ac:dyDescent="0.35">
      <c r="A383"/>
      <c r="B383"/>
    </row>
    <row r="384" spans="1:2" x14ac:dyDescent="0.35">
      <c r="A384"/>
      <c r="B384"/>
    </row>
    <row r="385" spans="1:2" x14ac:dyDescent="0.35">
      <c r="A385"/>
      <c r="B385"/>
    </row>
    <row r="386" spans="1:2" x14ac:dyDescent="0.35">
      <c r="A386"/>
      <c r="B386"/>
    </row>
    <row r="387" spans="1:2" x14ac:dyDescent="0.35">
      <c r="A387"/>
      <c r="B387"/>
    </row>
    <row r="388" spans="1:2" x14ac:dyDescent="0.35">
      <c r="A388"/>
      <c r="B388"/>
    </row>
    <row r="389" spans="1:2" x14ac:dyDescent="0.35">
      <c r="A389"/>
      <c r="B389"/>
    </row>
    <row r="390" spans="1:2" x14ac:dyDescent="0.35">
      <c r="A390"/>
      <c r="B390"/>
    </row>
    <row r="391" spans="1:2" x14ac:dyDescent="0.35">
      <c r="A391"/>
      <c r="B391"/>
    </row>
    <row r="392" spans="1:2" x14ac:dyDescent="0.35">
      <c r="A392"/>
      <c r="B392"/>
    </row>
    <row r="393" spans="1:2" x14ac:dyDescent="0.35">
      <c r="A393"/>
      <c r="B393"/>
    </row>
    <row r="394" spans="1:2" x14ac:dyDescent="0.35">
      <c r="A394"/>
      <c r="B394"/>
    </row>
    <row r="395" spans="1:2" x14ac:dyDescent="0.35">
      <c r="A395"/>
      <c r="B395"/>
    </row>
    <row r="396" spans="1:2" x14ac:dyDescent="0.35">
      <c r="A396"/>
      <c r="B396"/>
    </row>
    <row r="397" spans="1:2" x14ac:dyDescent="0.35">
      <c r="A397"/>
      <c r="B397"/>
    </row>
    <row r="398" spans="1:2" x14ac:dyDescent="0.35">
      <c r="A398"/>
      <c r="B398"/>
    </row>
    <row r="399" spans="1:2" x14ac:dyDescent="0.35">
      <c r="A399"/>
      <c r="B399"/>
    </row>
    <row r="400" spans="1:2" x14ac:dyDescent="0.35">
      <c r="A400"/>
      <c r="B400"/>
    </row>
    <row r="401" spans="1:2" x14ac:dyDescent="0.35">
      <c r="A401"/>
      <c r="B401"/>
    </row>
    <row r="402" spans="1:2" x14ac:dyDescent="0.35">
      <c r="A402"/>
      <c r="B402"/>
    </row>
    <row r="403" spans="1:2" x14ac:dyDescent="0.35">
      <c r="A403"/>
      <c r="B403"/>
    </row>
    <row r="404" spans="1:2" x14ac:dyDescent="0.35">
      <c r="A404"/>
      <c r="B404"/>
    </row>
    <row r="405" spans="1:2" x14ac:dyDescent="0.35">
      <c r="A405"/>
      <c r="B405"/>
    </row>
    <row r="406" spans="1:2" x14ac:dyDescent="0.35">
      <c r="A406"/>
      <c r="B406"/>
    </row>
    <row r="407" spans="1:2" x14ac:dyDescent="0.35">
      <c r="A407"/>
      <c r="B407"/>
    </row>
    <row r="408" spans="1:2" x14ac:dyDescent="0.35">
      <c r="A408"/>
      <c r="B408"/>
    </row>
    <row r="409" spans="1:2" x14ac:dyDescent="0.35">
      <c r="A409"/>
      <c r="B409"/>
    </row>
    <row r="410" spans="1:2" x14ac:dyDescent="0.35">
      <c r="A410"/>
      <c r="B410"/>
    </row>
    <row r="411" spans="1:2" x14ac:dyDescent="0.35">
      <c r="A411"/>
      <c r="B411"/>
    </row>
    <row r="412" spans="1:2" x14ac:dyDescent="0.35">
      <c r="A412"/>
      <c r="B412"/>
    </row>
    <row r="413" spans="1:2" x14ac:dyDescent="0.35">
      <c r="A413"/>
      <c r="B413"/>
    </row>
    <row r="414" spans="1:2" x14ac:dyDescent="0.35">
      <c r="A414"/>
      <c r="B414"/>
    </row>
    <row r="415" spans="1:2" x14ac:dyDescent="0.35">
      <c r="A415"/>
      <c r="B415"/>
    </row>
    <row r="416" spans="1:2" x14ac:dyDescent="0.35">
      <c r="A416"/>
      <c r="B416"/>
    </row>
    <row r="417" spans="1:2" x14ac:dyDescent="0.35">
      <c r="A417"/>
      <c r="B417"/>
    </row>
    <row r="418" spans="1:2" x14ac:dyDescent="0.35">
      <c r="A418"/>
      <c r="B418"/>
    </row>
    <row r="419" spans="1:2" x14ac:dyDescent="0.35">
      <c r="A419"/>
      <c r="B419"/>
    </row>
    <row r="420" spans="1:2" x14ac:dyDescent="0.35">
      <c r="A420"/>
      <c r="B420"/>
    </row>
    <row r="421" spans="1:2" x14ac:dyDescent="0.35">
      <c r="A421"/>
      <c r="B421"/>
    </row>
    <row r="422" spans="1:2" x14ac:dyDescent="0.35">
      <c r="A422"/>
      <c r="B422"/>
    </row>
    <row r="423" spans="1:2" x14ac:dyDescent="0.35">
      <c r="A423"/>
      <c r="B423"/>
    </row>
    <row r="424" spans="1:2" x14ac:dyDescent="0.35">
      <c r="A424"/>
      <c r="B424"/>
    </row>
    <row r="425" spans="1:2" x14ac:dyDescent="0.35">
      <c r="A425"/>
      <c r="B425"/>
    </row>
    <row r="426" spans="1:2" x14ac:dyDescent="0.35">
      <c r="A426"/>
      <c r="B426"/>
    </row>
    <row r="427" spans="1:2" x14ac:dyDescent="0.35">
      <c r="A427"/>
      <c r="B427"/>
    </row>
    <row r="428" spans="1:2" x14ac:dyDescent="0.35">
      <c r="A428"/>
      <c r="B428"/>
    </row>
    <row r="429" spans="1:2" x14ac:dyDescent="0.35">
      <c r="A429"/>
      <c r="B429"/>
    </row>
    <row r="430" spans="1:2" x14ac:dyDescent="0.35">
      <c r="A430"/>
      <c r="B430"/>
    </row>
    <row r="431" spans="1:2" x14ac:dyDescent="0.35">
      <c r="A431"/>
      <c r="B431"/>
    </row>
    <row r="432" spans="1:2" x14ac:dyDescent="0.35">
      <c r="A432"/>
      <c r="B432"/>
    </row>
    <row r="433" spans="1:2" x14ac:dyDescent="0.35">
      <c r="A433"/>
      <c r="B433"/>
    </row>
    <row r="434" spans="1:2" x14ac:dyDescent="0.35">
      <c r="A434"/>
      <c r="B434"/>
    </row>
    <row r="435" spans="1:2" x14ac:dyDescent="0.35">
      <c r="A435"/>
      <c r="B435"/>
    </row>
    <row r="436" spans="1:2" x14ac:dyDescent="0.35">
      <c r="A436"/>
      <c r="B436"/>
    </row>
    <row r="437" spans="1:2" x14ac:dyDescent="0.35">
      <c r="A437"/>
      <c r="B437"/>
    </row>
    <row r="438" spans="1:2" x14ac:dyDescent="0.35">
      <c r="A438"/>
      <c r="B438"/>
    </row>
    <row r="439" spans="1:2" x14ac:dyDescent="0.35">
      <c r="A439"/>
      <c r="B439"/>
    </row>
    <row r="440" spans="1:2" x14ac:dyDescent="0.35">
      <c r="A440"/>
      <c r="B440"/>
    </row>
    <row r="441" spans="1:2" x14ac:dyDescent="0.35">
      <c r="A441"/>
      <c r="B441"/>
    </row>
    <row r="442" spans="1:2" x14ac:dyDescent="0.35">
      <c r="A442"/>
      <c r="B442"/>
    </row>
    <row r="443" spans="1:2" x14ac:dyDescent="0.35">
      <c r="A443"/>
      <c r="B443"/>
    </row>
    <row r="444" spans="1:2" x14ac:dyDescent="0.35">
      <c r="A444"/>
      <c r="B444"/>
    </row>
    <row r="445" spans="1:2" x14ac:dyDescent="0.35">
      <c r="A445"/>
      <c r="B445"/>
    </row>
    <row r="446" spans="1:2" x14ac:dyDescent="0.35">
      <c r="A446"/>
      <c r="B446"/>
    </row>
    <row r="447" spans="1:2" x14ac:dyDescent="0.35">
      <c r="A447"/>
      <c r="B447"/>
    </row>
    <row r="448" spans="1:2" x14ac:dyDescent="0.35">
      <c r="A448"/>
      <c r="B448"/>
    </row>
    <row r="449" spans="1:2" x14ac:dyDescent="0.35">
      <c r="A449"/>
      <c r="B449"/>
    </row>
    <row r="450" spans="1:2" x14ac:dyDescent="0.35">
      <c r="A450"/>
      <c r="B450"/>
    </row>
    <row r="451" spans="1:2" x14ac:dyDescent="0.35">
      <c r="A451"/>
      <c r="B451"/>
    </row>
    <row r="452" spans="1:2" x14ac:dyDescent="0.35">
      <c r="A452"/>
      <c r="B452"/>
    </row>
    <row r="453" spans="1:2" x14ac:dyDescent="0.35">
      <c r="A453"/>
      <c r="B453"/>
    </row>
    <row r="454" spans="1:2" x14ac:dyDescent="0.35">
      <c r="A454"/>
      <c r="B454"/>
    </row>
    <row r="455" spans="1:2" x14ac:dyDescent="0.35">
      <c r="A455"/>
      <c r="B455"/>
    </row>
    <row r="456" spans="1:2" x14ac:dyDescent="0.35">
      <c r="A456"/>
      <c r="B456"/>
    </row>
    <row r="457" spans="1:2" x14ac:dyDescent="0.35">
      <c r="A457"/>
      <c r="B457"/>
    </row>
    <row r="458" spans="1:2" x14ac:dyDescent="0.35">
      <c r="A458"/>
      <c r="B458"/>
    </row>
    <row r="459" spans="1:2" x14ac:dyDescent="0.35">
      <c r="A459"/>
      <c r="B459"/>
    </row>
    <row r="460" spans="1:2" x14ac:dyDescent="0.35">
      <c r="A460"/>
      <c r="B460"/>
    </row>
    <row r="461" spans="1:2" x14ac:dyDescent="0.35">
      <c r="A461"/>
      <c r="B461"/>
    </row>
    <row r="462" spans="1:2" x14ac:dyDescent="0.35">
      <c r="A462"/>
      <c r="B462"/>
    </row>
    <row r="463" spans="1:2" x14ac:dyDescent="0.35">
      <c r="A463"/>
      <c r="B463"/>
    </row>
    <row r="464" spans="1:2" x14ac:dyDescent="0.35">
      <c r="A464"/>
      <c r="B464"/>
    </row>
    <row r="465" spans="1:2" x14ac:dyDescent="0.35">
      <c r="A465"/>
      <c r="B465"/>
    </row>
    <row r="466" spans="1:2" x14ac:dyDescent="0.35">
      <c r="A466"/>
      <c r="B466"/>
    </row>
    <row r="467" spans="1:2" x14ac:dyDescent="0.35">
      <c r="A467"/>
      <c r="B467"/>
    </row>
    <row r="468" spans="1:2" x14ac:dyDescent="0.35">
      <c r="A468"/>
      <c r="B468"/>
    </row>
    <row r="469" spans="1:2" x14ac:dyDescent="0.35">
      <c r="A469"/>
      <c r="B469"/>
    </row>
    <row r="470" spans="1:2" x14ac:dyDescent="0.35">
      <c r="A470"/>
      <c r="B470"/>
    </row>
    <row r="471" spans="1:2" x14ac:dyDescent="0.35">
      <c r="A471"/>
      <c r="B471"/>
    </row>
    <row r="472" spans="1:2" x14ac:dyDescent="0.35">
      <c r="A472"/>
      <c r="B472"/>
    </row>
    <row r="473" spans="1:2" x14ac:dyDescent="0.35">
      <c r="A473"/>
      <c r="B473"/>
    </row>
    <row r="474" spans="1:2" x14ac:dyDescent="0.35">
      <c r="A474"/>
      <c r="B474"/>
    </row>
    <row r="475" spans="1:2" x14ac:dyDescent="0.35">
      <c r="A475"/>
      <c r="B475"/>
    </row>
    <row r="476" spans="1:2" x14ac:dyDescent="0.35">
      <c r="A476"/>
      <c r="B476"/>
    </row>
    <row r="477" spans="1:2" x14ac:dyDescent="0.35">
      <c r="A477"/>
      <c r="B477"/>
    </row>
    <row r="478" spans="1:2" x14ac:dyDescent="0.35">
      <c r="A478"/>
      <c r="B478"/>
    </row>
    <row r="479" spans="1:2" x14ac:dyDescent="0.35">
      <c r="A479"/>
      <c r="B479"/>
    </row>
    <row r="480" spans="1:2" x14ac:dyDescent="0.35">
      <c r="A480"/>
      <c r="B480"/>
    </row>
    <row r="481" spans="1:2" x14ac:dyDescent="0.35">
      <c r="A481"/>
      <c r="B481"/>
    </row>
    <row r="482" spans="1:2" x14ac:dyDescent="0.35">
      <c r="A482"/>
      <c r="B482"/>
    </row>
    <row r="483" spans="1:2" x14ac:dyDescent="0.35">
      <c r="A483"/>
      <c r="B483"/>
    </row>
    <row r="484" spans="1:2" x14ac:dyDescent="0.35">
      <c r="A484"/>
      <c r="B484"/>
    </row>
    <row r="485" spans="1:2" x14ac:dyDescent="0.35">
      <c r="A485"/>
      <c r="B485"/>
    </row>
    <row r="486" spans="1:2" x14ac:dyDescent="0.35">
      <c r="A486"/>
      <c r="B486"/>
    </row>
    <row r="487" spans="1:2" x14ac:dyDescent="0.35">
      <c r="A487"/>
      <c r="B487"/>
    </row>
    <row r="488" spans="1:2" x14ac:dyDescent="0.35">
      <c r="A488"/>
      <c r="B488"/>
    </row>
    <row r="489" spans="1:2" x14ac:dyDescent="0.35">
      <c r="A489"/>
      <c r="B489"/>
    </row>
    <row r="490" spans="1:2" x14ac:dyDescent="0.35">
      <c r="A490"/>
      <c r="B490"/>
    </row>
    <row r="491" spans="1:2" x14ac:dyDescent="0.35">
      <c r="A491"/>
      <c r="B491"/>
    </row>
    <row r="492" spans="1:2" x14ac:dyDescent="0.35">
      <c r="A492"/>
      <c r="B492"/>
    </row>
    <row r="493" spans="1:2" x14ac:dyDescent="0.35">
      <c r="A493"/>
      <c r="B493"/>
    </row>
    <row r="494" spans="1:2" x14ac:dyDescent="0.35">
      <c r="A494"/>
      <c r="B494"/>
    </row>
    <row r="495" spans="1:2" x14ac:dyDescent="0.35">
      <c r="A495"/>
      <c r="B495"/>
    </row>
    <row r="496" spans="1:2" x14ac:dyDescent="0.35">
      <c r="A496"/>
      <c r="B496"/>
    </row>
    <row r="497" spans="1:2" x14ac:dyDescent="0.35">
      <c r="A497"/>
      <c r="B497"/>
    </row>
    <row r="498" spans="1:2" x14ac:dyDescent="0.35">
      <c r="A498"/>
      <c r="B498"/>
    </row>
    <row r="499" spans="1:2" x14ac:dyDescent="0.35">
      <c r="A499"/>
      <c r="B499"/>
    </row>
    <row r="500" spans="1:2" x14ac:dyDescent="0.35">
      <c r="A500"/>
      <c r="B500"/>
    </row>
    <row r="501" spans="1:2" x14ac:dyDescent="0.35">
      <c r="A501"/>
      <c r="B501"/>
    </row>
    <row r="502" spans="1:2" x14ac:dyDescent="0.35">
      <c r="A502"/>
      <c r="B502"/>
    </row>
    <row r="503" spans="1:2" x14ac:dyDescent="0.35">
      <c r="A503"/>
      <c r="B503"/>
    </row>
    <row r="504" spans="1:2" x14ac:dyDescent="0.35">
      <c r="A504"/>
      <c r="B504"/>
    </row>
    <row r="505" spans="1:2" x14ac:dyDescent="0.35">
      <c r="A505"/>
      <c r="B505"/>
    </row>
    <row r="506" spans="1:2" x14ac:dyDescent="0.35">
      <c r="A506"/>
      <c r="B506"/>
    </row>
    <row r="507" spans="1:2" x14ac:dyDescent="0.35">
      <c r="A507"/>
      <c r="B507"/>
    </row>
    <row r="508" spans="1:2" x14ac:dyDescent="0.35">
      <c r="A508"/>
      <c r="B508"/>
    </row>
    <row r="509" spans="1:2" x14ac:dyDescent="0.35">
      <c r="A509"/>
      <c r="B509"/>
    </row>
    <row r="510" spans="1:2" x14ac:dyDescent="0.35">
      <c r="A510"/>
      <c r="B510"/>
    </row>
    <row r="511" spans="1:2" x14ac:dyDescent="0.35">
      <c r="A511"/>
      <c r="B511"/>
    </row>
    <row r="512" spans="1:2" x14ac:dyDescent="0.35">
      <c r="A512"/>
      <c r="B512"/>
    </row>
    <row r="513" spans="1:2" x14ac:dyDescent="0.35">
      <c r="A513"/>
      <c r="B513"/>
    </row>
    <row r="514" spans="1:2" x14ac:dyDescent="0.35">
      <c r="A514"/>
      <c r="B514"/>
    </row>
    <row r="515" spans="1:2" x14ac:dyDescent="0.35">
      <c r="A515"/>
      <c r="B515"/>
    </row>
    <row r="516" spans="1:2" x14ac:dyDescent="0.35">
      <c r="A516"/>
      <c r="B516"/>
    </row>
    <row r="517" spans="1:2" x14ac:dyDescent="0.35">
      <c r="A517"/>
      <c r="B517"/>
    </row>
    <row r="518" spans="1:2" x14ac:dyDescent="0.35">
      <c r="A518"/>
      <c r="B518"/>
    </row>
    <row r="519" spans="1:2" x14ac:dyDescent="0.35">
      <c r="A519"/>
      <c r="B519"/>
    </row>
    <row r="520" spans="1:2" x14ac:dyDescent="0.35">
      <c r="A520"/>
      <c r="B520"/>
    </row>
    <row r="521" spans="1:2" x14ac:dyDescent="0.35">
      <c r="A521"/>
      <c r="B521"/>
    </row>
    <row r="522" spans="1:2" x14ac:dyDescent="0.35">
      <c r="A522"/>
      <c r="B522"/>
    </row>
    <row r="523" spans="1:2" x14ac:dyDescent="0.35">
      <c r="A523"/>
      <c r="B523"/>
    </row>
    <row r="524" spans="1:2" x14ac:dyDescent="0.35">
      <c r="A524"/>
      <c r="B524"/>
    </row>
    <row r="525" spans="1:2" x14ac:dyDescent="0.35">
      <c r="A525"/>
      <c r="B525"/>
    </row>
    <row r="526" spans="1:2" x14ac:dyDescent="0.35">
      <c r="A526"/>
      <c r="B526"/>
    </row>
    <row r="527" spans="1:2" x14ac:dyDescent="0.35">
      <c r="A527"/>
      <c r="B527"/>
    </row>
    <row r="528" spans="1:2" x14ac:dyDescent="0.35">
      <c r="A528"/>
      <c r="B528"/>
    </row>
    <row r="529" spans="1:2" x14ac:dyDescent="0.35">
      <c r="A529"/>
      <c r="B529"/>
    </row>
    <row r="530" spans="1:2" x14ac:dyDescent="0.35">
      <c r="A530"/>
      <c r="B530"/>
    </row>
    <row r="531" spans="1:2" x14ac:dyDescent="0.35">
      <c r="A531"/>
      <c r="B531"/>
    </row>
    <row r="532" spans="1:2" x14ac:dyDescent="0.35">
      <c r="A532"/>
      <c r="B532"/>
    </row>
    <row r="533" spans="1:2" x14ac:dyDescent="0.35">
      <c r="A533"/>
      <c r="B533"/>
    </row>
    <row r="534" spans="1:2" x14ac:dyDescent="0.35">
      <c r="A534"/>
      <c r="B534"/>
    </row>
    <row r="535" spans="1:2" x14ac:dyDescent="0.35">
      <c r="A535"/>
      <c r="B535"/>
    </row>
    <row r="536" spans="1:2" x14ac:dyDescent="0.35">
      <c r="A536"/>
      <c r="B536"/>
    </row>
    <row r="537" spans="1:2" x14ac:dyDescent="0.35">
      <c r="A537"/>
      <c r="B537"/>
    </row>
    <row r="538" spans="1:2" x14ac:dyDescent="0.35">
      <c r="A538"/>
      <c r="B538"/>
    </row>
    <row r="539" spans="1:2" x14ac:dyDescent="0.35">
      <c r="A539"/>
      <c r="B539"/>
    </row>
    <row r="540" spans="1:2" x14ac:dyDescent="0.35">
      <c r="A540"/>
      <c r="B540"/>
    </row>
    <row r="541" spans="1:2" x14ac:dyDescent="0.35">
      <c r="A541"/>
      <c r="B541"/>
    </row>
    <row r="542" spans="1:2" x14ac:dyDescent="0.35">
      <c r="A542"/>
      <c r="B542"/>
    </row>
    <row r="543" spans="1:2" x14ac:dyDescent="0.35">
      <c r="A543"/>
      <c r="B543"/>
    </row>
    <row r="544" spans="1:2" x14ac:dyDescent="0.35">
      <c r="A544"/>
      <c r="B544"/>
    </row>
    <row r="545" spans="1:2" x14ac:dyDescent="0.35">
      <c r="A545"/>
      <c r="B545"/>
    </row>
    <row r="546" spans="1:2" x14ac:dyDescent="0.35">
      <c r="A546"/>
      <c r="B546"/>
    </row>
    <row r="547" spans="1:2" x14ac:dyDescent="0.35">
      <c r="A547"/>
      <c r="B547"/>
    </row>
    <row r="548" spans="1:2" x14ac:dyDescent="0.35">
      <c r="A548"/>
      <c r="B548"/>
    </row>
    <row r="549" spans="1:2" x14ac:dyDescent="0.35">
      <c r="A549"/>
      <c r="B549"/>
    </row>
    <row r="550" spans="1:2" x14ac:dyDescent="0.35">
      <c r="A550"/>
      <c r="B550"/>
    </row>
    <row r="551" spans="1:2" x14ac:dyDescent="0.35">
      <c r="A551"/>
      <c r="B551"/>
    </row>
    <row r="552" spans="1:2" x14ac:dyDescent="0.35">
      <c r="A552"/>
      <c r="B552"/>
    </row>
    <row r="553" spans="1:2" x14ac:dyDescent="0.35">
      <c r="A553"/>
      <c r="B553"/>
    </row>
    <row r="554" spans="1:2" x14ac:dyDescent="0.35">
      <c r="A554"/>
      <c r="B554"/>
    </row>
    <row r="555" spans="1:2" x14ac:dyDescent="0.35">
      <c r="A555"/>
      <c r="B555"/>
    </row>
    <row r="556" spans="1:2" x14ac:dyDescent="0.35">
      <c r="A556"/>
      <c r="B556"/>
    </row>
    <row r="557" spans="1:2" x14ac:dyDescent="0.35">
      <c r="A557"/>
      <c r="B557"/>
    </row>
    <row r="558" spans="1:2" x14ac:dyDescent="0.35">
      <c r="A558"/>
      <c r="B558"/>
    </row>
    <row r="559" spans="1:2" x14ac:dyDescent="0.35">
      <c r="A559"/>
      <c r="B559"/>
    </row>
    <row r="560" spans="1:2" x14ac:dyDescent="0.35">
      <c r="A560"/>
      <c r="B560"/>
    </row>
    <row r="561" spans="1:2" x14ac:dyDescent="0.35">
      <c r="A561"/>
      <c r="B561"/>
    </row>
    <row r="562" spans="1:2" x14ac:dyDescent="0.35">
      <c r="A562"/>
      <c r="B562"/>
    </row>
    <row r="563" spans="1:2" x14ac:dyDescent="0.35">
      <c r="A563"/>
      <c r="B563"/>
    </row>
    <row r="564" spans="1:2" x14ac:dyDescent="0.35">
      <c r="A564"/>
      <c r="B564"/>
    </row>
    <row r="565" spans="1:2" x14ac:dyDescent="0.35">
      <c r="A565"/>
      <c r="B565"/>
    </row>
    <row r="566" spans="1:2" x14ac:dyDescent="0.35">
      <c r="A566"/>
      <c r="B566"/>
    </row>
    <row r="567" spans="1:2" x14ac:dyDescent="0.35">
      <c r="A567"/>
      <c r="B567"/>
    </row>
    <row r="568" spans="1:2" x14ac:dyDescent="0.35">
      <c r="A568"/>
      <c r="B568"/>
    </row>
    <row r="569" spans="1:2" x14ac:dyDescent="0.35">
      <c r="A569"/>
      <c r="B569"/>
    </row>
    <row r="570" spans="1:2" x14ac:dyDescent="0.35">
      <c r="A570"/>
      <c r="B570"/>
    </row>
    <row r="571" spans="1:2" x14ac:dyDescent="0.35">
      <c r="A571"/>
      <c r="B571"/>
    </row>
    <row r="572" spans="1:2" x14ac:dyDescent="0.35">
      <c r="A572"/>
      <c r="B572"/>
    </row>
    <row r="573" spans="1:2" x14ac:dyDescent="0.35">
      <c r="A573"/>
      <c r="B573"/>
    </row>
    <row r="574" spans="1:2" x14ac:dyDescent="0.35">
      <c r="A574"/>
      <c r="B574"/>
    </row>
    <row r="575" spans="1:2" x14ac:dyDescent="0.35">
      <c r="A575"/>
      <c r="B575"/>
    </row>
    <row r="576" spans="1:2" x14ac:dyDescent="0.35">
      <c r="A576"/>
      <c r="B576"/>
    </row>
    <row r="577" spans="1:2" x14ac:dyDescent="0.35">
      <c r="A577"/>
      <c r="B577"/>
    </row>
    <row r="578" spans="1:2" x14ac:dyDescent="0.35">
      <c r="A578"/>
      <c r="B578"/>
    </row>
    <row r="579" spans="1:2" x14ac:dyDescent="0.35">
      <c r="A579"/>
      <c r="B579"/>
    </row>
    <row r="580" spans="1:2" x14ac:dyDescent="0.35">
      <c r="A580"/>
      <c r="B580"/>
    </row>
    <row r="581" spans="1:2" x14ac:dyDescent="0.35">
      <c r="A581"/>
      <c r="B581"/>
    </row>
    <row r="582" spans="1:2" x14ac:dyDescent="0.35">
      <c r="A582"/>
      <c r="B582"/>
    </row>
    <row r="583" spans="1:2" x14ac:dyDescent="0.35">
      <c r="A583"/>
      <c r="B583"/>
    </row>
    <row r="584" spans="1:2" x14ac:dyDescent="0.35">
      <c r="A584"/>
      <c r="B584"/>
    </row>
    <row r="585" spans="1:2" x14ac:dyDescent="0.35">
      <c r="A585"/>
      <c r="B585"/>
    </row>
    <row r="586" spans="1:2" x14ac:dyDescent="0.35">
      <c r="A586"/>
      <c r="B586"/>
    </row>
    <row r="587" spans="1:2" x14ac:dyDescent="0.35">
      <c r="A587"/>
      <c r="B587"/>
    </row>
    <row r="588" spans="1:2" x14ac:dyDescent="0.35">
      <c r="A588"/>
      <c r="B588"/>
    </row>
    <row r="589" spans="1:2" x14ac:dyDescent="0.35">
      <c r="A589"/>
      <c r="B589"/>
    </row>
    <row r="590" spans="1:2" x14ac:dyDescent="0.35">
      <c r="A590"/>
      <c r="B590"/>
    </row>
    <row r="591" spans="1:2" x14ac:dyDescent="0.35">
      <c r="A591"/>
      <c r="B591"/>
    </row>
    <row r="592" spans="1:2" x14ac:dyDescent="0.35">
      <c r="A592"/>
      <c r="B592"/>
    </row>
    <row r="593" spans="1:2" x14ac:dyDescent="0.35">
      <c r="A593"/>
      <c r="B593"/>
    </row>
    <row r="594" spans="1:2" x14ac:dyDescent="0.35">
      <c r="A594"/>
      <c r="B594"/>
    </row>
    <row r="595" spans="1:2" x14ac:dyDescent="0.35">
      <c r="A595"/>
      <c r="B595"/>
    </row>
    <row r="596" spans="1:2" x14ac:dyDescent="0.35">
      <c r="A596"/>
      <c r="B596"/>
    </row>
    <row r="597" spans="1:2" x14ac:dyDescent="0.35">
      <c r="A597"/>
      <c r="B597"/>
    </row>
    <row r="598" spans="1:2" x14ac:dyDescent="0.35">
      <c r="A598"/>
      <c r="B598"/>
    </row>
    <row r="599" spans="1:2" x14ac:dyDescent="0.35">
      <c r="A599"/>
      <c r="B599"/>
    </row>
    <row r="600" spans="1:2" x14ac:dyDescent="0.35">
      <c r="A600"/>
      <c r="B600"/>
    </row>
    <row r="601" spans="1:2" x14ac:dyDescent="0.35">
      <c r="A601"/>
      <c r="B601"/>
    </row>
    <row r="602" spans="1:2" x14ac:dyDescent="0.35">
      <c r="A602"/>
      <c r="B602"/>
    </row>
    <row r="603" spans="1:2" x14ac:dyDescent="0.35">
      <c r="A603"/>
      <c r="B603"/>
    </row>
    <row r="604" spans="1:2" x14ac:dyDescent="0.35">
      <c r="A604"/>
      <c r="B604"/>
    </row>
    <row r="605" spans="1:2" x14ac:dyDescent="0.35">
      <c r="A605"/>
      <c r="B605"/>
    </row>
    <row r="606" spans="1:2" x14ac:dyDescent="0.35">
      <c r="A606"/>
      <c r="B606"/>
    </row>
    <row r="607" spans="1:2" x14ac:dyDescent="0.35">
      <c r="A607"/>
      <c r="B607"/>
    </row>
    <row r="608" spans="1:2" x14ac:dyDescent="0.35">
      <c r="A608"/>
      <c r="B608"/>
    </row>
    <row r="609" spans="1:2" x14ac:dyDescent="0.35">
      <c r="A609"/>
      <c r="B609"/>
    </row>
    <row r="610" spans="1:2" x14ac:dyDescent="0.35">
      <c r="A610"/>
      <c r="B610"/>
    </row>
    <row r="611" spans="1:2" x14ac:dyDescent="0.35">
      <c r="A611"/>
      <c r="B611"/>
    </row>
    <row r="612" spans="1:2" x14ac:dyDescent="0.35">
      <c r="A612"/>
      <c r="B612"/>
    </row>
    <row r="613" spans="1:2" x14ac:dyDescent="0.35">
      <c r="A613"/>
      <c r="B613"/>
    </row>
    <row r="614" spans="1:2" x14ac:dyDescent="0.35">
      <c r="A614"/>
      <c r="B614"/>
    </row>
    <row r="615" spans="1:2" x14ac:dyDescent="0.35">
      <c r="A615"/>
      <c r="B615"/>
    </row>
    <row r="616" spans="1:2" x14ac:dyDescent="0.35">
      <c r="A616"/>
      <c r="B616"/>
    </row>
    <row r="617" spans="1:2" x14ac:dyDescent="0.35">
      <c r="A617"/>
      <c r="B617"/>
    </row>
    <row r="618" spans="1:2" x14ac:dyDescent="0.35">
      <c r="A618"/>
      <c r="B618"/>
    </row>
    <row r="619" spans="1:2" x14ac:dyDescent="0.35">
      <c r="A619"/>
      <c r="B619"/>
    </row>
    <row r="620" spans="1:2" x14ac:dyDescent="0.35">
      <c r="A620"/>
      <c r="B620"/>
    </row>
    <row r="621" spans="1:2" x14ac:dyDescent="0.35">
      <c r="A621"/>
      <c r="B621"/>
    </row>
    <row r="622" spans="1:2" x14ac:dyDescent="0.35">
      <c r="A622"/>
      <c r="B622"/>
    </row>
    <row r="623" spans="1:2" x14ac:dyDescent="0.35">
      <c r="A623"/>
      <c r="B623"/>
    </row>
    <row r="624" spans="1:2" x14ac:dyDescent="0.35">
      <c r="A624"/>
      <c r="B624"/>
    </row>
    <row r="625" spans="1:2" x14ac:dyDescent="0.35">
      <c r="A625"/>
      <c r="B625"/>
    </row>
    <row r="626" spans="1:2" x14ac:dyDescent="0.35">
      <c r="A626"/>
      <c r="B626"/>
    </row>
    <row r="627" spans="1:2" x14ac:dyDescent="0.35">
      <c r="A627"/>
      <c r="B627"/>
    </row>
    <row r="628" spans="1:2" x14ac:dyDescent="0.35">
      <c r="A628"/>
      <c r="B628"/>
    </row>
    <row r="629" spans="1:2" x14ac:dyDescent="0.35">
      <c r="A629"/>
      <c r="B629"/>
    </row>
    <row r="630" spans="1:2" x14ac:dyDescent="0.35">
      <c r="A630"/>
      <c r="B630"/>
    </row>
    <row r="631" spans="1:2" x14ac:dyDescent="0.35">
      <c r="A631"/>
      <c r="B631"/>
    </row>
    <row r="632" spans="1:2" x14ac:dyDescent="0.35">
      <c r="A632"/>
      <c r="B632"/>
    </row>
    <row r="633" spans="1:2" x14ac:dyDescent="0.35">
      <c r="A633"/>
      <c r="B633"/>
    </row>
    <row r="634" spans="1:2" x14ac:dyDescent="0.35">
      <c r="A634"/>
      <c r="B634"/>
    </row>
    <row r="635" spans="1:2" x14ac:dyDescent="0.35">
      <c r="A635"/>
      <c r="B635"/>
    </row>
    <row r="636" spans="1:2" x14ac:dyDescent="0.35">
      <c r="A636"/>
      <c r="B636"/>
    </row>
    <row r="637" spans="1:2" x14ac:dyDescent="0.35">
      <c r="A637"/>
      <c r="B637"/>
    </row>
    <row r="638" spans="1:2" x14ac:dyDescent="0.35">
      <c r="A638"/>
      <c r="B638"/>
    </row>
    <row r="639" spans="1:2" x14ac:dyDescent="0.35">
      <c r="A639"/>
      <c r="B639"/>
    </row>
    <row r="640" spans="1:2" x14ac:dyDescent="0.35">
      <c r="A640"/>
      <c r="B640"/>
    </row>
    <row r="641" spans="1:2" x14ac:dyDescent="0.35">
      <c r="A641"/>
      <c r="B641"/>
    </row>
    <row r="642" spans="1:2" x14ac:dyDescent="0.35">
      <c r="A642"/>
      <c r="B642"/>
    </row>
    <row r="643" spans="1:2" x14ac:dyDescent="0.35">
      <c r="A643"/>
      <c r="B643"/>
    </row>
    <row r="644" spans="1:2" x14ac:dyDescent="0.35">
      <c r="A644"/>
      <c r="B644"/>
    </row>
    <row r="645" spans="1:2" x14ac:dyDescent="0.35">
      <c r="A645"/>
      <c r="B645"/>
    </row>
    <row r="646" spans="1:2" x14ac:dyDescent="0.35">
      <c r="A646"/>
      <c r="B646"/>
    </row>
    <row r="647" spans="1:2" x14ac:dyDescent="0.35">
      <c r="A647"/>
      <c r="B647"/>
    </row>
    <row r="648" spans="1:2" x14ac:dyDescent="0.35">
      <c r="A648"/>
      <c r="B648"/>
    </row>
    <row r="649" spans="1:2" x14ac:dyDescent="0.35">
      <c r="A649"/>
      <c r="B649"/>
    </row>
    <row r="650" spans="1:2" x14ac:dyDescent="0.35">
      <c r="A650"/>
      <c r="B650"/>
    </row>
    <row r="651" spans="1:2" x14ac:dyDescent="0.35">
      <c r="A651"/>
      <c r="B651"/>
    </row>
    <row r="652" spans="1:2" x14ac:dyDescent="0.35">
      <c r="A652"/>
      <c r="B652"/>
    </row>
    <row r="653" spans="1:2" x14ac:dyDescent="0.35">
      <c r="A653"/>
      <c r="B653"/>
    </row>
    <row r="654" spans="1:2" x14ac:dyDescent="0.35">
      <c r="A654"/>
      <c r="B654"/>
    </row>
    <row r="655" spans="1:2" x14ac:dyDescent="0.35">
      <c r="A655"/>
      <c r="B655"/>
    </row>
    <row r="656" spans="1:2" x14ac:dyDescent="0.35">
      <c r="A656"/>
      <c r="B656"/>
    </row>
    <row r="657" spans="1:2" x14ac:dyDescent="0.35">
      <c r="A657"/>
      <c r="B657"/>
    </row>
    <row r="658" spans="1:2" x14ac:dyDescent="0.35">
      <c r="A658"/>
      <c r="B658"/>
    </row>
    <row r="659" spans="1:2" x14ac:dyDescent="0.35">
      <c r="A659"/>
      <c r="B659"/>
    </row>
    <row r="660" spans="1:2" x14ac:dyDescent="0.35">
      <c r="A660"/>
      <c r="B660"/>
    </row>
    <row r="661" spans="1:2" x14ac:dyDescent="0.35">
      <c r="A661"/>
      <c r="B661"/>
    </row>
    <row r="662" spans="1:2" x14ac:dyDescent="0.35">
      <c r="A662"/>
      <c r="B662"/>
    </row>
    <row r="663" spans="1:2" x14ac:dyDescent="0.35">
      <c r="A663"/>
      <c r="B663"/>
    </row>
    <row r="664" spans="1:2" x14ac:dyDescent="0.35">
      <c r="A664"/>
      <c r="B664"/>
    </row>
    <row r="665" spans="1:2" x14ac:dyDescent="0.35">
      <c r="A665"/>
      <c r="B665"/>
    </row>
    <row r="666" spans="1:2" x14ac:dyDescent="0.35">
      <c r="A666"/>
      <c r="B666"/>
    </row>
    <row r="667" spans="1:2" x14ac:dyDescent="0.35">
      <c r="A667"/>
      <c r="B667"/>
    </row>
    <row r="668" spans="1:2" x14ac:dyDescent="0.35">
      <c r="A668"/>
      <c r="B668"/>
    </row>
    <row r="669" spans="1:2" x14ac:dyDescent="0.35">
      <c r="A669"/>
      <c r="B669"/>
    </row>
    <row r="670" spans="1:2" x14ac:dyDescent="0.35">
      <c r="A670"/>
      <c r="B670"/>
    </row>
    <row r="671" spans="1:2" x14ac:dyDescent="0.35">
      <c r="A671"/>
      <c r="B671"/>
    </row>
    <row r="672" spans="1:2" x14ac:dyDescent="0.35">
      <c r="A672"/>
      <c r="B672"/>
    </row>
    <row r="673" spans="1:2" x14ac:dyDescent="0.35">
      <c r="A673"/>
      <c r="B673"/>
    </row>
    <row r="674" spans="1:2" x14ac:dyDescent="0.35">
      <c r="A674"/>
      <c r="B674"/>
    </row>
    <row r="675" spans="1:2" x14ac:dyDescent="0.35">
      <c r="A675"/>
      <c r="B675"/>
    </row>
    <row r="676" spans="1:2" x14ac:dyDescent="0.35">
      <c r="A676"/>
      <c r="B676"/>
    </row>
    <row r="677" spans="1:2" x14ac:dyDescent="0.35">
      <c r="A677"/>
      <c r="B677"/>
    </row>
    <row r="678" spans="1:2" x14ac:dyDescent="0.35">
      <c r="A678"/>
      <c r="B678"/>
    </row>
    <row r="679" spans="1:2" x14ac:dyDescent="0.35">
      <c r="A679"/>
      <c r="B679"/>
    </row>
    <row r="680" spans="1:2" x14ac:dyDescent="0.35">
      <c r="A680"/>
      <c r="B680"/>
    </row>
    <row r="681" spans="1:2" x14ac:dyDescent="0.35">
      <c r="A681"/>
      <c r="B681"/>
    </row>
    <row r="682" spans="1:2" x14ac:dyDescent="0.35">
      <c r="A682"/>
      <c r="B682"/>
    </row>
    <row r="683" spans="1:2" x14ac:dyDescent="0.35">
      <c r="A683"/>
      <c r="B683"/>
    </row>
    <row r="684" spans="1:2" x14ac:dyDescent="0.35">
      <c r="A684"/>
      <c r="B684"/>
    </row>
    <row r="685" spans="1:2" x14ac:dyDescent="0.35">
      <c r="A685"/>
      <c r="B685"/>
    </row>
    <row r="686" spans="1:2" x14ac:dyDescent="0.35">
      <c r="A686"/>
      <c r="B686"/>
    </row>
    <row r="687" spans="1:2" x14ac:dyDescent="0.35">
      <c r="A687"/>
      <c r="B687"/>
    </row>
    <row r="688" spans="1:2" x14ac:dyDescent="0.35">
      <c r="A688"/>
      <c r="B688"/>
    </row>
    <row r="689" spans="1:2" x14ac:dyDescent="0.35">
      <c r="A689"/>
      <c r="B689"/>
    </row>
    <row r="690" spans="1:2" x14ac:dyDescent="0.35">
      <c r="A690"/>
      <c r="B690"/>
    </row>
    <row r="691" spans="1:2" x14ac:dyDescent="0.35">
      <c r="A691"/>
      <c r="B691"/>
    </row>
    <row r="692" spans="1:2" x14ac:dyDescent="0.35">
      <c r="A692"/>
      <c r="B692"/>
    </row>
    <row r="693" spans="1:2" x14ac:dyDescent="0.35">
      <c r="A693"/>
      <c r="B693"/>
    </row>
    <row r="694" spans="1:2" x14ac:dyDescent="0.35">
      <c r="A694"/>
      <c r="B694"/>
    </row>
    <row r="695" spans="1:2" x14ac:dyDescent="0.35">
      <c r="A695"/>
      <c r="B695"/>
    </row>
    <row r="696" spans="1:2" x14ac:dyDescent="0.35">
      <c r="A696"/>
      <c r="B696"/>
    </row>
    <row r="697" spans="1:2" x14ac:dyDescent="0.35">
      <c r="A697"/>
      <c r="B697"/>
    </row>
    <row r="698" spans="1:2" x14ac:dyDescent="0.35">
      <c r="A698"/>
      <c r="B698"/>
    </row>
    <row r="699" spans="1:2" x14ac:dyDescent="0.35">
      <c r="A699"/>
      <c r="B699"/>
    </row>
    <row r="700" spans="1:2" x14ac:dyDescent="0.35">
      <c r="A700"/>
      <c r="B700"/>
    </row>
    <row r="701" spans="1:2" x14ac:dyDescent="0.35">
      <c r="A701"/>
      <c r="B701"/>
    </row>
    <row r="702" spans="1:2" x14ac:dyDescent="0.35">
      <c r="A702"/>
      <c r="B702"/>
    </row>
    <row r="703" spans="1:2" x14ac:dyDescent="0.35">
      <c r="A703"/>
      <c r="B703"/>
    </row>
    <row r="704" spans="1:2" x14ac:dyDescent="0.35">
      <c r="A704"/>
      <c r="B704"/>
    </row>
    <row r="705" spans="1:2" x14ac:dyDescent="0.35">
      <c r="A705"/>
      <c r="B705"/>
    </row>
    <row r="706" spans="1:2" x14ac:dyDescent="0.35">
      <c r="A706"/>
      <c r="B706"/>
    </row>
    <row r="707" spans="1:2" x14ac:dyDescent="0.35">
      <c r="A707"/>
      <c r="B707"/>
    </row>
    <row r="708" spans="1:2" x14ac:dyDescent="0.35">
      <c r="A708"/>
      <c r="B708"/>
    </row>
    <row r="709" spans="1:2" x14ac:dyDescent="0.35">
      <c r="A709"/>
      <c r="B709"/>
    </row>
    <row r="710" spans="1:2" x14ac:dyDescent="0.35">
      <c r="A710"/>
      <c r="B710"/>
    </row>
    <row r="711" spans="1:2" x14ac:dyDescent="0.35">
      <c r="A711"/>
      <c r="B711"/>
    </row>
    <row r="712" spans="1:2" x14ac:dyDescent="0.35">
      <c r="A712"/>
      <c r="B712"/>
    </row>
    <row r="713" spans="1:2" x14ac:dyDescent="0.35">
      <c r="A713"/>
      <c r="B713"/>
    </row>
    <row r="714" spans="1:2" x14ac:dyDescent="0.35">
      <c r="A714"/>
      <c r="B714"/>
    </row>
    <row r="715" spans="1:2" x14ac:dyDescent="0.35">
      <c r="A715"/>
      <c r="B715"/>
    </row>
    <row r="716" spans="1:2" x14ac:dyDescent="0.35">
      <c r="A716"/>
      <c r="B716"/>
    </row>
    <row r="717" spans="1:2" x14ac:dyDescent="0.35">
      <c r="A717"/>
      <c r="B717"/>
    </row>
    <row r="718" spans="1:2" x14ac:dyDescent="0.35">
      <c r="A718"/>
      <c r="B718"/>
    </row>
    <row r="719" spans="1:2" x14ac:dyDescent="0.35">
      <c r="A719"/>
      <c r="B719"/>
    </row>
    <row r="720" spans="1:2" x14ac:dyDescent="0.35">
      <c r="A720"/>
      <c r="B720"/>
    </row>
    <row r="721" spans="1:2" x14ac:dyDescent="0.35">
      <c r="A721"/>
      <c r="B721"/>
    </row>
    <row r="722" spans="1:2" x14ac:dyDescent="0.35">
      <c r="A722"/>
      <c r="B722"/>
    </row>
    <row r="723" spans="1:2" x14ac:dyDescent="0.35">
      <c r="A723"/>
      <c r="B723"/>
    </row>
    <row r="724" spans="1:2" x14ac:dyDescent="0.35">
      <c r="A724"/>
      <c r="B724"/>
    </row>
    <row r="725" spans="1:2" x14ac:dyDescent="0.35">
      <c r="A725"/>
      <c r="B725"/>
    </row>
    <row r="726" spans="1:2" x14ac:dyDescent="0.35">
      <c r="A726"/>
      <c r="B726"/>
    </row>
    <row r="727" spans="1:2" x14ac:dyDescent="0.35">
      <c r="A727"/>
      <c r="B727"/>
    </row>
    <row r="728" spans="1:2" x14ac:dyDescent="0.35">
      <c r="A728"/>
      <c r="B728"/>
    </row>
    <row r="729" spans="1:2" x14ac:dyDescent="0.35">
      <c r="A729"/>
      <c r="B729"/>
    </row>
    <row r="730" spans="1:2" x14ac:dyDescent="0.35">
      <c r="A730"/>
      <c r="B730"/>
    </row>
    <row r="731" spans="1:2" x14ac:dyDescent="0.35">
      <c r="A731"/>
      <c r="B731"/>
    </row>
    <row r="732" spans="1:2" x14ac:dyDescent="0.35">
      <c r="A732"/>
      <c r="B732"/>
    </row>
    <row r="733" spans="1:2" x14ac:dyDescent="0.35">
      <c r="A733"/>
      <c r="B733"/>
    </row>
    <row r="734" spans="1:2" x14ac:dyDescent="0.35">
      <c r="A734"/>
      <c r="B734"/>
    </row>
    <row r="735" spans="1:2" x14ac:dyDescent="0.35">
      <c r="A735"/>
      <c r="B735"/>
    </row>
    <row r="736" spans="1:2" x14ac:dyDescent="0.35">
      <c r="A736"/>
      <c r="B736"/>
    </row>
    <row r="737" spans="1:2" x14ac:dyDescent="0.35">
      <c r="A737"/>
      <c r="B737"/>
    </row>
    <row r="738" spans="1:2" x14ac:dyDescent="0.35">
      <c r="A738"/>
      <c r="B738"/>
    </row>
    <row r="739" spans="1:2" x14ac:dyDescent="0.35">
      <c r="A739"/>
      <c r="B739"/>
    </row>
    <row r="740" spans="1:2" x14ac:dyDescent="0.35">
      <c r="A740"/>
      <c r="B740"/>
    </row>
    <row r="741" spans="1:2" x14ac:dyDescent="0.35">
      <c r="A741"/>
      <c r="B741"/>
    </row>
    <row r="742" spans="1:2" x14ac:dyDescent="0.35">
      <c r="A742"/>
      <c r="B742"/>
    </row>
    <row r="743" spans="1:2" x14ac:dyDescent="0.35">
      <c r="A743"/>
      <c r="B743"/>
    </row>
    <row r="744" spans="1:2" x14ac:dyDescent="0.35">
      <c r="A744"/>
      <c r="B744"/>
    </row>
    <row r="745" spans="1:2" x14ac:dyDescent="0.35">
      <c r="A745"/>
      <c r="B745"/>
    </row>
    <row r="746" spans="1:2" x14ac:dyDescent="0.35">
      <c r="A746"/>
      <c r="B746"/>
    </row>
    <row r="747" spans="1:2" x14ac:dyDescent="0.35">
      <c r="A747"/>
      <c r="B747"/>
    </row>
    <row r="748" spans="1:2" x14ac:dyDescent="0.35">
      <c r="A748"/>
      <c r="B748"/>
    </row>
    <row r="749" spans="1:2" x14ac:dyDescent="0.35">
      <c r="A749"/>
      <c r="B749"/>
    </row>
    <row r="750" spans="1:2" x14ac:dyDescent="0.35">
      <c r="A750"/>
      <c r="B750"/>
    </row>
    <row r="751" spans="1:2" x14ac:dyDescent="0.35">
      <c r="A751"/>
      <c r="B751"/>
    </row>
    <row r="752" spans="1:2" x14ac:dyDescent="0.35">
      <c r="A752"/>
      <c r="B752"/>
    </row>
    <row r="753" spans="1:2" x14ac:dyDescent="0.35">
      <c r="A753"/>
      <c r="B753"/>
    </row>
    <row r="754" spans="1:2" x14ac:dyDescent="0.35">
      <c r="A754"/>
      <c r="B754"/>
    </row>
    <row r="755" spans="1:2" x14ac:dyDescent="0.35">
      <c r="A755"/>
      <c r="B755"/>
    </row>
    <row r="756" spans="1:2" x14ac:dyDescent="0.35">
      <c r="A756"/>
      <c r="B756"/>
    </row>
    <row r="757" spans="1:2" x14ac:dyDescent="0.35">
      <c r="A757"/>
      <c r="B757"/>
    </row>
    <row r="758" spans="1:2" x14ac:dyDescent="0.35">
      <c r="A758"/>
      <c r="B758"/>
    </row>
    <row r="759" spans="1:2" x14ac:dyDescent="0.35">
      <c r="A759"/>
      <c r="B759"/>
    </row>
    <row r="760" spans="1:2" x14ac:dyDescent="0.35">
      <c r="A760"/>
      <c r="B760"/>
    </row>
    <row r="761" spans="1:2" x14ac:dyDescent="0.35">
      <c r="A761"/>
      <c r="B761"/>
    </row>
    <row r="762" spans="1:2" x14ac:dyDescent="0.35">
      <c r="A762"/>
      <c r="B762"/>
    </row>
    <row r="763" spans="1:2" x14ac:dyDescent="0.35">
      <c r="A763"/>
      <c r="B763"/>
    </row>
    <row r="764" spans="1:2" x14ac:dyDescent="0.35">
      <c r="A764"/>
      <c r="B764"/>
    </row>
    <row r="765" spans="1:2" x14ac:dyDescent="0.35">
      <c r="A765"/>
      <c r="B765"/>
    </row>
    <row r="766" spans="1:2" x14ac:dyDescent="0.35">
      <c r="A766"/>
      <c r="B766"/>
    </row>
    <row r="767" spans="1:2" x14ac:dyDescent="0.35">
      <c r="A767"/>
      <c r="B767"/>
    </row>
    <row r="768" spans="1:2" x14ac:dyDescent="0.35">
      <c r="A768"/>
      <c r="B768"/>
    </row>
    <row r="769" spans="1:2" x14ac:dyDescent="0.35">
      <c r="A769"/>
      <c r="B769"/>
    </row>
    <row r="770" spans="1:2" x14ac:dyDescent="0.35">
      <c r="A770"/>
      <c r="B770"/>
    </row>
    <row r="771" spans="1:2" x14ac:dyDescent="0.35">
      <c r="A771"/>
      <c r="B771"/>
    </row>
    <row r="772" spans="1:2" x14ac:dyDescent="0.35">
      <c r="A772"/>
      <c r="B772"/>
    </row>
    <row r="773" spans="1:2" x14ac:dyDescent="0.35">
      <c r="A773"/>
      <c r="B773"/>
    </row>
    <row r="774" spans="1:2" x14ac:dyDescent="0.35">
      <c r="A774"/>
      <c r="B774"/>
    </row>
    <row r="775" spans="1:2" x14ac:dyDescent="0.35">
      <c r="A775"/>
      <c r="B775"/>
    </row>
    <row r="776" spans="1:2" x14ac:dyDescent="0.35">
      <c r="A776"/>
      <c r="B776"/>
    </row>
    <row r="777" spans="1:2" x14ac:dyDescent="0.35">
      <c r="A777"/>
      <c r="B777"/>
    </row>
    <row r="778" spans="1:2" x14ac:dyDescent="0.35">
      <c r="A778"/>
      <c r="B778"/>
    </row>
    <row r="779" spans="1:2" x14ac:dyDescent="0.35">
      <c r="A779"/>
      <c r="B779"/>
    </row>
    <row r="780" spans="1:2" x14ac:dyDescent="0.35">
      <c r="A780"/>
      <c r="B780"/>
    </row>
    <row r="781" spans="1:2" x14ac:dyDescent="0.35">
      <c r="A781"/>
      <c r="B781"/>
    </row>
    <row r="782" spans="1:2" x14ac:dyDescent="0.35">
      <c r="A782"/>
      <c r="B782"/>
    </row>
    <row r="783" spans="1:2" x14ac:dyDescent="0.35">
      <c r="A783"/>
      <c r="B783"/>
    </row>
    <row r="784" spans="1:2" x14ac:dyDescent="0.35">
      <c r="A784"/>
      <c r="B784"/>
    </row>
    <row r="785" spans="1:2" x14ac:dyDescent="0.35">
      <c r="A785"/>
      <c r="B785"/>
    </row>
    <row r="786" spans="1:2" x14ac:dyDescent="0.35">
      <c r="A786"/>
      <c r="B786"/>
    </row>
    <row r="787" spans="1:2" x14ac:dyDescent="0.35">
      <c r="A787"/>
      <c r="B787"/>
    </row>
    <row r="788" spans="1:2" x14ac:dyDescent="0.35">
      <c r="A788"/>
      <c r="B788"/>
    </row>
    <row r="789" spans="1:2" x14ac:dyDescent="0.35">
      <c r="A789"/>
      <c r="B789"/>
    </row>
    <row r="790" spans="1:2" x14ac:dyDescent="0.35">
      <c r="A790"/>
      <c r="B790"/>
    </row>
    <row r="791" spans="1:2" x14ac:dyDescent="0.35">
      <c r="A791"/>
      <c r="B791"/>
    </row>
    <row r="792" spans="1:2" x14ac:dyDescent="0.35">
      <c r="A792"/>
      <c r="B792"/>
    </row>
    <row r="793" spans="1:2" x14ac:dyDescent="0.35">
      <c r="A793"/>
      <c r="B793"/>
    </row>
    <row r="794" spans="1:2" x14ac:dyDescent="0.35">
      <c r="A794"/>
      <c r="B794"/>
    </row>
    <row r="795" spans="1:2" x14ac:dyDescent="0.35">
      <c r="A795"/>
      <c r="B795"/>
    </row>
    <row r="796" spans="1:2" x14ac:dyDescent="0.35">
      <c r="A796"/>
      <c r="B796"/>
    </row>
    <row r="797" spans="1:2" x14ac:dyDescent="0.35">
      <c r="A797"/>
      <c r="B797"/>
    </row>
    <row r="798" spans="1:2" x14ac:dyDescent="0.35">
      <c r="A798"/>
      <c r="B798"/>
    </row>
    <row r="799" spans="1:2" x14ac:dyDescent="0.35">
      <c r="A799"/>
      <c r="B799"/>
    </row>
    <row r="800" spans="1:2" x14ac:dyDescent="0.35">
      <c r="A800"/>
      <c r="B800"/>
    </row>
    <row r="801" spans="1:2" x14ac:dyDescent="0.35">
      <c r="A801"/>
      <c r="B801"/>
    </row>
    <row r="802" spans="1:2" x14ac:dyDescent="0.35">
      <c r="A802"/>
      <c r="B802"/>
    </row>
    <row r="803" spans="1:2" x14ac:dyDescent="0.35">
      <c r="A803"/>
      <c r="B803"/>
    </row>
    <row r="804" spans="1:2" x14ac:dyDescent="0.35">
      <c r="A804"/>
      <c r="B804"/>
    </row>
    <row r="805" spans="1:2" x14ac:dyDescent="0.35">
      <c r="A805"/>
      <c r="B805"/>
    </row>
    <row r="806" spans="1:2" x14ac:dyDescent="0.35">
      <c r="A806"/>
      <c r="B806"/>
    </row>
    <row r="807" spans="1:2" x14ac:dyDescent="0.35">
      <c r="A807"/>
      <c r="B807"/>
    </row>
    <row r="808" spans="1:2" x14ac:dyDescent="0.35">
      <c r="A808"/>
      <c r="B808"/>
    </row>
    <row r="809" spans="1:2" x14ac:dyDescent="0.35">
      <c r="A809"/>
      <c r="B809"/>
    </row>
    <row r="810" spans="1:2" x14ac:dyDescent="0.35">
      <c r="A810"/>
      <c r="B810"/>
    </row>
    <row r="811" spans="1:2" x14ac:dyDescent="0.35">
      <c r="A811"/>
      <c r="B811"/>
    </row>
    <row r="812" spans="1:2" x14ac:dyDescent="0.35">
      <c r="A812"/>
      <c r="B812"/>
    </row>
    <row r="813" spans="1:2" x14ac:dyDescent="0.35">
      <c r="A813"/>
      <c r="B813"/>
    </row>
    <row r="814" spans="1:2" x14ac:dyDescent="0.35">
      <c r="A814"/>
      <c r="B814"/>
    </row>
    <row r="815" spans="1:2" x14ac:dyDescent="0.35">
      <c r="A815"/>
      <c r="B815"/>
    </row>
    <row r="816" spans="1:2" x14ac:dyDescent="0.35">
      <c r="A816"/>
      <c r="B816"/>
    </row>
    <row r="817" spans="1:2" x14ac:dyDescent="0.35">
      <c r="A817"/>
      <c r="B817"/>
    </row>
    <row r="818" spans="1:2" x14ac:dyDescent="0.35">
      <c r="A818"/>
      <c r="B818"/>
    </row>
    <row r="819" spans="1:2" x14ac:dyDescent="0.35">
      <c r="A819"/>
      <c r="B819"/>
    </row>
    <row r="820" spans="1:2" x14ac:dyDescent="0.35">
      <c r="A820"/>
      <c r="B820"/>
    </row>
    <row r="821" spans="1:2" x14ac:dyDescent="0.35">
      <c r="A821"/>
      <c r="B821"/>
    </row>
    <row r="822" spans="1:2" x14ac:dyDescent="0.35">
      <c r="A822"/>
      <c r="B822"/>
    </row>
    <row r="823" spans="1:2" x14ac:dyDescent="0.35">
      <c r="A823"/>
      <c r="B823"/>
    </row>
    <row r="824" spans="1:2" x14ac:dyDescent="0.35">
      <c r="A824"/>
      <c r="B824"/>
    </row>
    <row r="825" spans="1:2" x14ac:dyDescent="0.35">
      <c r="A825"/>
      <c r="B825"/>
    </row>
    <row r="826" spans="1:2" x14ac:dyDescent="0.35">
      <c r="A826"/>
      <c r="B826"/>
    </row>
    <row r="827" spans="1:2" x14ac:dyDescent="0.35">
      <c r="A827"/>
      <c r="B827"/>
    </row>
    <row r="828" spans="1:2" x14ac:dyDescent="0.35">
      <c r="A828"/>
      <c r="B828"/>
    </row>
    <row r="829" spans="1:2" x14ac:dyDescent="0.35">
      <c r="A829"/>
      <c r="B829"/>
    </row>
    <row r="830" spans="1:2" x14ac:dyDescent="0.35">
      <c r="A830"/>
      <c r="B830"/>
    </row>
    <row r="831" spans="1:2" x14ac:dyDescent="0.35">
      <c r="A831"/>
      <c r="B831"/>
    </row>
    <row r="832" spans="1:2" x14ac:dyDescent="0.35">
      <c r="A832"/>
      <c r="B832"/>
    </row>
    <row r="833" spans="1:2" x14ac:dyDescent="0.35">
      <c r="A833"/>
      <c r="B833"/>
    </row>
    <row r="834" spans="1:2" x14ac:dyDescent="0.35">
      <c r="A834"/>
      <c r="B834"/>
    </row>
    <row r="835" spans="1:2" x14ac:dyDescent="0.35">
      <c r="A835"/>
      <c r="B835"/>
    </row>
    <row r="836" spans="1:2" x14ac:dyDescent="0.35">
      <c r="A836"/>
      <c r="B836"/>
    </row>
    <row r="837" spans="1:2" x14ac:dyDescent="0.35">
      <c r="A837"/>
      <c r="B837"/>
    </row>
    <row r="838" spans="1:2" x14ac:dyDescent="0.35">
      <c r="A838"/>
      <c r="B838"/>
    </row>
    <row r="839" spans="1:2" x14ac:dyDescent="0.35">
      <c r="A839"/>
      <c r="B839"/>
    </row>
    <row r="840" spans="1:2" x14ac:dyDescent="0.35">
      <c r="A840"/>
      <c r="B840"/>
    </row>
    <row r="841" spans="1:2" x14ac:dyDescent="0.35">
      <c r="A841"/>
      <c r="B841"/>
    </row>
    <row r="842" spans="1:2" x14ac:dyDescent="0.35">
      <c r="A842"/>
      <c r="B842"/>
    </row>
    <row r="843" spans="1:2" x14ac:dyDescent="0.35">
      <c r="A843"/>
      <c r="B843"/>
    </row>
    <row r="844" spans="1:2" x14ac:dyDescent="0.35">
      <c r="A844"/>
      <c r="B844"/>
    </row>
    <row r="845" spans="1:2" x14ac:dyDescent="0.35">
      <c r="A845"/>
      <c r="B845"/>
    </row>
    <row r="846" spans="1:2" x14ac:dyDescent="0.35">
      <c r="A846"/>
      <c r="B846"/>
    </row>
    <row r="847" spans="1:2" x14ac:dyDescent="0.35">
      <c r="A847"/>
      <c r="B847"/>
    </row>
    <row r="848" spans="1:2" x14ac:dyDescent="0.35">
      <c r="A848"/>
      <c r="B848"/>
    </row>
    <row r="849" spans="1:2" x14ac:dyDescent="0.35">
      <c r="A849"/>
      <c r="B849"/>
    </row>
    <row r="850" spans="1:2" x14ac:dyDescent="0.35">
      <c r="A850"/>
      <c r="B850"/>
    </row>
    <row r="851" spans="1:2" x14ac:dyDescent="0.35">
      <c r="A851"/>
      <c r="B851"/>
    </row>
    <row r="852" spans="1:2" x14ac:dyDescent="0.35">
      <c r="A852"/>
      <c r="B852"/>
    </row>
    <row r="853" spans="1:2" x14ac:dyDescent="0.35">
      <c r="A853"/>
      <c r="B853"/>
    </row>
    <row r="854" spans="1:2" x14ac:dyDescent="0.35">
      <c r="A854"/>
      <c r="B854"/>
    </row>
    <row r="855" spans="1:2" x14ac:dyDescent="0.35">
      <c r="A855"/>
      <c r="B855"/>
    </row>
    <row r="856" spans="1:2" x14ac:dyDescent="0.35">
      <c r="A856"/>
      <c r="B856"/>
    </row>
    <row r="857" spans="1:2" x14ac:dyDescent="0.35">
      <c r="A857"/>
      <c r="B857"/>
    </row>
    <row r="858" spans="1:2" x14ac:dyDescent="0.35">
      <c r="A858"/>
      <c r="B858"/>
    </row>
    <row r="859" spans="1:2" x14ac:dyDescent="0.35">
      <c r="A859"/>
      <c r="B859"/>
    </row>
    <row r="860" spans="1:2" x14ac:dyDescent="0.35">
      <c r="A860"/>
      <c r="B860"/>
    </row>
    <row r="861" spans="1:2" x14ac:dyDescent="0.35">
      <c r="A861"/>
      <c r="B861"/>
    </row>
    <row r="862" spans="1:2" x14ac:dyDescent="0.35">
      <c r="A862"/>
      <c r="B862"/>
    </row>
    <row r="863" spans="1:2" x14ac:dyDescent="0.35">
      <c r="A863"/>
      <c r="B863"/>
    </row>
    <row r="864" spans="1:2" x14ac:dyDescent="0.35">
      <c r="A864"/>
      <c r="B864"/>
    </row>
    <row r="865" spans="1:2" x14ac:dyDescent="0.35">
      <c r="A865"/>
      <c r="B865"/>
    </row>
    <row r="866" spans="1:2" x14ac:dyDescent="0.35">
      <c r="A866"/>
      <c r="B866"/>
    </row>
    <row r="867" spans="1:2" x14ac:dyDescent="0.35">
      <c r="A867"/>
      <c r="B867"/>
    </row>
    <row r="868" spans="1:2" x14ac:dyDescent="0.35">
      <c r="A868"/>
      <c r="B868"/>
    </row>
    <row r="869" spans="1:2" x14ac:dyDescent="0.35">
      <c r="A869"/>
      <c r="B869"/>
    </row>
    <row r="870" spans="1:2" x14ac:dyDescent="0.35">
      <c r="A870"/>
      <c r="B870"/>
    </row>
    <row r="871" spans="1:2" x14ac:dyDescent="0.35">
      <c r="A871"/>
      <c r="B871"/>
    </row>
    <row r="872" spans="1:2" x14ac:dyDescent="0.35">
      <c r="A872"/>
      <c r="B872"/>
    </row>
    <row r="873" spans="1:2" x14ac:dyDescent="0.35">
      <c r="A873"/>
      <c r="B873"/>
    </row>
    <row r="874" spans="1:2" x14ac:dyDescent="0.35">
      <c r="A874"/>
      <c r="B874"/>
    </row>
    <row r="875" spans="1:2" x14ac:dyDescent="0.35">
      <c r="A875"/>
      <c r="B875"/>
    </row>
    <row r="876" spans="1:2" x14ac:dyDescent="0.35">
      <c r="A876"/>
      <c r="B876"/>
    </row>
    <row r="877" spans="1:2" x14ac:dyDescent="0.35">
      <c r="A877"/>
      <c r="B877"/>
    </row>
    <row r="878" spans="1:2" x14ac:dyDescent="0.35">
      <c r="A878"/>
      <c r="B878"/>
    </row>
    <row r="879" spans="1:2" x14ac:dyDescent="0.35">
      <c r="A879"/>
      <c r="B879"/>
    </row>
    <row r="880" spans="1:2" x14ac:dyDescent="0.35">
      <c r="A880"/>
      <c r="B880"/>
    </row>
    <row r="881" spans="1:2" x14ac:dyDescent="0.35">
      <c r="A881"/>
      <c r="B881"/>
    </row>
    <row r="882" spans="1:2" x14ac:dyDescent="0.35">
      <c r="A882"/>
      <c r="B882"/>
    </row>
    <row r="883" spans="1:2" x14ac:dyDescent="0.35">
      <c r="A883"/>
      <c r="B883"/>
    </row>
    <row r="884" spans="1:2" x14ac:dyDescent="0.35">
      <c r="A884"/>
      <c r="B884"/>
    </row>
    <row r="885" spans="1:2" x14ac:dyDescent="0.35">
      <c r="A885"/>
      <c r="B885"/>
    </row>
    <row r="886" spans="1:2" x14ac:dyDescent="0.35">
      <c r="A886"/>
      <c r="B886"/>
    </row>
    <row r="887" spans="1:2" x14ac:dyDescent="0.35">
      <c r="A887"/>
      <c r="B887"/>
    </row>
    <row r="888" spans="1:2" x14ac:dyDescent="0.35">
      <c r="A888"/>
      <c r="B888"/>
    </row>
    <row r="889" spans="1:2" x14ac:dyDescent="0.35">
      <c r="A889"/>
      <c r="B889"/>
    </row>
    <row r="890" spans="1:2" x14ac:dyDescent="0.35">
      <c r="A890"/>
      <c r="B890"/>
    </row>
    <row r="891" spans="1:2" x14ac:dyDescent="0.35">
      <c r="A891"/>
      <c r="B891"/>
    </row>
    <row r="892" spans="1:2" x14ac:dyDescent="0.35">
      <c r="A892"/>
      <c r="B892"/>
    </row>
    <row r="893" spans="1:2" x14ac:dyDescent="0.35">
      <c r="A893"/>
      <c r="B893"/>
    </row>
    <row r="894" spans="1:2" x14ac:dyDescent="0.35">
      <c r="A894"/>
      <c r="B894"/>
    </row>
    <row r="895" spans="1:2" x14ac:dyDescent="0.35">
      <c r="A895"/>
      <c r="B895"/>
    </row>
    <row r="896" spans="1:2" x14ac:dyDescent="0.35">
      <c r="A896"/>
      <c r="B896"/>
    </row>
    <row r="897" spans="1:2" x14ac:dyDescent="0.35">
      <c r="A897"/>
      <c r="B897"/>
    </row>
    <row r="898" spans="1:2" x14ac:dyDescent="0.35">
      <c r="A898"/>
      <c r="B898"/>
    </row>
    <row r="899" spans="1:2" x14ac:dyDescent="0.35">
      <c r="A899"/>
      <c r="B899"/>
    </row>
    <row r="900" spans="1:2" x14ac:dyDescent="0.35">
      <c r="A900"/>
      <c r="B900"/>
    </row>
    <row r="901" spans="1:2" x14ac:dyDescent="0.35">
      <c r="A901"/>
      <c r="B901"/>
    </row>
    <row r="902" spans="1:2" x14ac:dyDescent="0.35">
      <c r="A902"/>
      <c r="B902"/>
    </row>
    <row r="903" spans="1:2" x14ac:dyDescent="0.35">
      <c r="A903"/>
      <c r="B903"/>
    </row>
    <row r="904" spans="1:2" x14ac:dyDescent="0.35">
      <c r="A904"/>
      <c r="B904"/>
    </row>
    <row r="905" spans="1:2" x14ac:dyDescent="0.35">
      <c r="A905"/>
      <c r="B905"/>
    </row>
    <row r="906" spans="1:2" x14ac:dyDescent="0.35">
      <c r="A906"/>
      <c r="B906"/>
    </row>
    <row r="907" spans="1:2" x14ac:dyDescent="0.35">
      <c r="A907"/>
      <c r="B907"/>
    </row>
    <row r="908" spans="1:2" x14ac:dyDescent="0.35">
      <c r="A908"/>
      <c r="B908"/>
    </row>
    <row r="909" spans="1:2" x14ac:dyDescent="0.35">
      <c r="A909"/>
      <c r="B909"/>
    </row>
    <row r="910" spans="1:2" x14ac:dyDescent="0.35">
      <c r="A910"/>
      <c r="B910"/>
    </row>
    <row r="911" spans="1:2" x14ac:dyDescent="0.35">
      <c r="A911"/>
      <c r="B911"/>
    </row>
    <row r="912" spans="1:2" x14ac:dyDescent="0.35">
      <c r="A912"/>
      <c r="B912"/>
    </row>
    <row r="913" spans="1:2" x14ac:dyDescent="0.35">
      <c r="A913"/>
      <c r="B913"/>
    </row>
    <row r="914" spans="1:2" x14ac:dyDescent="0.35">
      <c r="A914"/>
      <c r="B914"/>
    </row>
    <row r="915" spans="1:2" x14ac:dyDescent="0.35">
      <c r="A915"/>
      <c r="B915"/>
    </row>
    <row r="916" spans="1:2" x14ac:dyDescent="0.35">
      <c r="A916"/>
      <c r="B916"/>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C8C8A-2556-46D7-BE88-E50852634E80}">
  <dimension ref="A1:AB4"/>
  <sheetViews>
    <sheetView showGridLines="0" tabSelected="1" topLeftCell="A2" zoomScale="72" zoomScaleNormal="72" workbookViewId="0">
      <selection activeCell="AH3" sqref="AH3"/>
    </sheetView>
  </sheetViews>
  <sheetFormatPr defaultRowHeight="14.4" x14ac:dyDescent="0.3"/>
  <cols>
    <col min="1" max="1" width="2.6640625" style="14" customWidth="1"/>
    <col min="2" max="16" width="8.88671875" style="14"/>
    <col min="17" max="17" width="8.88671875" style="14" customWidth="1"/>
    <col min="18" max="26" width="8.88671875" style="14"/>
    <col min="27" max="33" width="8.88671875" style="14" customWidth="1"/>
    <col min="34" max="16384" width="8.88671875" style="14"/>
  </cols>
  <sheetData>
    <row r="1" spans="1:28" ht="8.4" hidden="1" customHeight="1" x14ac:dyDescent="0.85">
      <c r="B1" s="15"/>
      <c r="C1" s="15"/>
      <c r="D1" s="15"/>
      <c r="E1" s="16"/>
      <c r="F1" s="15"/>
      <c r="G1" s="15"/>
      <c r="H1" s="15"/>
      <c r="I1" s="17"/>
      <c r="J1" s="15"/>
      <c r="K1" s="15"/>
      <c r="L1" s="15"/>
      <c r="M1" s="15"/>
      <c r="N1" s="15"/>
      <c r="O1" s="15"/>
      <c r="P1" s="15"/>
      <c r="Q1" s="15"/>
      <c r="R1" s="15"/>
      <c r="S1" s="15"/>
      <c r="T1" s="18"/>
      <c r="U1" s="18"/>
      <c r="V1" s="18"/>
      <c r="W1" s="18"/>
      <c r="X1" s="18"/>
      <c r="Y1" s="18"/>
      <c r="Z1" s="18"/>
      <c r="AA1" s="18"/>
      <c r="AB1" s="18"/>
    </row>
    <row r="2" spans="1:28" ht="8.4" customHeight="1" x14ac:dyDescent="0.3">
      <c r="A2" s="15"/>
      <c r="B2" s="15"/>
      <c r="C2" s="15"/>
      <c r="D2" s="15"/>
      <c r="E2" s="15"/>
      <c r="F2" s="15"/>
      <c r="G2" s="15"/>
      <c r="H2" s="15"/>
      <c r="I2" s="15"/>
      <c r="K2" s="15"/>
      <c r="L2" s="15"/>
      <c r="M2" s="15"/>
      <c r="N2" s="15"/>
      <c r="O2" s="15"/>
      <c r="P2" s="15"/>
      <c r="Q2" s="15"/>
      <c r="R2" s="15"/>
      <c r="S2" s="15"/>
      <c r="T2" s="19"/>
      <c r="U2" s="18"/>
      <c r="V2" s="18"/>
      <c r="W2" s="18"/>
      <c r="X2" s="18"/>
      <c r="Y2" s="18"/>
      <c r="Z2" s="18"/>
      <c r="AA2" s="18"/>
      <c r="AB2" s="18"/>
    </row>
    <row r="3" spans="1:28" ht="50.4" customHeight="1" x14ac:dyDescent="0.85">
      <c r="A3" s="15"/>
      <c r="B3" s="15"/>
      <c r="C3" s="15"/>
      <c r="D3" s="15"/>
      <c r="E3" s="15"/>
      <c r="F3" s="15"/>
      <c r="G3" s="17" t="s">
        <v>6221</v>
      </c>
      <c r="H3" s="15"/>
      <c r="I3" s="15"/>
      <c r="J3" s="15"/>
      <c r="K3" s="15"/>
      <c r="L3" s="15"/>
      <c r="M3" s="15"/>
      <c r="N3" s="15"/>
      <c r="O3" s="15"/>
      <c r="P3" s="15"/>
      <c r="Q3" s="15"/>
      <c r="R3" s="15"/>
      <c r="S3" s="15"/>
      <c r="T3" s="18"/>
      <c r="U3" s="18"/>
      <c r="V3" s="18"/>
      <c r="W3" s="18"/>
      <c r="X3" s="18"/>
      <c r="Y3" s="18"/>
      <c r="Z3" s="18"/>
      <c r="AA3" s="18"/>
      <c r="AB3" s="18"/>
    </row>
    <row r="4" spans="1:28" ht="22.2" customHeight="1" x14ac:dyDescent="0.3">
      <c r="T4" s="18"/>
      <c r="U4" s="18"/>
      <c r="V4" s="18"/>
      <c r="W4" s="18"/>
      <c r="X4" s="18"/>
      <c r="Y4" s="18"/>
      <c r="Z4" s="18"/>
      <c r="AA4" s="18"/>
      <c r="AB4" s="1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vt:lpstr>
      <vt:lpstr>customers</vt:lpstr>
      <vt:lpstr>Product</vt:lpstr>
      <vt:lpstr>Total Sales </vt:lpstr>
      <vt:lpstr>Total Sales  (2)</vt:lpstr>
      <vt:lpstr>Country Sales </vt:lpstr>
      <vt:lpstr>Top5 Customers</vt:lpstr>
      <vt:lpstr>Final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Abd El-Rahman Sharara</cp:lastModifiedBy>
  <cp:revision/>
  <dcterms:created xsi:type="dcterms:W3CDTF">2022-11-26T09:51:45Z</dcterms:created>
  <dcterms:modified xsi:type="dcterms:W3CDTF">2023-12-12T11:27:34Z</dcterms:modified>
  <cp:category/>
  <cp:contentStatus/>
</cp:coreProperties>
</file>