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oulu\OneDrive\Skrivbord\Aymans Version-20220106T141516Z-001\Aymans Version\"/>
    </mc:Choice>
  </mc:AlternateContent>
  <xr:revisionPtr revIDLastSave="0" documentId="13_ncr:1_{14DD6337-F9C2-4FD3-9C8B-440FD9A020A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lad1" sheetId="1" r:id="rId1"/>
    <sheet name="Blad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hX7R2zEoIavw3r3gzODe9TDFmMg==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2" i="2"/>
  <c r="K10" i="2"/>
  <c r="K9" i="2"/>
  <c r="K8" i="2"/>
  <c r="K7" i="2"/>
  <c r="K6" i="2"/>
  <c r="K5" i="2"/>
  <c r="K4" i="2"/>
  <c r="K3" i="2"/>
  <c r="K2" i="2"/>
  <c r="I26" i="1"/>
  <c r="G26" i="1"/>
  <c r="E26" i="1"/>
  <c r="C26" i="1"/>
  <c r="J25" i="1"/>
  <c r="I25" i="1"/>
  <c r="G25" i="1"/>
  <c r="E25" i="1"/>
  <c r="C25" i="1"/>
  <c r="J24" i="1"/>
  <c r="I24" i="1"/>
  <c r="G24" i="1"/>
  <c r="E24" i="1"/>
  <c r="C24" i="1"/>
  <c r="J23" i="1"/>
  <c r="I23" i="1"/>
  <c r="G23" i="1"/>
  <c r="E23" i="1"/>
  <c r="C23" i="1"/>
  <c r="J21" i="1"/>
  <c r="I21" i="1"/>
  <c r="I22" i="1" s="1"/>
  <c r="G21" i="1"/>
  <c r="G22" i="1" s="1"/>
  <c r="E21" i="1"/>
  <c r="F21" i="1" s="1"/>
  <c r="C21" i="1"/>
  <c r="C22" i="1" s="1"/>
  <c r="J20" i="1"/>
  <c r="H20" i="1"/>
  <c r="F20" i="1"/>
  <c r="J19" i="1"/>
  <c r="H19" i="1"/>
  <c r="F19" i="1"/>
  <c r="D19" i="1"/>
  <c r="J18" i="1"/>
  <c r="H18" i="1"/>
  <c r="F18" i="1"/>
  <c r="D18" i="1"/>
  <c r="J17" i="1"/>
  <c r="H17" i="1"/>
  <c r="F17" i="1"/>
  <c r="D17" i="1"/>
  <c r="J16" i="1"/>
  <c r="H16" i="1"/>
  <c r="F16" i="1"/>
  <c r="D16" i="1"/>
  <c r="J15" i="1"/>
  <c r="H15" i="1"/>
  <c r="F15" i="1"/>
  <c r="D15" i="1"/>
  <c r="J14" i="1"/>
  <c r="H14" i="1"/>
  <c r="F14" i="1"/>
  <c r="D14" i="1"/>
  <c r="J13" i="1"/>
  <c r="H13" i="1"/>
  <c r="F13" i="1"/>
  <c r="F25" i="1" s="1"/>
  <c r="D13" i="1"/>
  <c r="D25" i="1" s="1"/>
  <c r="J12" i="1"/>
  <c r="H12" i="1"/>
  <c r="H25" i="1" s="1"/>
  <c r="F12" i="1"/>
  <c r="D12" i="1"/>
  <c r="D21" i="1" l="1"/>
  <c r="D22" i="1" s="1"/>
  <c r="D23" i="1"/>
  <c r="D24" i="1"/>
  <c r="F24" i="1"/>
  <c r="E22" i="1"/>
  <c r="F23" i="1"/>
  <c r="H21" i="1"/>
  <c r="H22" i="1" s="1"/>
  <c r="H23" i="1"/>
  <c r="H24" i="1"/>
  <c r="F22" i="1" l="1"/>
  <c r="J22" i="1"/>
</calcChain>
</file>

<file path=xl/sharedStrings.xml><?xml version="1.0" encoding="utf-8"?>
<sst xmlns="http://schemas.openxmlformats.org/spreadsheetml/2006/main" count="76" uniqueCount="60">
  <si>
    <t>Tabellen nedan är en tillämpning av metoden med absolut beslutsmatris, även känd som</t>
  </si>
  <si>
    <t>Kesselringmetoden och Weighted Objectives Method.</t>
  </si>
  <si>
    <t>Observera att alla beräkningar inte nödvändigtvis är relevanta i alla situationer!</t>
  </si>
  <si>
    <t>Chalmers</t>
  </si>
  <si>
    <t>Kesselringmatris</t>
  </si>
  <si>
    <t>Utfärdare: Group 1</t>
  </si>
  <si>
    <t xml:space="preserve">Skapad: xxxxxx </t>
  </si>
  <si>
    <t>Modifierad: yyyyyy</t>
  </si>
  <si>
    <t>Criteria</t>
  </si>
  <si>
    <t>Alternative</t>
  </si>
  <si>
    <t>Ideal</t>
  </si>
  <si>
    <t>Namn</t>
  </si>
  <si>
    <t>w</t>
  </si>
  <si>
    <t>v</t>
  </si>
  <si>
    <t>t</t>
  </si>
  <si>
    <t>Manufacturing cost</t>
  </si>
  <si>
    <t>Manufacturing feasibility</t>
  </si>
  <si>
    <t>Ergonomics</t>
  </si>
  <si>
    <t>Design</t>
  </si>
  <si>
    <t>Safety</t>
  </si>
  <si>
    <t>Durability</t>
  </si>
  <si>
    <t>Repairable</t>
  </si>
  <si>
    <t>Enviromentenly friendly</t>
  </si>
  <si>
    <t>Easy to use</t>
  </si>
  <si>
    <r>
      <rPr>
        <i/>
        <sz val="10"/>
        <color theme="1"/>
        <rFont val="Arial"/>
      </rPr>
      <t>T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(Totalt viktat värde)</t>
    </r>
  </si>
  <si>
    <t>T / Tideal</t>
  </si>
  <si>
    <t>Medel</t>
  </si>
  <si>
    <t>Std-avvikelse</t>
  </si>
  <si>
    <t>Median</t>
  </si>
  <si>
    <t>Antal svaga punkter</t>
  </si>
  <si>
    <t>Rangordning</t>
  </si>
  <si>
    <t>Beslut</t>
  </si>
  <si>
    <t>Välj X med följande motivering ...</t>
  </si>
  <si>
    <t xml:space="preserve">Anmärkning: Denna Kesselringmatris innehåller några fler mätela än föreläsningens. Dessa kan ge litet mer </t>
  </si>
  <si>
    <t xml:space="preserve">information i vissa fall. </t>
  </si>
  <si>
    <t>De tilllagda mätelen är:</t>
  </si>
  <si>
    <t>- Medel, standardavvikelse och median av en lösnings delbetyg/värden</t>
  </si>
  <si>
    <t>- Antal svaga delbetyg/värden för en lösning. I arket satt till antalet 1:or men man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</si>
  <si>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</si>
  <si>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</si>
  <si>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</si>
  <si>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</si>
  <si>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</si>
  <si>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</si>
  <si>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</si>
  <si>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</si>
  <si>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</si>
  <si>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Σ</t>
  </si>
  <si>
    <r>
      <rPr>
        <sz val="12"/>
        <color theme="1"/>
        <rFont val="Times New Roman"/>
      </rPr>
      <t>Σ</t>
    </r>
    <r>
      <rPr>
        <sz val="8"/>
        <color theme="1"/>
        <rFont val="Times New Roman"/>
      </rPr>
      <t>relative</t>
    </r>
  </si>
  <si>
    <t>Manufacturing costs (A)</t>
  </si>
  <si>
    <t>-</t>
  </si>
  <si>
    <t>Manufacturing feasibility (B)</t>
  </si>
  <si>
    <t>Ergonomics (C)</t>
  </si>
  <si>
    <t>0.5</t>
  </si>
  <si>
    <t>Design (D)</t>
  </si>
  <si>
    <t>Safety (E)</t>
  </si>
  <si>
    <t>Durability (F)</t>
  </si>
  <si>
    <t>Repairable (G)</t>
  </si>
  <si>
    <t>Eviromently friendly (H)</t>
  </si>
  <si>
    <t>Easy to use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</si>
</sst>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i/>
      <sz val="10"/>
      <color theme="1"/>
      <name val="Arial"/>
    </font>
    <font>
      <sz val="10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8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6" fillId="0" borderId="7" xfId="0" applyFont="1" applyBorder="1" applyAlignment="1"/>
    <xf numFmtId="0" fontId="2" fillId="0" borderId="8" xfId="0" applyFont="1" applyBorder="1" applyAlignment="1"/>
    <xf numFmtId="0" fontId="6" fillId="0" borderId="0" xfId="0" applyFont="1" applyAlignment="1"/>
    <xf numFmtId="0" fontId="6" fillId="0" borderId="9" xfId="0" applyFont="1" applyBorder="1" applyAlignment="1"/>
    <xf numFmtId="0" fontId="2" fillId="0" borderId="1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7" xfId="0" applyFont="1" applyBorder="1" applyAlignment="1"/>
    <xf numFmtId="0" fontId="7" fillId="0" borderId="9" xfId="0" applyFont="1" applyBorder="1" applyAlignment="1"/>
    <xf numFmtId="0" fontId="2" fillId="0" borderId="11" xfId="0" applyFont="1" applyBorder="1" applyAlignment="1"/>
    <xf numFmtId="0" fontId="5" fillId="0" borderId="11" xfId="0" applyFont="1" applyBorder="1" applyAlignment="1"/>
    <xf numFmtId="0" fontId="2" fillId="0" borderId="12" xfId="0" applyFont="1" applyBorder="1" applyAlignment="1"/>
    <xf numFmtId="0" fontId="1" fillId="0" borderId="0" xfId="0" applyFont="1" applyAlignment="1"/>
    <xf numFmtId="0" fontId="7" fillId="0" borderId="1" xfId="0" applyFont="1" applyBorder="1" applyAlignment="1"/>
    <xf numFmtId="0" fontId="7" fillId="0" borderId="13" xfId="0" applyFont="1" applyBorder="1" applyAlignment="1"/>
    <xf numFmtId="0" fontId="8" fillId="0" borderId="1" xfId="0" applyFont="1" applyBorder="1" applyAlignment="1"/>
    <xf numFmtId="0" fontId="7" fillId="0" borderId="6" xfId="0" applyFont="1" applyBorder="1" applyAlignment="1"/>
    <xf numFmtId="0" fontId="7" fillId="0" borderId="14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2" xfId="0" applyFont="1" applyBorder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/>
    <xf numFmtId="0" fontId="2" fillId="0" borderId="23" xfId="0" applyFont="1" applyBorder="1" applyAlignment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/>
    <xf numFmtId="0" fontId="2" fillId="0" borderId="19" xfId="0" applyFont="1" applyBorder="1" applyAlignment="1">
      <alignment horizontal="center"/>
    </xf>
    <xf numFmtId="0" fontId="9" fillId="0" borderId="29" xfId="0" applyFont="1" applyBorder="1" applyAlignment="1"/>
    <xf numFmtId="0" fontId="2" fillId="0" borderId="23" xfId="0" applyFont="1" applyBorder="1" applyAlignment="1"/>
    <xf numFmtId="2" fontId="2" fillId="0" borderId="19" xfId="0" applyNumberFormat="1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25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29" xfId="0" applyFont="1" applyBorder="1" applyAlignment="1"/>
    <xf numFmtId="2" fontId="2" fillId="0" borderId="22" xfId="0" applyNumberFormat="1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2" fillId="0" borderId="29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2" fillId="0" borderId="24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1" fontId="2" fillId="0" borderId="22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/>
    <xf numFmtId="0" fontId="10" fillId="2" borderId="25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 wrapText="1"/>
    </xf>
    <xf numFmtId="0" fontId="10" fillId="7" borderId="25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10" workbookViewId="0">
      <selection activeCell="A36" sqref="A36"/>
    </sheetView>
  </sheetViews>
  <sheetFormatPr defaultColWidth="14.453125" defaultRowHeight="15" customHeight="1" x14ac:dyDescent="0.25"/>
  <cols>
    <col min="1" max="1" width="29" customWidth="1"/>
    <col min="2" max="2" width="4.453125" customWidth="1"/>
    <col min="3" max="3" width="4.7265625" customWidth="1"/>
    <col min="4" max="4" width="8" customWidth="1"/>
    <col min="5" max="14" width="4.7265625" customWidth="1"/>
    <col min="15" max="16" width="8.81640625" customWidth="1"/>
    <col min="17" max="26" width="10" customWidth="1"/>
  </cols>
  <sheetData>
    <row r="1" spans="1:17" ht="12" customHeight="1" x14ac:dyDescent="0.3">
      <c r="A1" s="1" t="s">
        <v>0</v>
      </c>
    </row>
    <row r="2" spans="1:17" ht="12" customHeight="1" x14ac:dyDescent="0.3">
      <c r="A2" s="1" t="s">
        <v>1</v>
      </c>
    </row>
    <row r="3" spans="1:17" ht="12" customHeight="1" x14ac:dyDescent="0.3">
      <c r="A3" s="1" t="s">
        <v>2</v>
      </c>
      <c r="G3" s="2"/>
    </row>
    <row r="4" spans="1:17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7" ht="13.5" customHeight="1" x14ac:dyDescent="0.35">
      <c r="A5" s="4" t="s">
        <v>3</v>
      </c>
      <c r="B5" s="5"/>
      <c r="C5" s="6"/>
      <c r="D5" s="7" t="s">
        <v>4</v>
      </c>
      <c r="E5" s="6"/>
      <c r="F5" s="8"/>
      <c r="G5" s="6"/>
      <c r="H5" s="9"/>
      <c r="I5" s="8"/>
      <c r="J5" s="8"/>
      <c r="K5" s="8"/>
      <c r="L5" s="8"/>
      <c r="M5" s="8"/>
      <c r="N5" s="10"/>
    </row>
    <row r="6" spans="1:17" ht="13.5" customHeight="1" x14ac:dyDescent="0.25">
      <c r="A6" s="11"/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2"/>
    </row>
    <row r="7" spans="1:17" ht="13.5" customHeight="1" x14ac:dyDescent="0.25">
      <c r="A7" s="13" t="s">
        <v>5</v>
      </c>
      <c r="B7" s="2"/>
      <c r="C7" s="2"/>
      <c r="D7" s="14"/>
      <c r="E7" s="15" t="s">
        <v>6</v>
      </c>
      <c r="F7" s="2"/>
      <c r="G7" s="2"/>
      <c r="H7" s="14"/>
      <c r="I7" s="15" t="s">
        <v>7</v>
      </c>
      <c r="J7" s="2"/>
      <c r="K7" s="2"/>
      <c r="L7" s="2"/>
      <c r="M7" s="14"/>
      <c r="N7" s="16"/>
    </row>
    <row r="8" spans="1:17" ht="13.5" customHeight="1" x14ac:dyDescent="0.25">
      <c r="A8" s="11"/>
      <c r="B8" s="3"/>
      <c r="C8" s="3"/>
      <c r="D8" s="17"/>
      <c r="E8" s="3"/>
      <c r="F8" s="3"/>
      <c r="G8" s="18"/>
      <c r="H8" s="19"/>
      <c r="I8" s="3"/>
      <c r="J8" s="3"/>
      <c r="K8" s="3"/>
      <c r="L8" s="3"/>
      <c r="M8" s="17"/>
      <c r="N8" s="12"/>
    </row>
    <row r="9" spans="1:17" ht="13.5" customHeight="1" x14ac:dyDescent="0.35">
      <c r="A9" s="20" t="s">
        <v>8</v>
      </c>
      <c r="B9" s="21"/>
      <c r="C9" s="22"/>
      <c r="D9" s="22"/>
      <c r="E9" s="22"/>
      <c r="F9" s="22"/>
      <c r="G9" s="22"/>
      <c r="H9" s="23" t="s">
        <v>9</v>
      </c>
      <c r="I9" s="22"/>
      <c r="J9" s="22"/>
      <c r="K9" s="22"/>
      <c r="L9" s="22"/>
      <c r="M9" s="22"/>
      <c r="N9" s="24"/>
      <c r="Q9" s="25"/>
    </row>
    <row r="10" spans="1:17" ht="13.5" customHeight="1" x14ac:dyDescent="0.3">
      <c r="A10" s="11"/>
      <c r="B10" s="12"/>
      <c r="C10" s="26" t="s">
        <v>10</v>
      </c>
      <c r="D10" s="27"/>
      <c r="E10" s="28">
        <v>1</v>
      </c>
      <c r="F10" s="27"/>
      <c r="G10" s="28">
        <v>2</v>
      </c>
      <c r="H10" s="27"/>
      <c r="I10" s="28">
        <v>3</v>
      </c>
      <c r="J10" s="27"/>
      <c r="K10" s="26"/>
      <c r="L10" s="27"/>
      <c r="M10" s="26"/>
      <c r="N10" s="29"/>
      <c r="Q10" s="25"/>
    </row>
    <row r="11" spans="1:17" ht="13.5" customHeight="1" x14ac:dyDescent="0.3">
      <c r="A11" s="30" t="s">
        <v>11</v>
      </c>
      <c r="B11" s="31" t="s">
        <v>12</v>
      </c>
      <c r="C11" s="32" t="s">
        <v>13</v>
      </c>
      <c r="D11" s="32" t="s">
        <v>14</v>
      </c>
      <c r="E11" s="33" t="s">
        <v>13</v>
      </c>
      <c r="F11" s="32" t="s">
        <v>14</v>
      </c>
      <c r="G11" s="33" t="s">
        <v>13</v>
      </c>
      <c r="H11" s="32" t="s">
        <v>14</v>
      </c>
      <c r="I11" s="33" t="s">
        <v>13</v>
      </c>
      <c r="J11" s="32" t="s">
        <v>14</v>
      </c>
      <c r="K11" s="33"/>
      <c r="L11" s="32"/>
      <c r="M11" s="33"/>
      <c r="N11" s="34"/>
      <c r="Q11" s="25"/>
    </row>
    <row r="12" spans="1:17" ht="13.5" customHeight="1" x14ac:dyDescent="0.25">
      <c r="A12" s="35" t="s">
        <v>15</v>
      </c>
      <c r="B12" s="36">
        <v>0.21</v>
      </c>
      <c r="C12" s="37">
        <v>5</v>
      </c>
      <c r="D12" s="38">
        <f t="shared" ref="D12:D19" si="0">C12*B12</f>
        <v>1.05</v>
      </c>
      <c r="E12" s="39">
        <v>4</v>
      </c>
      <c r="F12" s="37">
        <f t="shared" ref="F12:F21" si="1">E12*B12</f>
        <v>0.84</v>
      </c>
      <c r="G12" s="39">
        <v>4</v>
      </c>
      <c r="H12" s="37">
        <f t="shared" ref="H12:H20" si="2">G12*B12</f>
        <v>0.84</v>
      </c>
      <c r="I12" s="39">
        <v>3</v>
      </c>
      <c r="J12" s="37">
        <f t="shared" ref="J12:J20" si="3">I12*B12</f>
        <v>0.63</v>
      </c>
      <c r="K12" s="37"/>
      <c r="L12" s="37"/>
      <c r="M12" s="40"/>
      <c r="N12" s="41"/>
    </row>
    <row r="13" spans="1:17" ht="13.5" customHeight="1" x14ac:dyDescent="0.25">
      <c r="A13" s="42" t="s">
        <v>16</v>
      </c>
      <c r="B13" s="43">
        <v>0.11</v>
      </c>
      <c r="C13" s="44">
        <v>5</v>
      </c>
      <c r="D13" s="38">
        <f t="shared" si="0"/>
        <v>0.55000000000000004</v>
      </c>
      <c r="E13" s="45">
        <v>3</v>
      </c>
      <c r="F13" s="37">
        <f t="shared" si="1"/>
        <v>0.33</v>
      </c>
      <c r="G13" s="45">
        <v>4</v>
      </c>
      <c r="H13" s="37">
        <f t="shared" si="2"/>
        <v>0.44</v>
      </c>
      <c r="I13" s="45">
        <v>2</v>
      </c>
      <c r="J13" s="37">
        <f t="shared" si="3"/>
        <v>0.22</v>
      </c>
      <c r="K13" s="46"/>
      <c r="L13" s="44"/>
      <c r="M13" s="46"/>
      <c r="N13" s="47"/>
    </row>
    <row r="14" spans="1:17" ht="13.5" customHeight="1" x14ac:dyDescent="0.25">
      <c r="A14" s="42" t="s">
        <v>17</v>
      </c>
      <c r="B14" s="43">
        <v>0.11</v>
      </c>
      <c r="C14" s="44">
        <v>5</v>
      </c>
      <c r="D14" s="38">
        <f t="shared" si="0"/>
        <v>0.55000000000000004</v>
      </c>
      <c r="E14" s="45">
        <v>3</v>
      </c>
      <c r="F14" s="37">
        <f t="shared" si="1"/>
        <v>0.33</v>
      </c>
      <c r="G14" s="45">
        <v>4</v>
      </c>
      <c r="H14" s="37">
        <f t="shared" si="2"/>
        <v>0.44</v>
      </c>
      <c r="I14" s="45">
        <v>3</v>
      </c>
      <c r="J14" s="37">
        <f t="shared" si="3"/>
        <v>0.33</v>
      </c>
      <c r="K14" s="46"/>
      <c r="L14" s="44"/>
      <c r="M14" s="46"/>
      <c r="N14" s="47"/>
    </row>
    <row r="15" spans="1:17" ht="13.5" customHeight="1" x14ac:dyDescent="0.25">
      <c r="A15" s="42" t="s">
        <v>18</v>
      </c>
      <c r="B15" s="43">
        <v>0.14000000000000001</v>
      </c>
      <c r="C15" s="44">
        <v>5</v>
      </c>
      <c r="D15" s="38">
        <f t="shared" si="0"/>
        <v>0.70000000000000007</v>
      </c>
      <c r="E15" s="45">
        <v>2</v>
      </c>
      <c r="F15" s="37">
        <f t="shared" si="1"/>
        <v>0.28000000000000003</v>
      </c>
      <c r="G15" s="45">
        <v>5</v>
      </c>
      <c r="H15" s="37">
        <f t="shared" si="2"/>
        <v>0.70000000000000007</v>
      </c>
      <c r="I15" s="45">
        <v>3</v>
      </c>
      <c r="J15" s="37">
        <f t="shared" si="3"/>
        <v>0.42000000000000004</v>
      </c>
      <c r="K15" s="46"/>
      <c r="L15" s="44"/>
      <c r="M15" s="46"/>
      <c r="N15" s="47"/>
    </row>
    <row r="16" spans="1:17" ht="13.5" customHeight="1" x14ac:dyDescent="0.25">
      <c r="A16" s="42" t="s">
        <v>19</v>
      </c>
      <c r="B16" s="43">
        <v>0.28999999999999998</v>
      </c>
      <c r="C16" s="44">
        <v>5</v>
      </c>
      <c r="D16" s="38">
        <f t="shared" si="0"/>
        <v>1.45</v>
      </c>
      <c r="E16" s="45">
        <v>1</v>
      </c>
      <c r="F16" s="37">
        <f t="shared" si="1"/>
        <v>0.28999999999999998</v>
      </c>
      <c r="G16" s="45">
        <v>4</v>
      </c>
      <c r="H16" s="37">
        <f t="shared" si="2"/>
        <v>1.1599999999999999</v>
      </c>
      <c r="I16" s="45">
        <v>1</v>
      </c>
      <c r="J16" s="37">
        <f t="shared" si="3"/>
        <v>0.28999999999999998</v>
      </c>
      <c r="K16" s="46"/>
      <c r="L16" s="44"/>
      <c r="M16" s="46"/>
      <c r="N16" s="47"/>
    </row>
    <row r="17" spans="1:16" ht="13.5" customHeight="1" x14ac:dyDescent="0.25">
      <c r="A17" s="42" t="s">
        <v>20</v>
      </c>
      <c r="B17" s="43">
        <v>0.14000000000000001</v>
      </c>
      <c r="C17" s="44">
        <v>5</v>
      </c>
      <c r="D17" s="38">
        <f t="shared" si="0"/>
        <v>0.70000000000000007</v>
      </c>
      <c r="E17" s="45">
        <v>4</v>
      </c>
      <c r="F17" s="37">
        <f t="shared" si="1"/>
        <v>0.56000000000000005</v>
      </c>
      <c r="G17" s="45">
        <v>4</v>
      </c>
      <c r="H17" s="37">
        <f t="shared" si="2"/>
        <v>0.56000000000000005</v>
      </c>
      <c r="I17" s="45">
        <v>3</v>
      </c>
      <c r="J17" s="37">
        <f t="shared" si="3"/>
        <v>0.42000000000000004</v>
      </c>
      <c r="K17" s="46"/>
      <c r="L17" s="44"/>
      <c r="M17" s="46"/>
      <c r="N17" s="47"/>
    </row>
    <row r="18" spans="1:16" ht="13.5" customHeight="1" x14ac:dyDescent="0.25">
      <c r="A18" s="48" t="s">
        <v>21</v>
      </c>
      <c r="B18" s="36">
        <v>0.2</v>
      </c>
      <c r="C18" s="44">
        <v>5</v>
      </c>
      <c r="D18" s="38">
        <f t="shared" si="0"/>
        <v>1</v>
      </c>
      <c r="E18" s="45">
        <v>1</v>
      </c>
      <c r="F18" s="37">
        <f t="shared" si="1"/>
        <v>0.2</v>
      </c>
      <c r="G18" s="45">
        <v>5</v>
      </c>
      <c r="H18" s="37">
        <f t="shared" si="2"/>
        <v>1</v>
      </c>
      <c r="I18" s="45">
        <v>2</v>
      </c>
      <c r="J18" s="37">
        <f t="shared" si="3"/>
        <v>0.4</v>
      </c>
      <c r="K18" s="46"/>
      <c r="L18" s="44"/>
      <c r="M18" s="46"/>
      <c r="N18" s="47"/>
    </row>
    <row r="19" spans="1:16" ht="13.5" customHeight="1" x14ac:dyDescent="0.25">
      <c r="A19" s="48" t="s">
        <v>22</v>
      </c>
      <c r="B19" s="49">
        <v>7.1999999999999995E-2</v>
      </c>
      <c r="C19" s="50">
        <v>5</v>
      </c>
      <c r="D19" s="38">
        <f t="shared" si="0"/>
        <v>0.36</v>
      </c>
      <c r="E19" s="51">
        <v>3</v>
      </c>
      <c r="F19" s="37">
        <f t="shared" si="1"/>
        <v>0.21599999999999997</v>
      </c>
      <c r="G19" s="51">
        <v>3</v>
      </c>
      <c r="H19" s="37">
        <f t="shared" si="2"/>
        <v>0.21599999999999997</v>
      </c>
      <c r="I19" s="51">
        <v>2</v>
      </c>
      <c r="J19" s="37">
        <f t="shared" si="3"/>
        <v>0.14399999999999999</v>
      </c>
      <c r="K19" s="52"/>
      <c r="L19" s="50"/>
      <c r="M19" s="52"/>
      <c r="N19" s="47"/>
    </row>
    <row r="20" spans="1:16" ht="13.5" customHeight="1" x14ac:dyDescent="0.25">
      <c r="A20" s="48" t="s">
        <v>23</v>
      </c>
      <c r="B20" s="49">
        <v>0.2</v>
      </c>
      <c r="C20" s="45">
        <v>5</v>
      </c>
      <c r="D20" s="45">
        <v>1.1000000000000001</v>
      </c>
      <c r="E20" s="45">
        <v>3</v>
      </c>
      <c r="F20" s="37">
        <f t="shared" si="1"/>
        <v>0.60000000000000009</v>
      </c>
      <c r="G20" s="45">
        <v>5</v>
      </c>
      <c r="H20" s="37">
        <f t="shared" si="2"/>
        <v>1</v>
      </c>
      <c r="I20" s="45">
        <v>4</v>
      </c>
      <c r="J20" s="37">
        <f t="shared" si="3"/>
        <v>0.8</v>
      </c>
      <c r="K20" s="46"/>
      <c r="L20" s="46"/>
      <c r="M20" s="46"/>
      <c r="N20" s="47"/>
    </row>
    <row r="21" spans="1:16" ht="13.5" customHeight="1" x14ac:dyDescent="0.3">
      <c r="A21" s="53" t="s">
        <v>24</v>
      </c>
      <c r="B21" s="41"/>
      <c r="C21" s="54">
        <f t="shared" ref="C21:E21" si="4">SUM(C12:C20)</f>
        <v>45</v>
      </c>
      <c r="D21" s="40">
        <f t="shared" si="4"/>
        <v>7.4600000000000009</v>
      </c>
      <c r="E21" s="37">
        <f t="shared" si="4"/>
        <v>24</v>
      </c>
      <c r="F21" s="37">
        <f t="shared" si="1"/>
        <v>0</v>
      </c>
      <c r="G21" s="40">
        <f>SUM(G12:G20)</f>
        <v>38</v>
      </c>
      <c r="H21" s="37">
        <f>SUM(H12:H19)</f>
        <v>5.3560000000000008</v>
      </c>
      <c r="I21" s="40">
        <f>SUM(I12:I20)</f>
        <v>23</v>
      </c>
      <c r="J21" s="37">
        <f>SUM(J12:J19)</f>
        <v>2.8540000000000001</v>
      </c>
      <c r="K21" s="40"/>
      <c r="L21" s="37"/>
      <c r="M21" s="40"/>
      <c r="N21" s="47"/>
    </row>
    <row r="22" spans="1:16" ht="13.5" customHeight="1" x14ac:dyDescent="0.3">
      <c r="A22" s="55" t="s">
        <v>25</v>
      </c>
      <c r="B22" s="56"/>
      <c r="C22" s="57">
        <f t="shared" ref="C22:D22" si="5">C21/C21</f>
        <v>1</v>
      </c>
      <c r="D22" s="58">
        <f t="shared" si="5"/>
        <v>1</v>
      </c>
      <c r="E22" s="59">
        <f t="shared" ref="E22:F22" si="6">E21/C21</f>
        <v>0.53333333333333333</v>
      </c>
      <c r="F22" s="60">
        <f t="shared" si="6"/>
        <v>0</v>
      </c>
      <c r="G22" s="59">
        <f t="shared" ref="G22:H22" si="7">G21/C21</f>
        <v>0.84444444444444444</v>
      </c>
      <c r="H22" s="59">
        <f t="shared" si="7"/>
        <v>0.71796246648793571</v>
      </c>
      <c r="I22" s="58">
        <f t="shared" ref="I22:J22" si="8">I21/C21</f>
        <v>0.51111111111111107</v>
      </c>
      <c r="J22" s="59">
        <f t="shared" si="8"/>
        <v>0.38257372654155491</v>
      </c>
      <c r="K22" s="58"/>
      <c r="L22" s="59"/>
      <c r="M22" s="58"/>
      <c r="N22" s="61"/>
    </row>
    <row r="23" spans="1:16" ht="13.5" customHeight="1" x14ac:dyDescent="0.25">
      <c r="A23" s="62" t="s">
        <v>26</v>
      </c>
      <c r="B23" s="56"/>
      <c r="C23" s="63">
        <f t="shared" ref="C23:J23" si="9">AVERAGE(C12:C19)</f>
        <v>5</v>
      </c>
      <c r="D23" s="60">
        <f t="shared" si="9"/>
        <v>0.79500000000000015</v>
      </c>
      <c r="E23" s="60">
        <f t="shared" si="9"/>
        <v>2.625</v>
      </c>
      <c r="F23" s="60">
        <f t="shared" si="9"/>
        <v>0.38075000000000003</v>
      </c>
      <c r="G23" s="60">
        <f t="shared" si="9"/>
        <v>4.125</v>
      </c>
      <c r="H23" s="60">
        <f t="shared" si="9"/>
        <v>0.6695000000000001</v>
      </c>
      <c r="I23" s="60">
        <f t="shared" si="9"/>
        <v>2.375</v>
      </c>
      <c r="J23" s="60">
        <f t="shared" si="9"/>
        <v>0.35675000000000001</v>
      </c>
      <c r="K23" s="60"/>
      <c r="L23" s="60"/>
      <c r="M23" s="60"/>
      <c r="N23" s="64"/>
    </row>
    <row r="24" spans="1:16" ht="13.5" customHeight="1" x14ac:dyDescent="0.25">
      <c r="A24" s="62" t="s">
        <v>27</v>
      </c>
      <c r="B24" s="56"/>
      <c r="C24" s="63">
        <f t="shared" ref="C24:J24" si="10">AVEDEV(C12:C19)</f>
        <v>0</v>
      </c>
      <c r="D24" s="60">
        <f t="shared" si="10"/>
        <v>0.27875000000000005</v>
      </c>
      <c r="E24" s="60">
        <f t="shared" si="10"/>
        <v>0.96875</v>
      </c>
      <c r="F24" s="60">
        <f t="shared" si="10"/>
        <v>0.15962500000000002</v>
      </c>
      <c r="G24" s="60">
        <f t="shared" si="10"/>
        <v>0.4375</v>
      </c>
      <c r="H24" s="60">
        <f t="shared" si="10"/>
        <v>0.25549999999999995</v>
      </c>
      <c r="I24" s="60">
        <f t="shared" si="10"/>
        <v>0.625</v>
      </c>
      <c r="J24" s="60">
        <f t="shared" si="10"/>
        <v>0.11075000000000002</v>
      </c>
      <c r="K24" s="60"/>
      <c r="L24" s="60"/>
      <c r="M24" s="60"/>
      <c r="N24" s="64"/>
    </row>
    <row r="25" spans="1:16" ht="13.5" customHeight="1" x14ac:dyDescent="0.25">
      <c r="A25" s="62" t="s">
        <v>28</v>
      </c>
      <c r="B25" s="56"/>
      <c r="C25" s="65">
        <f t="shared" ref="C25:J25" si="11">MEDIAN(C12:C19)</f>
        <v>5</v>
      </c>
      <c r="D25" s="66">
        <f t="shared" si="11"/>
        <v>0.70000000000000007</v>
      </c>
      <c r="E25" s="66">
        <f t="shared" si="11"/>
        <v>3</v>
      </c>
      <c r="F25" s="60">
        <f t="shared" si="11"/>
        <v>0.31</v>
      </c>
      <c r="G25" s="60">
        <f t="shared" si="11"/>
        <v>4</v>
      </c>
      <c r="H25" s="60">
        <f t="shared" si="11"/>
        <v>0.63000000000000012</v>
      </c>
      <c r="I25" s="60">
        <f t="shared" si="11"/>
        <v>2.5</v>
      </c>
      <c r="J25" s="60">
        <f t="shared" si="11"/>
        <v>0.36499999999999999</v>
      </c>
      <c r="K25" s="60"/>
      <c r="L25" s="60"/>
      <c r="M25" s="67"/>
      <c r="N25" s="68"/>
    </row>
    <row r="26" spans="1:16" ht="13.5" customHeight="1" x14ac:dyDescent="0.25">
      <c r="A26" s="62" t="s">
        <v>29</v>
      </c>
      <c r="B26" s="56"/>
      <c r="C26" s="69">
        <f>COUNTIF(C12:C19,"&lt;2")</f>
        <v>0</v>
      </c>
      <c r="D26" s="70"/>
      <c r="E26" s="70">
        <f>COUNTIF(E12:E19,"&lt;2")</f>
        <v>2</v>
      </c>
      <c r="F26" s="70"/>
      <c r="G26" s="70">
        <f>COUNTIF(G12:G19,"&lt;2")</f>
        <v>0</v>
      </c>
      <c r="H26" s="70"/>
      <c r="I26" s="70">
        <f>COUNTIF(I12:I19,"&lt;2")</f>
        <v>1</v>
      </c>
      <c r="J26" s="70"/>
      <c r="K26" s="70"/>
      <c r="L26" s="70"/>
      <c r="M26" s="70"/>
      <c r="N26" s="71"/>
    </row>
    <row r="27" spans="1:16" ht="13.5" customHeight="1" x14ac:dyDescent="0.25">
      <c r="A27" s="11" t="s">
        <v>30</v>
      </c>
      <c r="B27" s="12"/>
      <c r="C27" s="72"/>
      <c r="D27" s="73"/>
      <c r="E27" s="73"/>
      <c r="F27" s="73"/>
      <c r="G27" s="73"/>
      <c r="H27" s="19"/>
      <c r="I27" s="73"/>
      <c r="J27" s="73"/>
      <c r="K27" s="73"/>
      <c r="L27" s="73"/>
      <c r="M27" s="73"/>
      <c r="N27" s="74"/>
      <c r="P27" s="2"/>
    </row>
    <row r="28" spans="1:16" ht="13.5" customHeight="1" x14ac:dyDescent="0.25">
      <c r="A28" s="11" t="s">
        <v>31</v>
      </c>
      <c r="B28" s="12"/>
      <c r="C28" s="3" t="s">
        <v>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12"/>
    </row>
    <row r="29" spans="1:16" ht="12" customHeight="1" x14ac:dyDescent="0.25">
      <c r="A29" s="2"/>
    </row>
    <row r="30" spans="1:16" ht="12" customHeight="1" x14ac:dyDescent="0.25">
      <c r="A30" s="2" t="s">
        <v>33</v>
      </c>
    </row>
    <row r="31" spans="1:16" ht="12" customHeight="1" x14ac:dyDescent="0.25">
      <c r="A31" s="2" t="s">
        <v>34</v>
      </c>
    </row>
    <row r="32" spans="1:16" ht="12" customHeight="1" x14ac:dyDescent="0.25">
      <c r="A32" s="2" t="s">
        <v>35</v>
      </c>
      <c r="B32" s="75" t="s">
        <v>36</v>
      </c>
    </row>
    <row r="33" spans="2:2" ht="12" customHeight="1" x14ac:dyDescent="0.25">
      <c r="B33" s="75" t="s">
        <v>37</v>
      </c>
    </row>
    <row r="34" spans="2:2" ht="12" customHeight="1" x14ac:dyDescent="0.3">
      <c r="B34" s="1"/>
    </row>
    <row r="35" spans="2:2" ht="12" customHeight="1" x14ac:dyDescent="0.25"/>
    <row r="36" spans="2:2" ht="12" customHeight="1" x14ac:dyDescent="0.25"/>
    <row r="37" spans="2:2" ht="12" customHeight="1" x14ac:dyDescent="0.25"/>
    <row r="38" spans="2:2" ht="12" customHeight="1" x14ac:dyDescent="0.25"/>
    <row r="39" spans="2:2" ht="12" customHeight="1" x14ac:dyDescent="0.25"/>
    <row r="40" spans="2:2" ht="12" customHeight="1" x14ac:dyDescent="0.25"/>
    <row r="41" spans="2:2" ht="12" customHeight="1" x14ac:dyDescent="0.25"/>
    <row r="42" spans="2:2" ht="12" customHeight="1" x14ac:dyDescent="0.25"/>
    <row r="43" spans="2:2" ht="12" customHeight="1" x14ac:dyDescent="0.25"/>
    <row r="44" spans="2:2" ht="12" customHeight="1" x14ac:dyDescent="0.25"/>
    <row r="45" spans="2:2" ht="12" customHeight="1" x14ac:dyDescent="0.25"/>
    <row r="46" spans="2:2" ht="12" customHeight="1" x14ac:dyDescent="0.25"/>
    <row r="47" spans="2:2" ht="12" customHeight="1" x14ac:dyDescent="0.25"/>
    <row r="48" spans="2:2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8"/>
  <sheetViews>
    <sheetView tabSelected="1" workbookViewId="0">
      <selection activeCell="N3" sqref="N3"/>
    </sheetView>
  </sheetViews>
  <sheetFormatPr defaultColWidth="14.453125" defaultRowHeight="15" customHeight="1" x14ac:dyDescent="0.25"/>
  <cols>
    <col min="1" max="1" width="24" customWidth="1"/>
    <col min="2" max="6" width="8.81640625" customWidth="1"/>
    <col min="7" max="10" width="8.7265625" customWidth="1"/>
    <col min="11" max="11" width="10" customWidth="1"/>
    <col min="12" max="12" width="15" customWidth="1"/>
    <col min="13" max="27" width="10" customWidth="1"/>
  </cols>
  <sheetData>
    <row r="1" spans="1:12" ht="26.25" customHeight="1" x14ac:dyDescent="0.25">
      <c r="A1" s="76" t="s">
        <v>8</v>
      </c>
      <c r="B1" s="77" t="s">
        <v>38</v>
      </c>
      <c r="C1" s="77" t="s">
        <v>39</v>
      </c>
      <c r="D1" s="77" t="s">
        <v>40</v>
      </c>
      <c r="E1" s="77" t="s">
        <v>41</v>
      </c>
      <c r="F1" s="77" t="s">
        <v>42</v>
      </c>
      <c r="G1" s="77" t="s">
        <v>43</v>
      </c>
      <c r="H1" s="77" t="s">
        <v>44</v>
      </c>
      <c r="I1" s="77" t="s">
        <v>45</v>
      </c>
      <c r="J1" s="77" t="s">
        <v>46</v>
      </c>
      <c r="K1" s="78" t="s">
        <v>47</v>
      </c>
      <c r="L1" s="79" t="s">
        <v>48</v>
      </c>
    </row>
    <row r="2" spans="1:12" ht="25.5" customHeight="1" x14ac:dyDescent="0.25">
      <c r="A2" s="80" t="s">
        <v>49</v>
      </c>
      <c r="B2" s="81" t="s">
        <v>50</v>
      </c>
      <c r="C2" s="82">
        <v>0.5</v>
      </c>
      <c r="D2" s="82">
        <v>1</v>
      </c>
      <c r="E2" s="82">
        <v>0.5</v>
      </c>
      <c r="F2" s="82">
        <v>0.5</v>
      </c>
      <c r="G2" s="82">
        <v>0.5</v>
      </c>
      <c r="H2" s="82">
        <v>0</v>
      </c>
      <c r="I2" s="82">
        <v>1</v>
      </c>
      <c r="J2" s="82">
        <v>0.5</v>
      </c>
      <c r="K2" s="83">
        <f>SUM(C2,D2,E2,F2,G2)</f>
        <v>3</v>
      </c>
      <c r="L2" s="83">
        <f>K2/27.5</f>
        <v>0.10909090909090909</v>
      </c>
    </row>
    <row r="3" spans="1:12" ht="26.25" customHeight="1" x14ac:dyDescent="0.25">
      <c r="A3" s="84" t="s">
        <v>51</v>
      </c>
      <c r="B3" s="85">
        <v>0.5</v>
      </c>
      <c r="C3" s="81" t="s">
        <v>50</v>
      </c>
      <c r="D3" s="82">
        <v>0</v>
      </c>
      <c r="E3" s="82">
        <v>0.5</v>
      </c>
      <c r="F3" s="82">
        <v>0</v>
      </c>
      <c r="G3" s="82">
        <v>0.5</v>
      </c>
      <c r="H3" s="82">
        <v>0</v>
      </c>
      <c r="I3" s="82">
        <v>0.5</v>
      </c>
      <c r="J3" s="82">
        <v>0</v>
      </c>
      <c r="K3" s="83">
        <f>SUM(B3,D3,E3,F3,G3)</f>
        <v>1.5</v>
      </c>
      <c r="L3" s="83">
        <f t="shared" ref="L3:L10" si="0">K3/27.5</f>
        <v>5.4545454545454543E-2</v>
      </c>
    </row>
    <row r="4" spans="1:12" ht="25.5" customHeight="1" x14ac:dyDescent="0.25">
      <c r="A4" s="80" t="s">
        <v>52</v>
      </c>
      <c r="B4" s="85">
        <v>0</v>
      </c>
      <c r="C4" s="85">
        <v>1</v>
      </c>
      <c r="D4" s="81" t="s">
        <v>50</v>
      </c>
      <c r="E4" s="82" t="s">
        <v>53</v>
      </c>
      <c r="F4" s="82">
        <v>0</v>
      </c>
      <c r="G4" s="82">
        <v>0.5</v>
      </c>
      <c r="H4" s="82">
        <v>0.5</v>
      </c>
      <c r="I4" s="82">
        <v>0.5</v>
      </c>
      <c r="J4" s="82">
        <v>0</v>
      </c>
      <c r="K4" s="83">
        <f>SUM(B4,C4,E4,F4,G4)</f>
        <v>1.5</v>
      </c>
      <c r="L4" s="83">
        <f t="shared" si="0"/>
        <v>5.4545454545454543E-2</v>
      </c>
    </row>
    <row r="5" spans="1:12" ht="25.5" customHeight="1" x14ac:dyDescent="0.25">
      <c r="A5" s="86" t="s">
        <v>54</v>
      </c>
      <c r="B5" s="85">
        <v>0.5</v>
      </c>
      <c r="C5" s="87">
        <v>0.5</v>
      </c>
      <c r="D5" s="85">
        <v>0.5</v>
      </c>
      <c r="E5" s="81" t="s">
        <v>50</v>
      </c>
      <c r="F5" s="82" t="s">
        <v>53</v>
      </c>
      <c r="G5" s="82">
        <v>0.5</v>
      </c>
      <c r="H5" s="82">
        <v>0.5</v>
      </c>
      <c r="I5" s="82">
        <v>0.5</v>
      </c>
      <c r="J5" s="82">
        <v>0.5</v>
      </c>
      <c r="K5" s="82">
        <f>SUM(B5,C5,D5,F5,G5)</f>
        <v>2</v>
      </c>
      <c r="L5" s="83">
        <f t="shared" si="0"/>
        <v>7.2727272727272724E-2</v>
      </c>
    </row>
    <row r="6" spans="1:12" ht="26.25" customHeight="1" x14ac:dyDescent="0.25">
      <c r="A6" s="80" t="s">
        <v>55</v>
      </c>
      <c r="B6" s="85">
        <v>0.5</v>
      </c>
      <c r="C6" s="85">
        <v>1</v>
      </c>
      <c r="D6" s="85">
        <v>1</v>
      </c>
      <c r="E6" s="85">
        <v>0.5</v>
      </c>
      <c r="F6" s="81" t="s">
        <v>50</v>
      </c>
      <c r="G6" s="82">
        <v>1</v>
      </c>
      <c r="H6" s="82">
        <v>0.5</v>
      </c>
      <c r="I6" s="82">
        <v>1</v>
      </c>
      <c r="J6" s="82">
        <v>0.5</v>
      </c>
      <c r="K6" s="83">
        <f>SUM(B6,C6,D6,E6,G6)</f>
        <v>4</v>
      </c>
      <c r="L6" s="83">
        <f t="shared" si="0"/>
        <v>0.14545454545454545</v>
      </c>
    </row>
    <row r="7" spans="1:12" ht="25.5" customHeight="1" x14ac:dyDescent="0.25">
      <c r="A7" s="80" t="s">
        <v>56</v>
      </c>
      <c r="B7" s="85">
        <v>0.5</v>
      </c>
      <c r="C7" s="85">
        <v>0.5</v>
      </c>
      <c r="D7" s="85">
        <v>0.5</v>
      </c>
      <c r="E7" s="85">
        <v>0.5</v>
      </c>
      <c r="F7" s="85">
        <v>0</v>
      </c>
      <c r="G7" s="81" t="s">
        <v>50</v>
      </c>
      <c r="H7" s="85">
        <v>0.5</v>
      </c>
      <c r="I7" s="85">
        <v>0.5</v>
      </c>
      <c r="J7" s="85">
        <v>0</v>
      </c>
      <c r="K7" s="83">
        <f>SUM(B7,C7,D7,E7,F7)</f>
        <v>2</v>
      </c>
      <c r="L7" s="83">
        <f t="shared" si="0"/>
        <v>7.2727272727272724E-2</v>
      </c>
    </row>
    <row r="8" spans="1:12" ht="24.75" customHeight="1" x14ac:dyDescent="0.25">
      <c r="A8" s="80" t="s">
        <v>57</v>
      </c>
      <c r="B8" s="82">
        <v>1</v>
      </c>
      <c r="C8" s="82">
        <v>1</v>
      </c>
      <c r="D8" s="82">
        <v>0.5</v>
      </c>
      <c r="E8" s="82">
        <v>0.5</v>
      </c>
      <c r="F8" s="82">
        <v>0.5</v>
      </c>
      <c r="G8" s="82">
        <v>0.5</v>
      </c>
      <c r="H8" s="81" t="s">
        <v>50</v>
      </c>
      <c r="I8" s="82">
        <v>1</v>
      </c>
      <c r="J8" s="82">
        <v>0.5</v>
      </c>
      <c r="K8" s="83">
        <f>SUM(J8,I8,G8,F8,E8,D8,C8,B8)</f>
        <v>5.5</v>
      </c>
      <c r="L8" s="83">
        <f t="shared" si="0"/>
        <v>0.2</v>
      </c>
    </row>
    <row r="9" spans="1:12" ht="25.5" customHeight="1" x14ac:dyDescent="0.25">
      <c r="A9" s="80" t="s">
        <v>58</v>
      </c>
      <c r="B9" s="82">
        <v>0</v>
      </c>
      <c r="C9" s="82">
        <v>0.5</v>
      </c>
      <c r="D9" s="82">
        <v>0.5</v>
      </c>
      <c r="E9" s="82">
        <v>0.5</v>
      </c>
      <c r="F9" s="85">
        <v>0</v>
      </c>
      <c r="G9" s="82">
        <v>0.5</v>
      </c>
      <c r="H9" s="82">
        <v>0</v>
      </c>
      <c r="I9" s="81" t="s">
        <v>50</v>
      </c>
      <c r="J9" s="82">
        <v>0</v>
      </c>
      <c r="K9" s="83">
        <f>SUM(J9,H9,G9,F9,E9,D9,C9,B9)</f>
        <v>2</v>
      </c>
      <c r="L9" s="83">
        <f t="shared" si="0"/>
        <v>7.2727272727272724E-2</v>
      </c>
    </row>
    <row r="10" spans="1:12" ht="25.5" customHeight="1" x14ac:dyDescent="0.25">
      <c r="A10" s="80" t="s">
        <v>59</v>
      </c>
      <c r="B10" s="82">
        <v>0.5</v>
      </c>
      <c r="C10" s="82">
        <v>1</v>
      </c>
      <c r="D10" s="82">
        <v>1</v>
      </c>
      <c r="E10" s="82">
        <v>0.5</v>
      </c>
      <c r="F10" s="82">
        <v>0.5</v>
      </c>
      <c r="G10" s="82">
        <v>1</v>
      </c>
      <c r="H10" s="82">
        <v>0.5</v>
      </c>
      <c r="I10" s="82">
        <v>1</v>
      </c>
      <c r="J10" s="81" t="s">
        <v>50</v>
      </c>
      <c r="K10" s="83">
        <f>SUM(I10,H10,G10,F10,E10,D10,C10,B10)</f>
        <v>6</v>
      </c>
      <c r="L10" s="83">
        <f t="shared" si="0"/>
        <v>0.21818181818181817</v>
      </c>
    </row>
    <row r="11" spans="1:12" ht="12" customHeight="1" x14ac:dyDescent="0.25">
      <c r="H11" s="88"/>
      <c r="I11" s="88"/>
      <c r="J11" s="88"/>
    </row>
    <row r="12" spans="1:12" ht="12" customHeight="1" x14ac:dyDescent="0.25">
      <c r="H12" s="88"/>
      <c r="I12" s="88"/>
      <c r="J12" s="88"/>
    </row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Malmqvist</dc:creator>
  <cp:lastModifiedBy>Boulus Adam</cp:lastModifiedBy>
  <dcterms:created xsi:type="dcterms:W3CDTF">1997-09-17T11:52:16Z</dcterms:created>
  <dcterms:modified xsi:type="dcterms:W3CDTF">2022-01-06T14:42:52Z</dcterms:modified>
</cp:coreProperties>
</file>