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oftware\VS Code Julia\PCPSW v0\input\"/>
    </mc:Choice>
  </mc:AlternateContent>
  <xr:revisionPtr revIDLastSave="0" documentId="13_ncr:1_{84CBAE10-D9C6-46E0-8A51-F9CFBED7AEC1}" xr6:coauthVersionLast="47" xr6:coauthVersionMax="47" xr10:uidLastSave="{00000000-0000-0000-0000-000000000000}"/>
  <bookViews>
    <workbookView xWindow="-110" yWindow="-110" windowWidth="19420" windowHeight="10420" xr2:uid="{4520F471-6415-4705-B32E-61F6706D4C5A}"/>
  </bookViews>
  <sheets>
    <sheet name="rv_mc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G25" i="1"/>
  <c r="E45" i="1" l="1"/>
  <c r="E41" i="1"/>
  <c r="E46" i="1" s="1"/>
  <c r="G12" i="1"/>
</calcChain>
</file>

<file path=xl/sharedStrings.xml><?xml version="1.0" encoding="utf-8"?>
<sst xmlns="http://schemas.openxmlformats.org/spreadsheetml/2006/main" count="158" uniqueCount="87">
  <si>
    <t>=</t>
  </si>
  <si>
    <t>wc</t>
  </si>
  <si>
    <t>m</t>
  </si>
  <si>
    <t>tref</t>
  </si>
  <si>
    <t>Uc</t>
  </si>
  <si>
    <t>R</t>
  </si>
  <si>
    <t>Tref</t>
  </si>
  <si>
    <t>RHc</t>
  </si>
  <si>
    <t>days</t>
  </si>
  <si>
    <t>[75%]</t>
  </si>
  <si>
    <t>K</t>
  </si>
  <si>
    <t>kJ/(mol. K)</t>
  </si>
  <si>
    <t>N</t>
  </si>
  <si>
    <t>Data for Monte Carlo Simulation(MCS)</t>
  </si>
  <si>
    <t>[input 1 for running MCS, and 0 for not running MCS]</t>
  </si>
  <si>
    <t>[number of iterations, ex: 1000000]</t>
  </si>
  <si>
    <t>[input 1 or 2 or 3 or 4 are based on approximation numeric, and input 0 or other(except 1,2,3,4) for using SpecialFunction from Julia Package]</t>
  </si>
  <si>
    <t>Data for Chloride Ion Concentration</t>
  </si>
  <si>
    <t>Random Variables</t>
  </si>
  <si>
    <t>m2/s</t>
  </si>
  <si>
    <t>Dc</t>
  </si>
  <si>
    <t>Cs Atmosperic</t>
  </si>
  <si>
    <t>Cs Splash/Tidal</t>
  </si>
  <si>
    <t>Cs Submersion</t>
  </si>
  <si>
    <t>kg/m3</t>
  </si>
  <si>
    <t>RV</t>
  </si>
  <si>
    <t>Mean</t>
  </si>
  <si>
    <t>unit</t>
  </si>
  <si>
    <t>[meter]</t>
  </si>
  <si>
    <t>x, concrete cover</t>
  </si>
  <si>
    <t>CoV</t>
  </si>
  <si>
    <t>Ccr</t>
  </si>
  <si>
    <t>Distribution</t>
  </si>
  <si>
    <t>Normal</t>
  </si>
  <si>
    <t>75 years</t>
  </si>
  <si>
    <t>50 years</t>
  </si>
  <si>
    <t>Author : Abdul Rochim</t>
  </si>
  <si>
    <t>25 years</t>
  </si>
  <si>
    <t>PDF (Probability Distribution Function)</t>
  </si>
  <si>
    <t>PDF Ccr</t>
  </si>
  <si>
    <t>PDF C</t>
  </si>
  <si>
    <t>distribution of Dc</t>
  </si>
  <si>
    <t>distribution of Ccr</t>
  </si>
  <si>
    <t>For Control Plotting and Length of Iteration :</t>
  </si>
  <si>
    <t>scale</t>
  </si>
  <si>
    <t>[for smooth plotting of function T and RH]</t>
  </si>
  <si>
    <t>handle</t>
  </si>
  <si>
    <t>h</t>
  </si>
  <si>
    <t>Use Integer type, Not using Floating type</t>
  </si>
  <si>
    <t>Use Integer type</t>
  </si>
  <si>
    <t>[1 or 10 or 100,  for increment range step. Ex input 10   -&gt;  step = 1/10, input 100  -&gt;  step = 1/100]</t>
  </si>
  <si>
    <t>J/(mol. K) =</t>
  </si>
  <si>
    <t>kJ/mol</t>
  </si>
  <si>
    <t>[water cement ratio]</t>
  </si>
  <si>
    <t>[empirical age factor]</t>
  </si>
  <si>
    <t>run mcs?</t>
  </si>
  <si>
    <t>live plotting mcs?</t>
  </si>
  <si>
    <t>erf equation?</t>
  </si>
  <si>
    <t>number of month</t>
  </si>
  <si>
    <t>number of year</t>
  </si>
  <si>
    <t>months</t>
  </si>
  <si>
    <t>years</t>
  </si>
  <si>
    <t>Time(Cycle), Period</t>
  </si>
  <si>
    <t>[input 1 for live plotting, and 0 for not], do not display live plotting if you want to plot PDF or Chloride Ion Concentration</t>
  </si>
  <si>
    <t>Plot T and RH?</t>
  </si>
  <si>
    <t>Plot Chloride Coef.?</t>
  </si>
  <si>
    <t>Plot Chloride Content?</t>
  </si>
  <si>
    <t>[input 1 for plotting using Dc function]</t>
  </si>
  <si>
    <t>[input 1 for yes plotting and input 0 (or others) for not plotting]</t>
  </si>
  <si>
    <t>alternative choice</t>
  </si>
  <si>
    <t>[input 2 for plotting using mean of Dc(based on data given)]</t>
  </si>
  <si>
    <t>[input 3 for plotting using MCS (run MCS)]</t>
  </si>
  <si>
    <t>Normal or LogNormal Choices :</t>
  </si>
  <si>
    <t>PDF Normal or PDF LogNormal Choices :</t>
  </si>
  <si>
    <t>Plotting Chloride Coefficient and Chloride Content Choices :</t>
  </si>
  <si>
    <t>Plotting PDF Choices :</t>
  </si>
  <si>
    <t>Plot pdf atmosperic?</t>
  </si>
  <si>
    <t>Plot pdf splash/tidal?</t>
  </si>
  <si>
    <t>Plot pdf submersion?</t>
  </si>
  <si>
    <t>[input 1 for plotting and 0 (or others) for not plotting]</t>
  </si>
  <si>
    <t>[1 or 12,  for multiply range stop. Ex input 12 =&gt; range stop = 12 * number of year]</t>
  </si>
  <si>
    <t>Plotting Choices :</t>
  </si>
  <si>
    <t>Enter your plotting choice</t>
  </si>
  <si>
    <t>[input Normal or Lognormal]</t>
  </si>
  <si>
    <t>[input 1 for pdf Normal or input 2 for pdf LogNormal]</t>
  </si>
  <si>
    <t>[1 for plot chloride ion concentration, 2 for pdf or 3 for mcs]</t>
  </si>
  <si>
    <t>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</si>
</sst>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 inden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0" fontId="3" fillId="0" borderId="0" xfId="0" applyFont="1" applyAlignment="1" applyProtection="1">
      <alignment horizontal="left" indent="1"/>
    </xf>
    <xf numFmtId="0" fontId="0" fillId="0" borderId="0" xfId="0" applyFont="1" applyAlignment="1" applyProtection="1">
      <alignment horizontal="left" indent="1"/>
    </xf>
    <xf numFmtId="0" fontId="0" fillId="0" borderId="0" xfId="0" applyFont="1" applyAlignment="1" applyProtection="1">
      <alignment horizontal="right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0" fillId="0" borderId="0" xfId="0" applyNumberFormat="1" applyAlignment="1" applyProtection="1">
      <alignment horizontal="left" indent="1"/>
    </xf>
    <xf numFmtId="9" fontId="0" fillId="0" borderId="0" xfId="0" applyNumberFormat="1" applyAlignment="1" applyProtection="1">
      <alignment horizontal="left" indent="1"/>
    </xf>
    <xf numFmtId="0" fontId="6" fillId="0" borderId="0" xfId="0" applyFont="1" applyAlignment="1" applyProtection="1">
      <alignment horizontal="left" indent="1"/>
    </xf>
    <xf numFmtId="0" fontId="0" fillId="0" borderId="4" xfId="0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2" xfId="0" applyFont="1" applyBorder="1" applyAlignment="1" applyProtection="1">
      <alignment vertical="center" textRotation="90"/>
    </xf>
    <xf numFmtId="0" fontId="0" fillId="0" borderId="2" xfId="0" applyBorder="1" applyAlignment="1" applyProtection="1">
      <alignment horizontal="left" indent="1"/>
    </xf>
    <xf numFmtId="0" fontId="0" fillId="0" borderId="2" xfId="0" applyBorder="1" applyAlignment="1" applyProtection="1">
      <alignment horizontal="center"/>
    </xf>
    <xf numFmtId="0" fontId="3" fillId="0" borderId="0" xfId="0" applyFont="1" applyAlignment="1" applyProtection="1">
      <alignment vertical="center" textRotation="90"/>
    </xf>
    <xf numFmtId="0" fontId="0" fillId="2" borderId="1" xfId="0" applyFill="1" applyBorder="1" applyAlignment="1" applyProtection="1">
      <alignment horizontal="left" indent="1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 indent="1"/>
    </xf>
    <xf numFmtId="0" fontId="0" fillId="2" borderId="0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 indent="1"/>
    </xf>
    <xf numFmtId="0" fontId="0" fillId="2" borderId="2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vertical="center" textRotation="90"/>
    </xf>
    <xf numFmtId="0" fontId="0" fillId="0" borderId="3" xfId="0" applyBorder="1" applyAlignment="1" applyProtection="1">
      <alignment horizontal="left" indent="1"/>
    </xf>
    <xf numFmtId="0" fontId="0" fillId="0" borderId="3" xfId="0" applyBorder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0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/>
      <protection locked="0"/>
    </xf>
    <xf numFmtId="0" fontId="4" fillId="0" borderId="0" xfId="0" applyNumberFormat="1" applyFont="1" applyAlignment="1" applyProtection="1">
      <alignment horizontal="right"/>
      <protection locked="0"/>
    </xf>
    <xf numFmtId="2" fontId="4" fillId="2" borderId="1" xfId="1" applyNumberFormat="1" applyFont="1" applyFill="1" applyBorder="1" applyAlignment="1" applyProtection="1">
      <alignment horizontal="right"/>
      <protection locked="0"/>
    </xf>
    <xf numFmtId="2" fontId="4" fillId="2" borderId="0" xfId="0" applyNumberFormat="1" applyFont="1" applyFill="1" applyBorder="1" applyAlignment="1" applyProtection="1">
      <alignment horizontal="right"/>
      <protection locked="0"/>
    </xf>
    <xf numFmtId="2" fontId="4" fillId="2" borderId="2" xfId="0" applyNumberFormat="1" applyFont="1" applyFill="1" applyBorder="1" applyAlignment="1" applyProtection="1">
      <alignment horizontal="right"/>
      <protection locked="0"/>
    </xf>
    <xf numFmtId="0" fontId="4" fillId="0" borderId="3" xfId="0" applyFont="1" applyBorder="1" applyAlignment="1" applyProtection="1">
      <alignment horizontal="right"/>
      <protection locked="0"/>
    </xf>
    <xf numFmtId="164" fontId="4" fillId="0" borderId="5" xfId="0" applyNumberFormat="1" applyFont="1" applyBorder="1" applyProtection="1">
      <protection locked="0"/>
    </xf>
    <xf numFmtId="164" fontId="4" fillId="0" borderId="0" xfId="0" applyNumberFormat="1" applyFont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4" fillId="2" borderId="0" xfId="0" applyNumberFormat="1" applyFont="1" applyFill="1" applyBorder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164" fontId="4" fillId="0" borderId="3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3" xfId="0" applyBorder="1" applyAlignment="1" applyProtection="1">
      <alignment horizontal="left" indent="1"/>
      <protection locked="0"/>
    </xf>
    <xf numFmtId="0" fontId="8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right"/>
      <protection hidden="1"/>
    </xf>
    <xf numFmtId="0" fontId="9" fillId="0" borderId="0" xfId="0" applyFont="1" applyAlignment="1" applyProtection="1">
      <alignment horizontal="left" indent="1"/>
    </xf>
    <xf numFmtId="0" fontId="7" fillId="0" borderId="0" xfId="0" applyFont="1" applyProtection="1">
      <protection hidden="1"/>
    </xf>
    <xf numFmtId="0" fontId="0" fillId="0" borderId="0" xfId="0" applyAlignment="1" applyProtection="1">
      <alignment horizontal="left" indent="3"/>
    </xf>
    <xf numFmtId="0" fontId="0" fillId="2" borderId="1" xfId="0" applyFont="1" applyFill="1" applyBorder="1" applyAlignment="1" applyProtection="1">
      <alignment horizontal="center" vertical="center" textRotation="90"/>
    </xf>
    <xf numFmtId="0" fontId="0" fillId="2" borderId="0" xfId="0" applyFont="1" applyFill="1" applyBorder="1" applyAlignment="1" applyProtection="1">
      <alignment horizontal="center" vertical="center" textRotation="90"/>
    </xf>
    <xf numFmtId="0" fontId="0" fillId="2" borderId="2" xfId="0" applyFont="1" applyFill="1" applyBorder="1" applyAlignment="1" applyProtection="1">
      <alignment horizontal="center" vertical="center" textRotation="90"/>
    </xf>
    <xf numFmtId="0" fontId="2" fillId="0" borderId="6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 applyProtection="1">
      <alignment horizontal="center" vertical="center" textRotation="90" wrapText="1"/>
    </xf>
    <xf numFmtId="0" fontId="2" fillId="0" borderId="8" xfId="0" applyFont="1" applyBorder="1" applyAlignment="1" applyProtection="1">
      <alignment horizontal="center" vertical="center" textRotation="90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14</xdr:row>
      <xdr:rowOff>69850</xdr:rowOff>
    </xdr:from>
    <xdr:to>
      <xdr:col>13</xdr:col>
      <xdr:colOff>450850</xdr:colOff>
      <xdr:row>17</xdr:row>
      <xdr:rowOff>88900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4BF5F6B7-E199-424D-90CF-F19A96EA8269}"/>
            </a:ext>
          </a:extLst>
        </xdr:cNvPr>
        <xdr:cNvSpPr/>
      </xdr:nvSpPr>
      <xdr:spPr>
        <a:xfrm>
          <a:off x="7664450" y="2647950"/>
          <a:ext cx="1295400" cy="571500"/>
        </a:xfrm>
        <a:prstGeom prst="wedgeRoundRectCallou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300"/>
            <a:t>Read the right</a:t>
          </a:r>
          <a:r>
            <a:rPr lang="en-ID" sz="1300" baseline="0"/>
            <a:t> side Note!</a:t>
          </a:r>
          <a:endParaRPr lang="en-ID" sz="1300"/>
        </a:p>
      </xdr:txBody>
    </xdr:sp>
    <xdr:clientData/>
  </xdr:twoCellAnchor>
  <xdr:twoCellAnchor>
    <xdr:from>
      <xdr:col>11</xdr:col>
      <xdr:colOff>146050</xdr:colOff>
      <xdr:row>35</xdr:row>
      <xdr:rowOff>6350</xdr:rowOff>
    </xdr:from>
    <xdr:to>
      <xdr:col>13</xdr:col>
      <xdr:colOff>342900</xdr:colOff>
      <xdr:row>37</xdr:row>
      <xdr:rowOff>171450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F695794D-91B4-44D3-95BF-9C8C341C5A1A}"/>
            </a:ext>
          </a:extLst>
        </xdr:cNvPr>
        <xdr:cNvSpPr/>
      </xdr:nvSpPr>
      <xdr:spPr>
        <a:xfrm>
          <a:off x="7283450" y="6807200"/>
          <a:ext cx="1416050" cy="571500"/>
        </a:xfrm>
        <a:prstGeom prst="wedgeRoundRectCallou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300" baseline="0"/>
            <a:t>Enter 1 or 2 or 3!</a:t>
          </a:r>
          <a:endParaRPr lang="en-ID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CEBB-5019-4F2B-A2AB-C4EA001FC100}">
  <dimension ref="B1:M64"/>
  <sheetViews>
    <sheetView showGridLines="0" tabSelected="1" workbookViewId="0"/>
  </sheetViews>
  <sheetFormatPr defaultRowHeight="14.5" x14ac:dyDescent="0.35"/>
  <cols>
    <col min="1" max="1" width="5.36328125" style="1" customWidth="1"/>
    <col min="2" max="2" width="7.26953125" style="1" customWidth="1"/>
    <col min="3" max="3" width="20.54296875" style="2" customWidth="1"/>
    <col min="4" max="4" width="2.1796875" style="3" customWidth="1"/>
    <col min="5" max="5" width="12" style="4" customWidth="1"/>
    <col min="6" max="6" width="11.6328125" style="2" customWidth="1"/>
    <col min="7" max="7" width="9.453125" style="1" customWidth="1"/>
    <col min="8" max="8" width="13.26953125" style="1" customWidth="1"/>
    <col min="9" max="10" width="8.7265625" style="1"/>
    <col min="11" max="11" width="3" style="1" customWidth="1"/>
    <col min="12" max="16384" width="8.7265625" style="1"/>
  </cols>
  <sheetData>
    <row r="1" spans="3:11" x14ac:dyDescent="0.35">
      <c r="C1" s="2" t="s">
        <v>36</v>
      </c>
    </row>
    <row r="3" spans="3:11" x14ac:dyDescent="0.35">
      <c r="C3" s="5" t="s">
        <v>62</v>
      </c>
    </row>
    <row r="4" spans="3:11" s="8" customFormat="1" x14ac:dyDescent="0.35">
      <c r="C4" s="6" t="s">
        <v>58</v>
      </c>
      <c r="D4" s="3" t="s">
        <v>0</v>
      </c>
      <c r="E4" s="30">
        <v>12</v>
      </c>
      <c r="F4" s="6" t="s">
        <v>60</v>
      </c>
    </row>
    <row r="5" spans="3:11" s="8" customFormat="1" x14ac:dyDescent="0.35">
      <c r="C5" s="6" t="s">
        <v>59</v>
      </c>
      <c r="D5" s="3" t="s">
        <v>0</v>
      </c>
      <c r="E5" s="30">
        <v>75</v>
      </c>
      <c r="F5" s="6" t="s">
        <v>61</v>
      </c>
    </row>
    <row r="6" spans="3:11" s="8" customFormat="1" x14ac:dyDescent="0.35">
      <c r="C6" s="6"/>
      <c r="D6" s="9"/>
      <c r="E6" s="7"/>
      <c r="F6" s="6"/>
    </row>
    <row r="7" spans="3:11" x14ac:dyDescent="0.35">
      <c r="C7" s="5" t="s">
        <v>17</v>
      </c>
    </row>
    <row r="8" spans="3:11" x14ac:dyDescent="0.35">
      <c r="C8" s="2" t="s">
        <v>1</v>
      </c>
      <c r="D8" s="3" t="s">
        <v>0</v>
      </c>
      <c r="E8" s="31">
        <v>0.45</v>
      </c>
      <c r="F8" s="2" t="s">
        <v>53</v>
      </c>
    </row>
    <row r="9" spans="3:11" x14ac:dyDescent="0.35">
      <c r="C9" s="2" t="s">
        <v>2</v>
      </c>
      <c r="D9" s="3" t="s">
        <v>0</v>
      </c>
      <c r="E9" s="31">
        <v>0.04</v>
      </c>
      <c r="F9" s="2" t="s">
        <v>54</v>
      </c>
    </row>
    <row r="10" spans="3:11" x14ac:dyDescent="0.35">
      <c r="C10" s="2" t="s">
        <v>3</v>
      </c>
      <c r="D10" s="3" t="s">
        <v>0</v>
      </c>
      <c r="E10" s="32">
        <v>28</v>
      </c>
      <c r="F10" s="2" t="s">
        <v>8</v>
      </c>
      <c r="H10" s="2"/>
    </row>
    <row r="11" spans="3:11" x14ac:dyDescent="0.35">
      <c r="C11" s="10" t="s">
        <v>4</v>
      </c>
      <c r="D11" s="3" t="s">
        <v>0</v>
      </c>
      <c r="E11" s="31">
        <v>43.2</v>
      </c>
      <c r="F11" s="2" t="s">
        <v>52</v>
      </c>
    </row>
    <row r="12" spans="3:11" x14ac:dyDescent="0.35">
      <c r="C12" s="2" t="s">
        <v>5</v>
      </c>
      <c r="D12" s="3" t="s">
        <v>0</v>
      </c>
      <c r="E12" s="31">
        <v>8.3140000000000001</v>
      </c>
      <c r="F12" s="2" t="s">
        <v>51</v>
      </c>
      <c r="G12" s="1">
        <f>E12/1000</f>
        <v>8.3140000000000002E-3</v>
      </c>
      <c r="H12" s="2" t="s">
        <v>11</v>
      </c>
    </row>
    <row r="13" spans="3:11" x14ac:dyDescent="0.35">
      <c r="C13" s="2" t="s">
        <v>6</v>
      </c>
      <c r="D13" s="3" t="s">
        <v>0</v>
      </c>
      <c r="E13" s="31">
        <v>296</v>
      </c>
      <c r="F13" s="2" t="s">
        <v>10</v>
      </c>
    </row>
    <row r="14" spans="3:11" x14ac:dyDescent="0.35">
      <c r="C14" s="2" t="s">
        <v>7</v>
      </c>
      <c r="D14" s="3" t="s">
        <v>0</v>
      </c>
      <c r="E14" s="31">
        <v>0.75</v>
      </c>
      <c r="F14" s="11" t="s">
        <v>9</v>
      </c>
      <c r="J14" s="51">
        <v>1000</v>
      </c>
      <c r="K14" s="51">
        <v>0</v>
      </c>
    </row>
    <row r="15" spans="3:11" x14ac:dyDescent="0.35">
      <c r="J15" s="51">
        <v>10000</v>
      </c>
      <c r="K15" s="51">
        <v>1</v>
      </c>
    </row>
    <row r="16" spans="3:11" x14ac:dyDescent="0.35">
      <c r="C16" s="5" t="s">
        <v>13</v>
      </c>
      <c r="J16" s="51">
        <v>100000</v>
      </c>
      <c r="K16" s="51">
        <v>2</v>
      </c>
    </row>
    <row r="17" spans="2:13" x14ac:dyDescent="0.35">
      <c r="B17" s="56" t="s">
        <v>49</v>
      </c>
      <c r="C17" s="2" t="s">
        <v>12</v>
      </c>
      <c r="D17" s="3" t="s">
        <v>0</v>
      </c>
      <c r="E17" s="31">
        <v>1000</v>
      </c>
      <c r="F17" s="2" t="s">
        <v>15</v>
      </c>
      <c r="J17" s="51">
        <v>1000000</v>
      </c>
      <c r="K17" s="51">
        <v>3</v>
      </c>
    </row>
    <row r="18" spans="2:13" ht="14.5" customHeight="1" x14ac:dyDescent="0.35">
      <c r="B18" s="57"/>
      <c r="C18" s="2" t="s">
        <v>55</v>
      </c>
      <c r="D18" s="3" t="s">
        <v>0</v>
      </c>
      <c r="E18" s="31">
        <v>1</v>
      </c>
      <c r="F18" s="2" t="s">
        <v>14</v>
      </c>
      <c r="J18" s="51"/>
      <c r="K18" s="51">
        <v>4</v>
      </c>
    </row>
    <row r="19" spans="2:13" x14ac:dyDescent="0.35">
      <c r="B19" s="57"/>
      <c r="C19" s="2" t="s">
        <v>56</v>
      </c>
      <c r="D19" s="3" t="s">
        <v>0</v>
      </c>
      <c r="E19" s="31">
        <v>0</v>
      </c>
      <c r="F19" s="12" t="s">
        <v>63</v>
      </c>
    </row>
    <row r="20" spans="2:13" x14ac:dyDescent="0.35">
      <c r="B20" s="58"/>
      <c r="C20" s="2" t="s">
        <v>57</v>
      </c>
      <c r="D20" s="3" t="s">
        <v>0</v>
      </c>
      <c r="E20" s="31">
        <v>0</v>
      </c>
      <c r="F20" s="2" t="s">
        <v>16</v>
      </c>
    </row>
    <row r="22" spans="2:13" ht="15" thickBot="1" x14ac:dyDescent="0.4">
      <c r="C22" s="5" t="s">
        <v>18</v>
      </c>
    </row>
    <row r="23" spans="2:13" s="15" customFormat="1" ht="24" customHeight="1" thickBot="1" x14ac:dyDescent="0.4">
      <c r="B23" s="13"/>
      <c r="C23" s="14" t="s">
        <v>25</v>
      </c>
      <c r="D23" s="14"/>
      <c r="E23" s="14" t="s">
        <v>26</v>
      </c>
      <c r="F23" s="14" t="s">
        <v>27</v>
      </c>
      <c r="G23" s="14" t="s">
        <v>30</v>
      </c>
      <c r="H23" s="14" t="s">
        <v>32</v>
      </c>
    </row>
    <row r="24" spans="2:13" ht="16" customHeight="1" x14ac:dyDescent="0.35">
      <c r="B24" s="16"/>
      <c r="C24" s="17" t="s">
        <v>29</v>
      </c>
      <c r="D24" s="18" t="s">
        <v>0</v>
      </c>
      <c r="E24" s="33">
        <f>0.076</f>
        <v>7.5999999999999998E-2</v>
      </c>
      <c r="F24" s="17" t="s">
        <v>28</v>
      </c>
      <c r="G24" s="39">
        <v>0.2</v>
      </c>
      <c r="H24" s="17" t="s">
        <v>33</v>
      </c>
    </row>
    <row r="25" spans="2:13" ht="16" customHeight="1" x14ac:dyDescent="0.35">
      <c r="B25" s="19"/>
      <c r="C25" s="2" t="s">
        <v>20</v>
      </c>
      <c r="D25" s="3" t="s">
        <v>0</v>
      </c>
      <c r="E25" s="34">
        <f>2.3333*10^(-12)</f>
        <v>2.3332999999999998E-12</v>
      </c>
      <c r="F25" s="2" t="s">
        <v>19</v>
      </c>
      <c r="G25" s="40">
        <f>0.58</f>
        <v>0.57999999999999996</v>
      </c>
      <c r="H25" s="46" t="s">
        <v>86</v>
      </c>
      <c r="I25" s="52" t="s">
        <v>83</v>
      </c>
      <c r="M25" s="51" t="s">
        <v>33</v>
      </c>
    </row>
    <row r="26" spans="2:13" ht="16" customHeight="1" x14ac:dyDescent="0.35">
      <c r="B26" s="53" t="s">
        <v>34</v>
      </c>
      <c r="C26" s="20" t="s">
        <v>21</v>
      </c>
      <c r="D26" s="21" t="s">
        <v>0</v>
      </c>
      <c r="E26" s="35">
        <v>4.08</v>
      </c>
      <c r="F26" s="20" t="s">
        <v>24</v>
      </c>
      <c r="G26" s="41">
        <v>0.3125</v>
      </c>
      <c r="H26" s="20" t="s">
        <v>33</v>
      </c>
      <c r="M26" s="51" t="s">
        <v>86</v>
      </c>
    </row>
    <row r="27" spans="2:13" ht="16" customHeight="1" x14ac:dyDescent="0.35">
      <c r="B27" s="54"/>
      <c r="C27" s="22" t="s">
        <v>22</v>
      </c>
      <c r="D27" s="23" t="s">
        <v>0</v>
      </c>
      <c r="E27" s="36">
        <v>11.53</v>
      </c>
      <c r="F27" s="22" t="s">
        <v>24</v>
      </c>
      <c r="G27" s="42">
        <v>0.17599999999999999</v>
      </c>
      <c r="H27" s="22" t="s">
        <v>33</v>
      </c>
    </row>
    <row r="28" spans="2:13" ht="16" customHeight="1" x14ac:dyDescent="0.35">
      <c r="B28" s="55"/>
      <c r="C28" s="24" t="s">
        <v>23</v>
      </c>
      <c r="D28" s="25" t="s">
        <v>0</v>
      </c>
      <c r="E28" s="37">
        <v>3</v>
      </c>
      <c r="F28" s="24" t="s">
        <v>24</v>
      </c>
      <c r="G28" s="43">
        <v>0.1</v>
      </c>
      <c r="H28" s="24" t="s">
        <v>33</v>
      </c>
    </row>
    <row r="29" spans="2:13" ht="16" customHeight="1" x14ac:dyDescent="0.35">
      <c r="B29" s="26"/>
      <c r="C29" s="27" t="s">
        <v>31</v>
      </c>
      <c r="D29" s="28" t="s">
        <v>0</v>
      </c>
      <c r="E29" s="38">
        <v>2.75</v>
      </c>
      <c r="F29" s="27" t="s">
        <v>24</v>
      </c>
      <c r="G29" s="44">
        <v>0.17199999999999999</v>
      </c>
      <c r="H29" s="47" t="s">
        <v>86</v>
      </c>
      <c r="I29" s="52" t="s">
        <v>83</v>
      </c>
      <c r="J29" s="45"/>
    </row>
    <row r="30" spans="2:13" ht="16" customHeight="1" x14ac:dyDescent="0.35">
      <c r="B30" s="8"/>
      <c r="H30" s="45"/>
    </row>
    <row r="31" spans="2:13" ht="16" customHeight="1" x14ac:dyDescent="0.35">
      <c r="B31" s="53" t="s">
        <v>35</v>
      </c>
      <c r="C31" s="20" t="s">
        <v>21</v>
      </c>
      <c r="D31" s="21" t="s">
        <v>0</v>
      </c>
      <c r="E31" s="35">
        <v>4.08</v>
      </c>
      <c r="F31" s="20" t="s">
        <v>24</v>
      </c>
      <c r="G31" s="41">
        <v>0.3125</v>
      </c>
      <c r="H31" s="20" t="s">
        <v>33</v>
      </c>
    </row>
    <row r="32" spans="2:13" ht="16" customHeight="1" x14ac:dyDescent="0.35">
      <c r="B32" s="54"/>
      <c r="C32" s="22" t="s">
        <v>22</v>
      </c>
      <c r="D32" s="23" t="s">
        <v>0</v>
      </c>
      <c r="E32" s="36">
        <v>11.53</v>
      </c>
      <c r="F32" s="22" t="s">
        <v>24</v>
      </c>
      <c r="G32" s="42">
        <v>0.17599999999999999</v>
      </c>
      <c r="H32" s="22" t="s">
        <v>33</v>
      </c>
    </row>
    <row r="33" spans="2:13" ht="16" customHeight="1" x14ac:dyDescent="0.35">
      <c r="B33" s="55"/>
      <c r="C33" s="24" t="s">
        <v>23</v>
      </c>
      <c r="D33" s="25" t="s">
        <v>0</v>
      </c>
      <c r="E33" s="37">
        <v>3</v>
      </c>
      <c r="F33" s="24" t="s">
        <v>24</v>
      </c>
      <c r="G33" s="43">
        <v>0.1</v>
      </c>
      <c r="H33" s="24" t="s">
        <v>33</v>
      </c>
    </row>
    <row r="34" spans="2:13" ht="16" customHeight="1" x14ac:dyDescent="0.35">
      <c r="H34" s="45"/>
    </row>
    <row r="35" spans="2:13" ht="16" customHeight="1" x14ac:dyDescent="0.35">
      <c r="B35" s="53" t="s">
        <v>37</v>
      </c>
      <c r="C35" s="20" t="s">
        <v>21</v>
      </c>
      <c r="D35" s="21" t="s">
        <v>0</v>
      </c>
      <c r="E35" s="35">
        <v>4.08</v>
      </c>
      <c r="F35" s="20" t="s">
        <v>24</v>
      </c>
      <c r="G35" s="41">
        <v>0.3125</v>
      </c>
      <c r="H35" s="20" t="s">
        <v>33</v>
      </c>
    </row>
    <row r="36" spans="2:13" ht="16" customHeight="1" x14ac:dyDescent="0.35">
      <c r="B36" s="54"/>
      <c r="C36" s="22" t="s">
        <v>22</v>
      </c>
      <c r="D36" s="23" t="s">
        <v>0</v>
      </c>
      <c r="E36" s="36">
        <v>11.53</v>
      </c>
      <c r="F36" s="22" t="s">
        <v>24</v>
      </c>
      <c r="G36" s="42">
        <v>0.17599999999999999</v>
      </c>
      <c r="H36" s="22" t="s">
        <v>33</v>
      </c>
      <c r="K36" s="51">
        <v>1</v>
      </c>
    </row>
    <row r="37" spans="2:13" ht="16" customHeight="1" x14ac:dyDescent="0.35">
      <c r="B37" s="55"/>
      <c r="C37" s="24" t="s">
        <v>23</v>
      </c>
      <c r="D37" s="25" t="s">
        <v>0</v>
      </c>
      <c r="E37" s="37">
        <v>3</v>
      </c>
      <c r="F37" s="24" t="s">
        <v>24</v>
      </c>
      <c r="G37" s="43">
        <v>0.1</v>
      </c>
      <c r="H37" s="24" t="s">
        <v>33</v>
      </c>
      <c r="K37" s="51">
        <v>2</v>
      </c>
    </row>
    <row r="38" spans="2:13" x14ac:dyDescent="0.35">
      <c r="K38" s="51">
        <v>3</v>
      </c>
    </row>
    <row r="39" spans="2:13" x14ac:dyDescent="0.35">
      <c r="C39" s="5" t="s">
        <v>73</v>
      </c>
      <c r="H39" s="5" t="s">
        <v>81</v>
      </c>
    </row>
    <row r="40" spans="2:13" ht="14.5" customHeight="1" x14ac:dyDescent="0.35">
      <c r="C40" s="2" t="s">
        <v>38</v>
      </c>
      <c r="H40" s="2" t="s">
        <v>82</v>
      </c>
      <c r="K40" s="1" t="s">
        <v>0</v>
      </c>
      <c r="L40" s="45">
        <v>1</v>
      </c>
      <c r="M40" s="5" t="s">
        <v>85</v>
      </c>
    </row>
    <row r="41" spans="2:13" ht="14.5" customHeight="1" x14ac:dyDescent="0.35">
      <c r="B41" s="56" t="s">
        <v>48</v>
      </c>
      <c r="C41" s="2" t="s">
        <v>39</v>
      </c>
      <c r="D41" s="3" t="s">
        <v>0</v>
      </c>
      <c r="E41" s="49">
        <f>IF(H29="Normal",1,IF(H29="LogNormal",2,"Error"))</f>
        <v>2</v>
      </c>
      <c r="F41" s="48"/>
    </row>
    <row r="42" spans="2:13" ht="14.5" customHeight="1" x14ac:dyDescent="0.35">
      <c r="B42" s="57"/>
      <c r="C42" s="2" t="s">
        <v>40</v>
      </c>
      <c r="D42" s="3" t="s">
        <v>0</v>
      </c>
      <c r="E42" s="31">
        <v>2</v>
      </c>
      <c r="F42" s="50" t="s">
        <v>84</v>
      </c>
      <c r="H42" s="2"/>
    </row>
    <row r="43" spans="2:13" ht="14.5" customHeight="1" x14ac:dyDescent="0.35">
      <c r="B43" s="57"/>
    </row>
    <row r="44" spans="2:13" ht="14.5" customHeight="1" x14ac:dyDescent="0.35">
      <c r="B44" s="57"/>
      <c r="C44" s="5" t="s">
        <v>72</v>
      </c>
    </row>
    <row r="45" spans="2:13" ht="14.5" customHeight="1" x14ac:dyDescent="0.35">
      <c r="B45" s="57"/>
      <c r="C45" s="2" t="s">
        <v>41</v>
      </c>
      <c r="D45" s="3" t="s">
        <v>0</v>
      </c>
      <c r="E45" s="49">
        <f>IF(H25="Normal",1,IF(H25="LogNormal",2,"Error"))</f>
        <v>2</v>
      </c>
      <c r="F45" s="48"/>
    </row>
    <row r="46" spans="2:13" ht="14.5" customHeight="1" x14ac:dyDescent="0.35">
      <c r="B46" s="57"/>
      <c r="C46" s="2" t="s">
        <v>42</v>
      </c>
      <c r="D46" s="3" t="s">
        <v>0</v>
      </c>
      <c r="E46" s="49">
        <f>E41</f>
        <v>2</v>
      </c>
      <c r="F46" s="48"/>
      <c r="M46" s="51">
        <v>1</v>
      </c>
    </row>
    <row r="47" spans="2:13" ht="14.5" customHeight="1" x14ac:dyDescent="0.35">
      <c r="B47" s="57"/>
      <c r="M47" s="51">
        <v>10</v>
      </c>
    </row>
    <row r="48" spans="2:13" ht="14.5" customHeight="1" x14ac:dyDescent="0.35">
      <c r="B48" s="57"/>
      <c r="C48" s="5" t="s">
        <v>43</v>
      </c>
      <c r="M48" s="51">
        <v>12</v>
      </c>
    </row>
    <row r="49" spans="2:13" ht="14.5" customHeight="1" x14ac:dyDescent="0.35">
      <c r="B49" s="57"/>
      <c r="C49" s="2" t="s">
        <v>44</v>
      </c>
      <c r="D49" s="3" t="s">
        <v>0</v>
      </c>
      <c r="E49" s="31">
        <v>10</v>
      </c>
      <c r="F49" s="2" t="s">
        <v>45</v>
      </c>
      <c r="M49" s="51">
        <v>100</v>
      </c>
    </row>
    <row r="50" spans="2:13" ht="14.5" customHeight="1" x14ac:dyDescent="0.35">
      <c r="B50" s="57"/>
      <c r="C50" s="2" t="s">
        <v>46</v>
      </c>
      <c r="D50" s="3" t="s">
        <v>0</v>
      </c>
      <c r="E50" s="31">
        <v>12</v>
      </c>
      <c r="F50" s="2" t="s">
        <v>80</v>
      </c>
    </row>
    <row r="51" spans="2:13" ht="14.5" customHeight="1" x14ac:dyDescent="0.35">
      <c r="B51" s="57"/>
      <c r="C51" s="2" t="s">
        <v>47</v>
      </c>
      <c r="D51" s="3" t="s">
        <v>0</v>
      </c>
      <c r="E51" s="31">
        <v>10</v>
      </c>
      <c r="F51" s="2" t="s">
        <v>50</v>
      </c>
    </row>
    <row r="52" spans="2:13" ht="14.5" customHeight="1" x14ac:dyDescent="0.35">
      <c r="B52" s="57"/>
    </row>
    <row r="53" spans="2:13" ht="14.5" customHeight="1" x14ac:dyDescent="0.35">
      <c r="B53" s="57"/>
      <c r="C53" s="5" t="s">
        <v>74</v>
      </c>
    </row>
    <row r="54" spans="2:13" ht="14.5" customHeight="1" x14ac:dyDescent="0.35">
      <c r="B54" s="57"/>
      <c r="C54" s="2" t="s">
        <v>64</v>
      </c>
      <c r="D54" s="3" t="s">
        <v>0</v>
      </c>
      <c r="E54" s="31">
        <v>1</v>
      </c>
      <c r="F54" s="2" t="s">
        <v>68</v>
      </c>
    </row>
    <row r="55" spans="2:13" ht="14.5" customHeight="1" x14ac:dyDescent="0.35">
      <c r="B55" s="57"/>
      <c r="C55" s="2" t="s">
        <v>65</v>
      </c>
      <c r="D55" s="3" t="s">
        <v>0</v>
      </c>
      <c r="E55" s="31">
        <v>0</v>
      </c>
      <c r="F55" s="2" t="s">
        <v>68</v>
      </c>
    </row>
    <row r="56" spans="2:13" ht="14.5" customHeight="1" x14ac:dyDescent="0.35">
      <c r="B56" s="57"/>
      <c r="C56" s="5" t="s">
        <v>66</v>
      </c>
      <c r="D56" s="9" t="s">
        <v>0</v>
      </c>
      <c r="E56" s="31">
        <v>0</v>
      </c>
      <c r="F56" s="5" t="s">
        <v>68</v>
      </c>
      <c r="G56" s="8"/>
      <c r="H56" s="8"/>
      <c r="I56" s="8"/>
      <c r="J56" s="8"/>
      <c r="K56" s="8"/>
    </row>
    <row r="57" spans="2:13" ht="14.5" customHeight="1" x14ac:dyDescent="0.35">
      <c r="B57" s="57"/>
      <c r="C57" s="29" t="s">
        <v>69</v>
      </c>
      <c r="D57" s="9" t="s">
        <v>0</v>
      </c>
      <c r="E57" s="31">
        <v>1</v>
      </c>
      <c r="F57" s="5" t="s">
        <v>67</v>
      </c>
      <c r="G57" s="8"/>
      <c r="H57" s="8"/>
      <c r="I57" s="8"/>
      <c r="J57" s="8"/>
      <c r="K57" s="8"/>
    </row>
    <row r="58" spans="2:13" ht="14.5" customHeight="1" x14ac:dyDescent="0.35">
      <c r="B58" s="57"/>
      <c r="C58" s="7"/>
      <c r="D58" s="9"/>
      <c r="E58" s="29"/>
      <c r="F58" s="5" t="s">
        <v>70</v>
      </c>
      <c r="G58" s="8"/>
      <c r="H58" s="8"/>
      <c r="I58" s="8"/>
      <c r="J58" s="8"/>
      <c r="K58" s="8"/>
    </row>
    <row r="59" spans="2:13" ht="14.5" customHeight="1" x14ac:dyDescent="0.35">
      <c r="B59" s="57"/>
      <c r="C59" s="7"/>
      <c r="D59" s="9"/>
      <c r="E59" s="29"/>
      <c r="F59" s="5" t="s">
        <v>71</v>
      </c>
      <c r="G59" s="8"/>
      <c r="H59" s="8"/>
      <c r="I59" s="8"/>
      <c r="J59" s="8"/>
      <c r="K59" s="8"/>
    </row>
    <row r="60" spans="2:13" x14ac:dyDescent="0.35">
      <c r="B60" s="57"/>
    </row>
    <row r="61" spans="2:13" x14ac:dyDescent="0.35">
      <c r="B61" s="57"/>
      <c r="C61" s="5" t="s">
        <v>75</v>
      </c>
    </row>
    <row r="62" spans="2:13" x14ac:dyDescent="0.35">
      <c r="B62" s="57"/>
      <c r="C62" s="2" t="s">
        <v>76</v>
      </c>
      <c r="D62" s="3" t="s">
        <v>0</v>
      </c>
      <c r="E62" s="31">
        <v>1</v>
      </c>
      <c r="F62" s="2" t="s">
        <v>79</v>
      </c>
    </row>
    <row r="63" spans="2:13" x14ac:dyDescent="0.35">
      <c r="B63" s="57"/>
      <c r="C63" s="2" t="s">
        <v>77</v>
      </c>
      <c r="D63" s="3" t="s">
        <v>0</v>
      </c>
      <c r="E63" s="31">
        <v>0</v>
      </c>
      <c r="F63" s="2" t="s">
        <v>79</v>
      </c>
    </row>
    <row r="64" spans="2:13" x14ac:dyDescent="0.35">
      <c r="B64" s="58"/>
      <c r="C64" s="2" t="s">
        <v>78</v>
      </c>
      <c r="D64" s="3" t="s">
        <v>0</v>
      </c>
      <c r="E64" s="31">
        <v>0</v>
      </c>
      <c r="F64" s="2" t="s">
        <v>79</v>
      </c>
    </row>
  </sheetData>
  <sheetProtection algorithmName="SHA-512" hashValue="fjeLpLPCcs1UIr9AqiZotr9Jq+mU42UNea3e7O5gaJim5NW4LFYdMY7mIRysFREUGV63vstaD4Jbt820WCCSzg==" saltValue="JiE4bLOI9OoKQOK37vuXYw==" spinCount="100000" sheet="1" objects="1" scenarios="1"/>
  <mergeCells count="5">
    <mergeCell ref="B26:B28"/>
    <mergeCell ref="B31:B33"/>
    <mergeCell ref="B35:B37"/>
    <mergeCell ref="B17:B20"/>
    <mergeCell ref="B41:B64"/>
  </mergeCells>
  <dataValidations count="7">
    <dataValidation type="list" allowBlank="1" showInputMessage="1" showErrorMessage="1" sqref="H25 H29" xr:uid="{9A585D1D-26E8-40BD-A837-D7CDB3DF204F}">
      <formula1>$M$25:$M$26</formula1>
    </dataValidation>
    <dataValidation type="list" allowBlank="1" showInputMessage="1" showErrorMessage="1" sqref="E18:E19 E54:E56 E62:E64" xr:uid="{59B32085-DBD6-4442-9AE3-5B2F8127F379}">
      <formula1>$K$14:$K$15</formula1>
    </dataValidation>
    <dataValidation type="list" allowBlank="1" showInputMessage="1" showErrorMessage="1" sqref="E20" xr:uid="{CA5C2959-2CA0-498E-AFD8-C417ECDB5A6B}">
      <formula1>$K$14:$K$18</formula1>
    </dataValidation>
    <dataValidation type="list" allowBlank="1" showInputMessage="1" showErrorMessage="1" sqref="E17" xr:uid="{8521CA2C-0B25-4E16-8B9F-9061C50D970E}">
      <formula1>$J$14:$J$17</formula1>
    </dataValidation>
    <dataValidation type="list" allowBlank="1" showInputMessage="1" showErrorMessage="1" sqref="E42" xr:uid="{12A00254-FE21-4AE2-8926-CB88927C3B31}">
      <formula1>$K$36:$K$37</formula1>
    </dataValidation>
    <dataValidation type="list" allowBlank="1" showInputMessage="1" showErrorMessage="1" sqref="E57" xr:uid="{233BD149-C0F3-4B19-9FC4-BD93651BCB64}">
      <formula1>$K$36:$K$38</formula1>
    </dataValidation>
    <dataValidation type="list" allowBlank="1" showInputMessage="1" showErrorMessage="1" sqref="E49:E51" xr:uid="{A4153946-9F6E-432C-AC42-43B2D08FD801}">
      <formula1>$M$46:$M$49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rv_mcs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 3</dc:creator>
  <cp:lastModifiedBy>SWIFT 3</cp:lastModifiedBy>
  <dcterms:created xsi:type="dcterms:W3CDTF">2022-01-27T15:47:50Z</dcterms:created>
  <dcterms:modified xsi:type="dcterms:W3CDTF">2022-03-02T00:57:35Z</dcterms:modified>
</cp:coreProperties>
</file>