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WAASIM\Desktop\Projects\External Affair _data Analysis\prompt\"/>
    </mc:Choice>
  </mc:AlternateContent>
  <xr:revisionPtr revIDLastSave="0" documentId="13_ncr:1_{1C20DC43-0A1F-44A7-81E8-80970F6AB04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nswers" sheetId="3" r:id="rId1"/>
  </sheets>
  <externalReferences>
    <externalReference r:id="rId2"/>
  </externalReferences>
  <definedNames>
    <definedName name="_xlcn.WorksheetConnection_Sheet1B1K602" hidden="1">[1]Sheet1!$B$1:$K$602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B$1:$K$602"/>
        </x15:modelTables>
      </x15:dataModel>
    </ext>
    <ext uri="GoogleSheetsCustomDataVersion1">
      <go:sheetsCustomData xmlns:go="http://customooxmlschemas.google.com/" r:id="rId6" roundtripDataSignature="AMtx7mgv/IJ/cslcwj3BFJP09ksb0eYeXw=="/>
    </ext>
  </extLst>
</workbook>
</file>

<file path=xl/calcChain.xml><?xml version="1.0" encoding="utf-8"?>
<calcChain xmlns="http://schemas.openxmlformats.org/spreadsheetml/2006/main">
  <c r="F266" i="3" l="1"/>
  <c r="E263" i="3" l="1"/>
  <c r="F263" i="3" s="1"/>
  <c r="G263" i="3" s="1"/>
  <c r="E262" i="3"/>
  <c r="F262" i="3" s="1"/>
  <c r="G262" i="3" s="1"/>
  <c r="E261" i="3"/>
  <c r="F261" i="3" s="1"/>
  <c r="G261" i="3" s="1"/>
  <c r="E260" i="3"/>
  <c r="F260" i="3" s="1"/>
  <c r="G260" i="3" s="1"/>
  <c r="F265" i="3" s="1"/>
  <c r="G251" i="3"/>
  <c r="G250" i="3"/>
  <c r="E251" i="3"/>
  <c r="E250" i="3"/>
  <c r="E239" i="3"/>
  <c r="E236" i="3"/>
  <c r="D231" i="3" l="1"/>
  <c r="E230" i="3"/>
  <c r="E232" i="3" s="1"/>
  <c r="E231" i="3"/>
  <c r="D230" i="3"/>
  <c r="D232" i="3" s="1"/>
  <c r="F232" i="3" s="1"/>
  <c r="F230" i="3" l="1"/>
  <c r="F231" i="3"/>
  <c r="G166" i="3"/>
  <c r="G165" i="3"/>
  <c r="G164" i="3"/>
  <c r="G163" i="3"/>
  <c r="G1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521AD-52F0-4D0D-9F7B-D9B9096C59C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3E4979-38ED-469F-B2CC-E613502799D5}" name="WorksheetConnection_Sheet1!$B$1:$K$60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1K602"/>
        </x15:connection>
      </ext>
    </extLst>
  </connection>
</connections>
</file>

<file path=xl/sharedStrings.xml><?xml version="1.0" encoding="utf-8"?>
<sst xmlns="http://schemas.openxmlformats.org/spreadsheetml/2006/main" count="309" uniqueCount="160">
  <si>
    <t>affairs</t>
  </si>
  <si>
    <t>affair_status</t>
  </si>
  <si>
    <t>gender</t>
  </si>
  <si>
    <t>age</t>
  </si>
  <si>
    <t>yearsmarried</t>
  </si>
  <si>
    <t>children</t>
  </si>
  <si>
    <t>religiousness</t>
  </si>
  <si>
    <t>education</t>
  </si>
  <si>
    <t>occupation</t>
  </si>
  <si>
    <t>rating</t>
  </si>
  <si>
    <t>male</t>
  </si>
  <si>
    <t>no</t>
  </si>
  <si>
    <t>Open or Import the data in the system</t>
  </si>
  <si>
    <t>female</t>
  </si>
  <si>
    <t>How many rows or columns are present?</t>
  </si>
  <si>
    <t>yes</t>
  </si>
  <si>
    <t>What is the data type of each column? If there is mismatch in data type then correct it</t>
  </si>
  <si>
    <t>Remove the first column which is un-named</t>
  </si>
  <si>
    <t>is there any missing values in dataset?</t>
  </si>
  <si>
    <t>How many males and females are present in the dataset? Create a count table and % table and visualize the %table?</t>
  </si>
  <si>
    <t>What is the most common age in the dataset?</t>
  </si>
  <si>
    <t>Is this overall common age differ by male and female? Visualize it and interpret the output</t>
  </si>
  <si>
    <t>Do male more involved in extra marrital affair then women?</t>
  </si>
  <si>
    <t>Usually in which age women are tend to involve more in extra marital affair?</t>
  </si>
  <si>
    <t>Does low number (&lt;5) of years married impact for extra marrital afair OR in later years?</t>
  </si>
  <si>
    <t>Does low or high numbers of married years have more impact on male or female for extra marital affairs?</t>
  </si>
  <si>
    <t>Is there any relation between age and years married for extra marital affair?</t>
  </si>
  <si>
    <t>How many children or non children values are present in the dataset? Show it by count and % and visualize the %</t>
  </si>
  <si>
    <t>Does having no children result into extra marital affair?</t>
  </si>
  <si>
    <t>What is the distribution of religiousness in our dataset?</t>
  </si>
  <si>
    <t>Do less religious people have more extra marital affair or more religion people?</t>
  </si>
  <si>
    <t>What is the probability of male having an affair?</t>
  </si>
  <si>
    <t>What is the probability of male with Children having an affair?</t>
  </si>
  <si>
    <t>What is the probability of affair for male with high religiniousness vs male with low religiousness?</t>
  </si>
  <si>
    <t>Do probability of female with children are more inclined to affair than female with no children?</t>
  </si>
  <si>
    <t>Test the hypothesis "Male and Female are equally attracted to external affair".</t>
  </si>
  <si>
    <t>numeric variable coding religiousness: 1 = anti, 2 = not at all, 3 = slightly, 4 = somewhat, 5 = very.</t>
  </si>
  <si>
    <t>done</t>
  </si>
  <si>
    <t>Male</t>
  </si>
  <si>
    <t>Female</t>
  </si>
  <si>
    <t>Total</t>
  </si>
  <si>
    <t>Percentage</t>
  </si>
  <si>
    <t>Answer 1.</t>
  </si>
  <si>
    <t>Opened the dataset.</t>
  </si>
  <si>
    <t xml:space="preserve">Answer 2: </t>
  </si>
  <si>
    <t>Rows : 601</t>
  </si>
  <si>
    <t>columns : 10</t>
  </si>
  <si>
    <t>Answer 3:</t>
  </si>
  <si>
    <t>Numeric</t>
  </si>
  <si>
    <t>text</t>
  </si>
  <si>
    <t>numeric</t>
  </si>
  <si>
    <t xml:space="preserve">Answer 4: </t>
  </si>
  <si>
    <t xml:space="preserve">Answer 5: </t>
  </si>
  <si>
    <t>Answer 6:</t>
  </si>
  <si>
    <t xml:space="preserve">Answer 7: </t>
  </si>
  <si>
    <t>Column Labels</t>
  </si>
  <si>
    <t>Grand Total</t>
  </si>
  <si>
    <t>Row Labels</t>
  </si>
  <si>
    <t>Count</t>
  </si>
  <si>
    <t>Gender</t>
  </si>
  <si>
    <t>Answer 8:</t>
  </si>
  <si>
    <t>&lt;20</t>
  </si>
  <si>
    <t>20-25</t>
  </si>
  <si>
    <t>25-30</t>
  </si>
  <si>
    <t>30-35</t>
  </si>
  <si>
    <t>35-40</t>
  </si>
  <si>
    <t>40-45</t>
  </si>
  <si>
    <t>45-50</t>
  </si>
  <si>
    <t>50-55</t>
  </si>
  <si>
    <t>&gt;55</t>
  </si>
  <si>
    <t>Count of age</t>
  </si>
  <si>
    <t>Answer 9:</t>
  </si>
  <si>
    <t>Based on the below table, the most common age is between 25-30.</t>
  </si>
  <si>
    <t>Visualization is based on the above table suggest that overall comman age which is 25-30 doesn't differ by male and female. It means the most-common age group is 25-30.</t>
  </si>
  <si>
    <t>Answer 10:</t>
  </si>
  <si>
    <t>No</t>
  </si>
  <si>
    <t>Yes</t>
  </si>
  <si>
    <t>Count of affairs</t>
  </si>
  <si>
    <t>yes, based on the below table, it indicates that male are more involved in extra marital affair.</t>
  </si>
  <si>
    <t>Answer 11:</t>
  </si>
  <si>
    <t>Based on the below table, 30-35 is the age group of women are tend to involve in extra marital affair, but 25030 is also very close in term of affair.</t>
  </si>
  <si>
    <t>Answer 12:</t>
  </si>
  <si>
    <t>&lt;5</t>
  </si>
  <si>
    <t>&gt;6</t>
  </si>
  <si>
    <t>the below table shows, most of the male and female are engage in later years of marriage.</t>
  </si>
  <si>
    <t xml:space="preserve">Answer 13: </t>
  </si>
  <si>
    <t xml:space="preserve">based on the below table, yes, the high number of married years have impact on male or felame extra marital affairs. </t>
  </si>
  <si>
    <t>Answer 14 :</t>
  </si>
  <si>
    <t>&lt;1</t>
  </si>
  <si>
    <t>1-3</t>
  </si>
  <si>
    <t>3-5</t>
  </si>
  <si>
    <t>7-9</t>
  </si>
  <si>
    <t>9-11</t>
  </si>
  <si>
    <t>&gt;13</t>
  </si>
  <si>
    <r>
      <rPr>
        <sz val="12"/>
        <color theme="1"/>
        <rFont val="Calibri"/>
        <family val="2"/>
        <scheme val="minor"/>
      </rPr>
      <t>yes, surely there is a relation between age and years married for affair, as 12 or more years of marriage people are having more affairs.</t>
    </r>
    <r>
      <rPr>
        <b/>
        <sz val="12"/>
        <color theme="1"/>
        <rFont val="Calibri"/>
        <family val="2"/>
        <scheme val="minor"/>
      </rPr>
      <t xml:space="preserve"> </t>
    </r>
  </si>
  <si>
    <t>Answer 15:</t>
  </si>
  <si>
    <t>Count of affairs %</t>
  </si>
  <si>
    <t>Children</t>
  </si>
  <si>
    <t>Answer 16:</t>
  </si>
  <si>
    <t>the below table shows that, having Children is result in more affairs than having no chilldren.</t>
  </si>
  <si>
    <t>Answer 17:</t>
  </si>
  <si>
    <t>Count of religiousness</t>
  </si>
  <si>
    <t>Religiousness</t>
  </si>
  <si>
    <t>anti</t>
  </si>
  <si>
    <t>not at all</t>
  </si>
  <si>
    <t>slightly</t>
  </si>
  <si>
    <t>somewhat</t>
  </si>
  <si>
    <t>very</t>
  </si>
  <si>
    <t>the data represents, somewhat religiousness and not at all religiouness are mostly to present in the dataset.</t>
  </si>
  <si>
    <t>Answer 18:</t>
  </si>
  <si>
    <t>below table represents, that very religious people are having less extra marital affair than anti religious.</t>
  </si>
  <si>
    <t>Answer 19:</t>
  </si>
  <si>
    <t>27% of male are engaged into the affair.</t>
  </si>
  <si>
    <t>Answer 20 :</t>
  </si>
  <si>
    <t>29% male with Children are having an affair.</t>
  </si>
  <si>
    <t>Answer 21:</t>
  </si>
  <si>
    <t>4-6</t>
  </si>
  <si>
    <t>36% is the probability of male with low religiousness, 17% is the probability of having high religiousness.</t>
  </si>
  <si>
    <t>Answer 22:</t>
  </si>
  <si>
    <t>Affair status</t>
  </si>
  <si>
    <t>yes, the probability of female with children are more inclined to have an affair than female with no children.</t>
  </si>
  <si>
    <t>Answer 23:</t>
  </si>
  <si>
    <t>Step 1 - Create a 2x2 table with men and women having extra marital affair or not.</t>
  </si>
  <si>
    <t xml:space="preserve"> </t>
  </si>
  <si>
    <t>Step 2 - Calculate average affair value for both men and women.</t>
  </si>
  <si>
    <t>Step 3 - Create a table with observed and expected affair values</t>
  </si>
  <si>
    <t>Average affair value:</t>
  </si>
  <si>
    <t>formula:</t>
  </si>
  <si>
    <t>avg affair rate = Total Number of people having affair / Total no. of people surveyed</t>
  </si>
  <si>
    <t>so, 25% of people having extra marital affairs ( approximately)</t>
  </si>
  <si>
    <r>
      <rPr>
        <b/>
        <sz val="12"/>
        <color theme="1"/>
        <rFont val="Calibri"/>
        <family val="2"/>
        <scheme val="minor"/>
      </rPr>
      <t>percentage</t>
    </r>
    <r>
      <rPr>
        <sz val="12"/>
        <color theme="1"/>
        <rFont val="Calibri"/>
        <scheme val="minor"/>
      </rPr>
      <t xml:space="preserve"> = Decimal Value x 100</t>
    </r>
  </si>
  <si>
    <t>Expected values are Calculated using this formula :</t>
  </si>
  <si>
    <t>E = (Row Total X Column Total ) / Grand Total</t>
  </si>
  <si>
    <t>No(Expected)</t>
  </si>
  <si>
    <t>Yes (Expected)</t>
  </si>
  <si>
    <t>No(Observed)</t>
  </si>
  <si>
    <t>Yes (Observed)</t>
  </si>
  <si>
    <t>Step 4 - Compute the Chi-Square Statistic</t>
  </si>
  <si>
    <t xml:space="preserve">formula for Chi-Square statistic : </t>
  </si>
  <si>
    <t xml:space="preserve"> x^2 = (O - E)^2 / E</t>
  </si>
  <si>
    <t>where O - Observed value, E - Expected value</t>
  </si>
  <si>
    <t>fo (Observed)</t>
  </si>
  <si>
    <t>fo - fe</t>
  </si>
  <si>
    <t>fe (Expected)</t>
  </si>
  <si>
    <t>(fo - fe)^2</t>
  </si>
  <si>
    <t>(fo - fe)^2 / fe</t>
  </si>
  <si>
    <t>X^2 =</t>
  </si>
  <si>
    <t>(Approx)</t>
  </si>
  <si>
    <t>Step 5 - Compare with critical value</t>
  </si>
  <si>
    <t>Degree of freedom (df) = (rows - 1) x (columns - 1)</t>
  </si>
  <si>
    <t>ans = 1</t>
  </si>
  <si>
    <r>
      <t xml:space="preserve">Chi-Square critical value at 95 % confidence = </t>
    </r>
    <r>
      <rPr>
        <b/>
        <sz val="12"/>
        <color theme="1"/>
        <rFont val="Calibri"/>
        <family val="2"/>
        <scheme val="minor"/>
      </rPr>
      <t>3.84</t>
    </r>
  </si>
  <si>
    <r>
      <rPr>
        <b/>
        <sz val="12"/>
        <color theme="1"/>
        <rFont val="Calibri"/>
        <family val="2"/>
        <scheme val="minor"/>
      </rPr>
      <t>p-value</t>
    </r>
    <r>
      <rPr>
        <sz val="12"/>
        <color theme="1"/>
        <rFont val="Calibri"/>
        <family val="2"/>
        <scheme val="minor"/>
      </rPr>
      <t xml:space="preserve"> = 0.248</t>
    </r>
  </si>
  <si>
    <t>Step 6 - Conclusion</t>
  </si>
  <si>
    <r>
      <t xml:space="preserve">Since X^2 = 1.33 is </t>
    </r>
    <r>
      <rPr>
        <b/>
        <sz val="12"/>
        <color theme="1"/>
        <rFont val="Calibri"/>
        <family val="2"/>
        <scheme val="minor"/>
      </rPr>
      <t>less than 3.84</t>
    </r>
    <r>
      <rPr>
        <sz val="12"/>
        <color theme="1"/>
        <rFont val="Calibri"/>
        <scheme val="minor"/>
      </rPr>
      <t xml:space="preserve">, and the p-value is </t>
    </r>
    <r>
      <rPr>
        <b/>
        <sz val="12"/>
        <color theme="1"/>
        <rFont val="Calibri"/>
        <family val="2"/>
        <scheme val="minor"/>
      </rPr>
      <t>greater than 0.05</t>
    </r>
    <r>
      <rPr>
        <sz val="12"/>
        <color theme="1"/>
        <rFont val="Calibri"/>
        <scheme val="minor"/>
      </rPr>
      <t>, we fail to reject the null hypothesis.</t>
    </r>
  </si>
  <si>
    <r>
      <t xml:space="preserve">This means </t>
    </r>
    <r>
      <rPr>
        <b/>
        <sz val="12"/>
        <color theme="1"/>
        <rFont val="Calibri"/>
        <family val="2"/>
        <scheme val="minor"/>
      </rPr>
      <t>there is no significant difference between males and females in terms of attraction to external affairs.</t>
    </r>
  </si>
  <si>
    <r>
      <rPr>
        <b/>
        <sz val="12"/>
        <color theme="1"/>
        <rFont val="Calibri"/>
        <family val="2"/>
        <scheme val="minor"/>
      </rPr>
      <t>Significance level</t>
    </r>
    <r>
      <rPr>
        <sz val="12"/>
        <color theme="1"/>
        <rFont val="Calibri"/>
        <scheme val="minor"/>
      </rPr>
      <t xml:space="preserve">  is usually </t>
    </r>
    <r>
      <rPr>
        <b/>
        <sz val="12"/>
        <color theme="1"/>
        <rFont val="Calibri"/>
        <family val="2"/>
        <scheme val="minor"/>
      </rPr>
      <t>0.05.</t>
    </r>
  </si>
  <si>
    <r>
      <t xml:space="preserve">( using a Chi-Square table, for </t>
    </r>
    <r>
      <rPr>
        <b/>
        <sz val="12"/>
        <color theme="1"/>
        <rFont val="Calibri"/>
        <family val="2"/>
        <scheme val="minor"/>
      </rPr>
      <t>df = 1</t>
    </r>
    <r>
      <rPr>
        <sz val="12"/>
        <color theme="1"/>
        <rFont val="Calibri"/>
        <family val="2"/>
        <scheme val="minor"/>
      </rPr>
      <t xml:space="preserve"> and</t>
    </r>
    <r>
      <rPr>
        <b/>
        <sz val="12"/>
        <color theme="1"/>
        <rFont val="Calibri"/>
        <family val="2"/>
        <scheme val="minor"/>
      </rPr>
      <t xml:space="preserve"> SL = 0.05 (95% confidence level)</t>
    </r>
    <r>
      <rPr>
        <sz val="12"/>
        <color theme="1"/>
        <rFont val="Calibri"/>
        <family val="2"/>
        <scheme val="minor"/>
      </rPr>
      <t>, the critical value is :</t>
    </r>
  </si>
  <si>
    <t>x^2 crtical = 3.841</t>
  </si>
  <si>
    <t>Create a new column affair_status2 where code 0 in affair indicate No and rest other values indicate yes.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</si>
</sst>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6100"/>
      <name val="Calibri"/>
    </font>
    <font>
      <sz val="12"/>
      <color rgb="FF9C0006"/>
      <name val="Calibri"/>
    </font>
    <font>
      <sz val="12"/>
      <color rgb="FF9C5700"/>
      <name val="Calibri"/>
    </font>
    <font>
      <sz val="12"/>
      <color rgb="FF000000"/>
      <name val="Times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7" tint="-0.249977111117893"/>
      <name val="Calibri"/>
      <family val="2"/>
    </font>
    <font>
      <sz val="12"/>
      <color theme="5" tint="-0.249977111117893"/>
      <name val="Calibri"/>
      <family val="2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2" fillId="2" borderId="1" xfId="0" applyFont="1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5" fillId="0" borderId="0" xfId="0" applyFont="1" applyAlignment="1"/>
    <xf numFmtId="0" fontId="0" fillId="0" borderId="0" xfId="0" applyNumberFormat="1" applyFont="1" applyAlignment="1"/>
    <xf numFmtId="0" fontId="6" fillId="0" borderId="0" xfId="0" applyFont="1"/>
    <xf numFmtId="0" fontId="7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9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9" fontId="0" fillId="0" borderId="0" xfId="0" pivotButton="1" applyNumberFormat="1" applyFont="1" applyAlignment="1"/>
    <xf numFmtId="9" fontId="0" fillId="0" borderId="0" xfId="0" applyNumberFormat="1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5" borderId="2" xfId="0" applyFont="1" applyFill="1" applyBorder="1"/>
    <xf numFmtId="0" fontId="9" fillId="5" borderId="2" xfId="0" applyFont="1" applyFill="1" applyBorder="1"/>
    <xf numFmtId="0" fontId="0" fillId="6" borderId="0" xfId="0" applyFont="1" applyFill="1" applyAlignment="1"/>
    <xf numFmtId="0" fontId="0" fillId="7" borderId="0" xfId="0" applyFont="1" applyFill="1" applyAlignment="1"/>
    <xf numFmtId="0" fontId="7" fillId="6" borderId="0" xfId="0" applyFont="1" applyFill="1" applyAlignment="1"/>
    <xf numFmtId="2" fontId="0" fillId="0" borderId="0" xfId="0" applyNumberFormat="1" applyFont="1" applyAlignment="1"/>
    <xf numFmtId="43" fontId="0" fillId="0" borderId="0" xfId="1" applyFont="1" applyAlignment="1"/>
    <xf numFmtId="0" fontId="6" fillId="8" borderId="0" xfId="0" applyFont="1" applyFill="1" applyAlignment="1"/>
    <xf numFmtId="164" fontId="0" fillId="0" borderId="0" xfId="0" applyNumberFormat="1" applyFont="1" applyAlignment="1"/>
    <xf numFmtId="0" fontId="10" fillId="0" borderId="0" xfId="0" applyFont="1" applyAlignment="1"/>
  </cellXfs>
  <cellStyles count="2">
    <cellStyle name="Comma" xfId="1" builtinId="3"/>
    <cellStyle name="Normal" xfId="0" builtinId="0"/>
  </cellStyles>
  <dxfs count="27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0.34998626667073579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[answers.xlsx]Answers!PivotTable4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Answers!$D$29:$D$30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Answers!$C$31:$C$40</c:f>
              <c:strCache>
                <c:ptCount val="9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&gt;55</c:v>
                </c:pt>
              </c:strCache>
            </c:strRef>
          </c:cat>
          <c:val>
            <c:numRef>
              <c:f>Answers!$D$31:$D$40</c:f>
              <c:numCache>
                <c:formatCode>General</c:formatCode>
                <c:ptCount val="9"/>
                <c:pt idx="0">
                  <c:v>5</c:v>
                </c:pt>
                <c:pt idx="1">
                  <c:v>80</c:v>
                </c:pt>
                <c:pt idx="2">
                  <c:v>83</c:v>
                </c:pt>
                <c:pt idx="3">
                  <c:v>62</c:v>
                </c:pt>
                <c:pt idx="4">
                  <c:v>32</c:v>
                </c:pt>
                <c:pt idx="5">
                  <c:v>28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F-4348-9607-82AD5FDE6F97}"/>
            </c:ext>
          </c:extLst>
        </c:ser>
        <c:ser>
          <c:idx val="1"/>
          <c:order val="1"/>
          <c:tx>
            <c:strRef>
              <c:f>Answers!$E$29:$E$30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Answers!$C$31:$C$40</c:f>
              <c:strCache>
                <c:ptCount val="9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&gt;55</c:v>
                </c:pt>
              </c:strCache>
            </c:strRef>
          </c:cat>
          <c:val>
            <c:numRef>
              <c:f>Answers!$E$31:$E$40</c:f>
              <c:numCache>
                <c:formatCode>General</c:formatCode>
                <c:ptCount val="9"/>
                <c:pt idx="0">
                  <c:v>1</c:v>
                </c:pt>
                <c:pt idx="1">
                  <c:v>37</c:v>
                </c:pt>
                <c:pt idx="2">
                  <c:v>70</c:v>
                </c:pt>
                <c:pt idx="3">
                  <c:v>53</c:v>
                </c:pt>
                <c:pt idx="4">
                  <c:v>56</c:v>
                </c:pt>
                <c:pt idx="5">
                  <c:v>28</c:v>
                </c:pt>
                <c:pt idx="6">
                  <c:v>12</c:v>
                </c:pt>
                <c:pt idx="7">
                  <c:v>12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F-4348-9607-82AD5FDE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96319"/>
        <c:axId val="484298399"/>
      </c:barChart>
      <c:catAx>
        <c:axId val="3308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8399"/>
        <c:crosses val="autoZero"/>
        <c:auto val="1"/>
        <c:lblAlgn val="ctr"/>
        <c:lblOffset val="100"/>
        <c:noMultiLvlLbl val="0"/>
      </c:catAx>
      <c:valAx>
        <c:axId val="4842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[answers.xlsx]Answers!PivotTable11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Answers!$D$119:$D$120</c:f>
              <c:strCache>
                <c:ptCount val="1"/>
                <c:pt idx="0">
                  <c:v>&lt;20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Answers!$D$121:$D$127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1-4D81-B773-221087C5C24C}"/>
            </c:ext>
          </c:extLst>
        </c:ser>
        <c:ser>
          <c:idx val="1"/>
          <c:order val="1"/>
          <c:tx>
            <c:strRef>
              <c:f>Answers!$E$119:$E$120</c:f>
              <c:strCache>
                <c:ptCount val="1"/>
                <c:pt idx="0">
                  <c:v>20-25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Answers!$E$121:$E$127</c:f>
              <c:numCache>
                <c:formatCode>General</c:formatCode>
                <c:ptCount val="6"/>
                <c:pt idx="0">
                  <c:v>34</c:v>
                </c:pt>
                <c:pt idx="1">
                  <c:v>54</c:v>
                </c:pt>
                <c:pt idx="2">
                  <c:v>24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1-4D81-B773-221087C5C24C}"/>
            </c:ext>
          </c:extLst>
        </c:ser>
        <c:ser>
          <c:idx val="2"/>
          <c:order val="2"/>
          <c:tx>
            <c:strRef>
              <c:f>Answers!$F$119:$F$120</c:f>
              <c:strCache>
                <c:ptCount val="1"/>
                <c:pt idx="0">
                  <c:v>25-30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Answers!$F$121:$F$127</c:f>
              <c:numCache>
                <c:formatCode>General</c:formatCode>
                <c:ptCount val="6"/>
                <c:pt idx="0">
                  <c:v>10</c:v>
                </c:pt>
                <c:pt idx="1">
                  <c:v>24</c:v>
                </c:pt>
                <c:pt idx="2">
                  <c:v>59</c:v>
                </c:pt>
                <c:pt idx="3">
                  <c:v>46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1-4D81-B773-221087C5C24C}"/>
            </c:ext>
          </c:extLst>
        </c:ser>
        <c:ser>
          <c:idx val="3"/>
          <c:order val="3"/>
          <c:tx>
            <c:strRef>
              <c:f>Answers!$G$119:$G$120</c:f>
              <c:strCache>
                <c:ptCount val="1"/>
                <c:pt idx="0">
                  <c:v>30-35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Answers!$G$121:$G$127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1-4D81-B773-221087C5C24C}"/>
            </c:ext>
          </c:extLst>
        </c:ser>
        <c:ser>
          <c:idx val="4"/>
          <c:order val="4"/>
          <c:tx>
            <c:strRef>
              <c:f>Answers!$H$119:$H$120</c:f>
              <c:strCache>
                <c:ptCount val="1"/>
                <c:pt idx="0">
                  <c:v>35-40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Answers!$H$121:$H$127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17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1-4D81-B773-221087C5C24C}"/>
            </c:ext>
          </c:extLst>
        </c:ser>
        <c:ser>
          <c:idx val="5"/>
          <c:order val="5"/>
          <c:tx>
            <c:strRef>
              <c:f>Answers!$I$119:$I$120</c:f>
              <c:strCache>
                <c:ptCount val="1"/>
                <c:pt idx="0">
                  <c:v>40-45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Answers!$I$121:$I$127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1-4D81-B773-221087C5C24C}"/>
            </c:ext>
          </c:extLst>
        </c:ser>
        <c:ser>
          <c:idx val="6"/>
          <c:order val="6"/>
          <c:tx>
            <c:strRef>
              <c:f>Answers!$J$119:$J$120</c:f>
              <c:strCache>
                <c:ptCount val="1"/>
                <c:pt idx="0">
                  <c:v>45-50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Answers!$J$121:$J$127</c:f>
              <c:numCache>
                <c:formatCode>General</c:formatCode>
                <c:ptCount val="6"/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1-4D81-B773-221087C5C24C}"/>
            </c:ext>
          </c:extLst>
        </c:ser>
        <c:ser>
          <c:idx val="7"/>
          <c:order val="7"/>
          <c:tx>
            <c:strRef>
              <c:f>Answers!$K$119:$K$120</c:f>
              <c:strCache>
                <c:ptCount val="1"/>
                <c:pt idx="0">
                  <c:v>50-55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Answers!$K$121:$K$127</c:f>
              <c:numCache>
                <c:formatCode>General</c:formatCode>
                <c:ptCount val="6"/>
                <c:pt idx="3">
                  <c:v>2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1-4D81-B773-221087C5C24C}"/>
            </c:ext>
          </c:extLst>
        </c:ser>
        <c:ser>
          <c:idx val="8"/>
          <c:order val="8"/>
          <c:tx>
            <c:strRef>
              <c:f>Answers!$L$119:$L$120</c:f>
              <c:strCache>
                <c:ptCount val="1"/>
                <c:pt idx="0">
                  <c:v>&gt;55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Answers!$C$121:$C$127</c:f>
              <c:strCache>
                <c:ptCount val="6"/>
                <c:pt idx="0">
                  <c:v>&lt;1</c:v>
                </c:pt>
                <c:pt idx="1">
                  <c:v>1-3</c:v>
                </c:pt>
                <c:pt idx="2">
                  <c:v>3-5</c:v>
                </c:pt>
                <c:pt idx="3">
                  <c:v>7-9</c:v>
                </c:pt>
                <c:pt idx="4">
                  <c:v>9-11</c:v>
                </c:pt>
                <c:pt idx="5">
                  <c:v>&gt;13</c:v>
                </c:pt>
              </c:strCache>
            </c:strRef>
          </c:cat>
          <c:val>
            <c:numRef>
              <c:f>Answers!$L$121:$L$127</c:f>
              <c:numCache>
                <c:formatCode>General</c:formatCode>
                <c:ptCount val="6"/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1-4D81-B773-221087C5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60095"/>
        <c:axId val="336869935"/>
      </c:barChart>
      <c:catAx>
        <c:axId val="3283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69935"/>
        <c:crosses val="autoZero"/>
        <c:auto val="1"/>
        <c:lblAlgn val="ctr"/>
        <c:lblOffset val="100"/>
        <c:noMultiLvlLbl val="0"/>
      </c:catAx>
      <c:valAx>
        <c:axId val="3368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[answers.xlsx]Answers!PivotTable12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dk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% of Children</a:t>
            </a:r>
            <a:r>
              <a:rPr lang="en-US" sz="1100" baseline="0"/>
              <a:t> and no Children</a:t>
            </a:r>
            <a:endParaRPr lang="en-US" sz="11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dk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Answers!$C$139:$C$141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Answers!$D$139:$D$141</c:f>
              <c:numCache>
                <c:formatCode>0.00%</c:formatCode>
                <c:ptCount val="2"/>
                <c:pt idx="0">
                  <c:v>0.28452579034941766</c:v>
                </c:pt>
                <c:pt idx="1">
                  <c:v>0.71547420965058239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724-9C0B-63DCE743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76479"/>
        <c:axId val="338072079"/>
      </c:barChart>
      <c:catAx>
        <c:axId val="4823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2079"/>
        <c:crosses val="autoZero"/>
        <c:auto val="1"/>
        <c:lblAlgn val="ctr"/>
        <c:lblOffset val="100"/>
        <c:noMultiLvlLbl val="0"/>
      </c:catAx>
      <c:valAx>
        <c:axId val="3380720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8237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[answers.xlsx]Answers!PivotTable3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228310502283102E-2"/>
          <c:y val="0.12086870815025075"/>
          <c:w val="0.74305216984863198"/>
          <c:h val="0.741656222507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Answers!$D$145:$D$146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Answers!$C$147:$C$149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Answers!$D$147:$D$149</c:f>
              <c:numCache>
                <c:formatCode>0%</c:formatCode>
                <c:ptCount val="2"/>
                <c:pt idx="0">
                  <c:v>0.31929046563192903</c:v>
                </c:pt>
                <c:pt idx="1">
                  <c:v>0.68070953436807091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CE2-95AB-21756AFEE597}"/>
            </c:ext>
          </c:extLst>
        </c:ser>
        <c:ser>
          <c:idx val="1"/>
          <c:order val="1"/>
          <c:tx>
            <c:strRef>
              <c:f>Answers!$E$145:$E$146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Answers!$C$147:$C$149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Answers!$E$147:$E$149</c:f>
              <c:numCache>
                <c:formatCode>0%</c:formatCode>
                <c:ptCount val="2"/>
                <c:pt idx="0">
                  <c:v>0.18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CE2-95AB-21756AFE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10383"/>
        <c:axId val="404233007"/>
      </c:barChart>
      <c:catAx>
        <c:axId val="4039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3007"/>
        <c:crosses val="autoZero"/>
        <c:auto val="1"/>
        <c:lblAlgn val="ctr"/>
        <c:lblOffset val="100"/>
        <c:noMultiLvlLbl val="0"/>
      </c:catAx>
      <c:valAx>
        <c:axId val="4042330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391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Religiouness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Answers!$G$161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Answers!$F$162:$F$166</c:f>
              <c:strCache>
                <c:ptCount val="5"/>
                <c:pt idx="0">
                  <c:v>anti</c:v>
                </c:pt>
                <c:pt idx="1">
                  <c:v>not at all</c:v>
                </c:pt>
                <c:pt idx="2">
                  <c:v>slightly</c:v>
                </c:pt>
                <c:pt idx="3">
                  <c:v>somewhat</c:v>
                </c:pt>
                <c:pt idx="4">
                  <c:v>very</c:v>
                </c:pt>
              </c:strCache>
            </c:strRef>
          </c:cat>
          <c:val>
            <c:numRef>
              <c:f>Answers!$G$162:$G$166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FCE-BD90-30E394DB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94319"/>
        <c:axId val="450843727"/>
      </c:barChart>
      <c:catAx>
        <c:axId val="45079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43727"/>
        <c:crosses val="autoZero"/>
        <c:auto val="1"/>
        <c:lblAlgn val="ctr"/>
        <c:lblOffset val="100"/>
        <c:noMultiLvlLbl val="0"/>
      </c:catAx>
      <c:valAx>
        <c:axId val="450843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07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[answers.xlsx]Answers!PivotTable9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Answers!$D$171:$D$172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Answers!$C$173:$C$175</c:f>
              <c:strCache>
                <c:ptCount val="2"/>
                <c:pt idx="0">
                  <c:v>1-3</c:v>
                </c:pt>
                <c:pt idx="1">
                  <c:v>4-6</c:v>
                </c:pt>
              </c:strCache>
            </c:strRef>
          </c:cat>
          <c:val>
            <c:numRef>
              <c:f>Answers!$D$173:$D$175</c:f>
              <c:numCache>
                <c:formatCode>0%</c:formatCode>
                <c:ptCount val="2"/>
                <c:pt idx="0">
                  <c:v>0.69501466275659829</c:v>
                </c:pt>
                <c:pt idx="1">
                  <c:v>0.82307692307692304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9-4C14-80C9-10A69B48C6D2}"/>
            </c:ext>
          </c:extLst>
        </c:ser>
        <c:ser>
          <c:idx val="1"/>
          <c:order val="1"/>
          <c:tx>
            <c:strRef>
              <c:f>Answers!$E$171:$E$172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Answers!$C$173:$C$175</c:f>
              <c:strCache>
                <c:ptCount val="2"/>
                <c:pt idx="0">
                  <c:v>1-3</c:v>
                </c:pt>
                <c:pt idx="1">
                  <c:v>4-6</c:v>
                </c:pt>
              </c:strCache>
            </c:strRef>
          </c:cat>
          <c:val>
            <c:numRef>
              <c:f>Answers!$E$173:$E$175</c:f>
              <c:numCache>
                <c:formatCode>0%</c:formatCode>
                <c:ptCount val="2"/>
                <c:pt idx="0">
                  <c:v>0.30498533724340177</c:v>
                </c:pt>
                <c:pt idx="1">
                  <c:v>0.17692307692307693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9-4C14-80C9-10A69B48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51519"/>
        <c:axId val="448100703"/>
      </c:barChart>
      <c:catAx>
        <c:axId val="406251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100703"/>
        <c:crosses val="autoZero"/>
        <c:auto val="0"/>
        <c:lblAlgn val="ctr"/>
        <c:lblOffset val="100"/>
        <c:tickLblSkip val="1"/>
        <c:noMultiLvlLbl val="0"/>
      </c:catAx>
      <c:valAx>
        <c:axId val="448100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62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14287</xdr:rowOff>
    </xdr:from>
    <xdr:to>
      <xdr:col>6</xdr:col>
      <xdr:colOff>742950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D19B-C890-4AF5-9A88-3A099F60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115</xdr:row>
      <xdr:rowOff>176212</xdr:rowOff>
    </xdr:from>
    <xdr:to>
      <xdr:col>19</xdr:col>
      <xdr:colOff>466725</xdr:colOff>
      <xdr:row>129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B049B-FF2E-4326-B451-BBC7D525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132</xdr:row>
      <xdr:rowOff>23812</xdr:rowOff>
    </xdr:from>
    <xdr:to>
      <xdr:col>10</xdr:col>
      <xdr:colOff>66675</xdr:colOff>
      <xdr:row>139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929FA4-7FA2-48D0-9595-3E9BD12A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144</xdr:row>
      <xdr:rowOff>195262</xdr:rowOff>
    </xdr:from>
    <xdr:to>
      <xdr:col>12</xdr:col>
      <xdr:colOff>19050</xdr:colOff>
      <xdr:row>153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37944-37B6-4089-9E38-A6D407D5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414338</xdr:colOff>
      <xdr:row>159</xdr:row>
      <xdr:rowOff>4762</xdr:rowOff>
    </xdr:from>
    <xdr:to>
      <xdr:col>12</xdr:col>
      <xdr:colOff>819150</xdr:colOff>
      <xdr:row>166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CFDAD-1B7B-4D62-B11A-D7934853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4761</xdr:colOff>
      <xdr:row>170</xdr:row>
      <xdr:rowOff>195263</xdr:rowOff>
    </xdr:from>
    <xdr:to>
      <xdr:col>12</xdr:col>
      <xdr:colOff>904875</xdr:colOff>
      <xdr:row>178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6700D-C2E8-4931-95E4-B4E11487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asim" refreshedDate="45686.799553009259" backgroundQuery="1" createdVersion="6" refreshedVersion="6" minRefreshableVersion="3" recordCount="0" supportSubquery="1" supportAdvancedDrill="1" xr:uid="{D237F464-B654-4542-910B-B10A9B6D841E}">
  <cacheSource type="external" connectionId="1"/>
  <cacheFields count="3">
    <cacheField name="[Range].[gender].[gender]" caption="gender" numFmtId="0" hierarchy="2" level="1">
      <sharedItems count="2">
        <s v="female"/>
        <s v="male"/>
      </sharedItems>
    </cacheField>
    <cacheField name="[Measures].[Count of gender]" caption="Count of gender" numFmtId="0" hierarchy="10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Range].[affairs]" caption="affairs" attribute="1" defaultMemberUniqueName="[Range].[affairs].[All]" allUniqueName="[Range].[affairs].[All]" dimensionUniqueName="[Range]" displayFolder="" count="0" memberValueDatatype="20" unbalanced="0"/>
    <cacheHierarchy uniqueName="[Range].[affair_status]" caption="affair_status" attribute="1" defaultMemberUniqueName="[Range].[affair_status].[All]" allUniqueName="[Range].[affair_status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ge]" caption="age" attribute="1" defaultMemberUniqueName="[Range].[age].[All]" allUniqueName="[Range].[age].[All]" dimensionUniqueName="[Range]" displayFolder="" count="0" memberValueDatatype="5" unbalanced="0"/>
    <cacheHierarchy uniqueName="[Range].[yearsmarried]" caption="yearsmarried" attribute="1" defaultMemberUniqueName="[Range].[yearsmarried].[All]" allUniqueName="[Range].[yearsmarried].[All]" dimensionUniqueName="[Range]" displayFolder="" count="0" memberValueDatatype="5" unbalanced="0"/>
    <cacheHierarchy uniqueName="[Range].[children]" caption="children" attribute="1" defaultMemberUniqueName="[Range].[children].[All]" allUniqueName="[Range].[children].[All]" dimensionUniqueName="[Range]" displayFolder="" count="0" memberValueDatatype="130" unbalanced="0"/>
    <cacheHierarchy uniqueName="[Range].[religiousness]" caption="religiousness" attribute="1" defaultMemberUniqueName="[Range].[religiousness].[All]" allUniqueName="[Range].[religiousness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occupation]" caption="occupation" attribute="1" defaultMemberUniqueName="[Range].[occupation].[All]" allUniqueName="[Range].[occupation].[All]" dimensionUniqueName="[Range]" displayFolder="" count="0" memberValueDatatype="20" unbalanced="0"/>
    <cacheHierarchy uniqueName="[Range].[rating]" caption="rating" attribute="1" defaultMemberUniqueName="[Range].[rating].[All]" allUniqueName="[Range].[rating].[All]" dimensionUniqueName="[Range]" displayFolder="" count="0" memberValueDatatype="20" unbalanced="0"/>
    <cacheHierarchy uniqueName="[Measures].[Count of gender]" caption="Count of gender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gender]" caption="Distinct Count of gender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Dummy0" caption="affair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asim" refreshedDate="45686.86270578704" createdVersion="6" refreshedVersion="6" minRefreshableVersion="3" recordCount="601" xr:uid="{756AFF3A-AC4C-4BF2-B4DA-EF97F38406E0}">
  <cacheSource type="worksheet">
    <worksheetSource ref="B1:K602" sheet="Sheet1"/>
  </cacheSource>
  <cacheFields count="10">
    <cacheField name="affairs" numFmtId="0">
      <sharedItems containsSemiMixedTypes="0" containsString="0" containsNumber="1" containsInteger="1" minValue="0" maxValue="12" count="6">
        <n v="0"/>
        <n v="3"/>
        <n v="7"/>
        <n v="12"/>
        <n v="1"/>
        <n v="2"/>
      </sharedItems>
    </cacheField>
    <cacheField name="affair_status" numFmtId="0">
      <sharedItems count="2">
        <s v="No"/>
        <s v="Yes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minValue="17.5" maxValue="57" count="9">
        <n v="37"/>
        <n v="27"/>
        <n v="32"/>
        <n v="57"/>
        <n v="22"/>
        <n v="47"/>
        <n v="42"/>
        <n v="52"/>
        <n v="17.5"/>
      </sharedItems>
      <fieldGroup base="3">
        <rangePr autoStart="0" autoEnd="0" startNum="20" endNum="55" groupInterval="5"/>
        <groupItems count="9">
          <s v="&lt;20"/>
          <s v="20-25"/>
          <s v="25-30"/>
          <s v="30-35"/>
          <s v="35-40"/>
          <s v="40-45"/>
          <s v="45-50"/>
          <s v="50-55"/>
          <s v="&gt;55"/>
        </groupItems>
      </fieldGroup>
    </cacheField>
    <cacheField name="yearsmarried" numFmtId="0">
      <sharedItems containsSemiMixedTypes="0" containsString="0" containsNumber="1" minValue="0.125" maxValue="15" count="8">
        <n v="10"/>
        <n v="4"/>
        <n v="15"/>
        <n v="0.75"/>
        <n v="1.5"/>
        <n v="7"/>
        <n v="0.41699999999999998"/>
        <n v="0.125"/>
      </sharedItems>
      <fieldGroup base="4">
        <rangePr autoStart="0" autoEnd="0" startNum="1" endNum="12" groupInterval="2"/>
        <groupItems count="8">
          <s v="&lt;1"/>
          <s v="1-3"/>
          <s v="3-5"/>
          <s v="5-7"/>
          <s v="7-9"/>
          <s v="9-11"/>
          <s v="11-13"/>
          <s v="&gt;13"/>
        </groupItems>
      </fieldGroup>
    </cacheField>
    <cacheField name="children" numFmtId="0">
      <sharedItems count="2">
        <s v="no"/>
        <s v="yes"/>
      </sharedItems>
    </cacheField>
    <cacheField name="religiousness" numFmtId="0">
      <sharedItems containsSemiMixedTypes="0" containsString="0" containsNumber="1" containsInteger="1" minValue="1" maxValue="5" count="5">
        <n v="3"/>
        <n v="4"/>
        <n v="1"/>
        <n v="5"/>
        <n v="2"/>
      </sharedItems>
      <fieldGroup base="6">
        <rangePr autoEnd="0" startNum="1" endNum="5" groupInterval="3"/>
        <groupItems count="4">
          <s v="&lt;1"/>
          <s v="1-3"/>
          <s v="4-6"/>
          <s v="&gt;7"/>
        </groupItems>
      </fieldGroup>
    </cacheField>
    <cacheField name="education" numFmtId="0">
      <sharedItems containsSemiMixedTypes="0" containsString="0" containsNumber="1" containsInteger="1" minValue="9" maxValue="20"/>
    </cacheField>
    <cacheField name="occupation" numFmtId="0">
      <sharedItems containsSemiMixedTypes="0" containsString="0" containsNumber="1" containsInteger="1" minValue="1" maxValue="7"/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  <x v="0"/>
    <x v="0"/>
    <x v="0"/>
    <x v="0"/>
    <n v="18"/>
    <n v="7"/>
    <n v="4"/>
  </r>
  <r>
    <x v="0"/>
    <x v="0"/>
    <x v="1"/>
    <x v="1"/>
    <x v="1"/>
    <x v="0"/>
    <x v="1"/>
    <n v="14"/>
    <n v="6"/>
    <n v="4"/>
  </r>
  <r>
    <x v="0"/>
    <x v="0"/>
    <x v="1"/>
    <x v="2"/>
    <x v="2"/>
    <x v="1"/>
    <x v="2"/>
    <n v="12"/>
    <n v="1"/>
    <n v="4"/>
  </r>
  <r>
    <x v="0"/>
    <x v="0"/>
    <x v="0"/>
    <x v="3"/>
    <x v="2"/>
    <x v="1"/>
    <x v="3"/>
    <n v="18"/>
    <n v="6"/>
    <n v="5"/>
  </r>
  <r>
    <x v="0"/>
    <x v="0"/>
    <x v="0"/>
    <x v="4"/>
    <x v="3"/>
    <x v="0"/>
    <x v="4"/>
    <n v="17"/>
    <n v="6"/>
    <n v="3"/>
  </r>
  <r>
    <x v="0"/>
    <x v="0"/>
    <x v="1"/>
    <x v="2"/>
    <x v="4"/>
    <x v="0"/>
    <x v="4"/>
    <n v="17"/>
    <n v="5"/>
    <n v="5"/>
  </r>
  <r>
    <x v="0"/>
    <x v="0"/>
    <x v="1"/>
    <x v="4"/>
    <x v="3"/>
    <x v="0"/>
    <x v="4"/>
    <n v="12"/>
    <n v="1"/>
    <n v="3"/>
  </r>
  <r>
    <x v="0"/>
    <x v="0"/>
    <x v="0"/>
    <x v="3"/>
    <x v="2"/>
    <x v="1"/>
    <x v="4"/>
    <n v="14"/>
    <n v="4"/>
    <n v="4"/>
  </r>
  <r>
    <x v="0"/>
    <x v="0"/>
    <x v="1"/>
    <x v="2"/>
    <x v="2"/>
    <x v="1"/>
    <x v="1"/>
    <n v="16"/>
    <n v="1"/>
    <n v="2"/>
  </r>
  <r>
    <x v="0"/>
    <x v="0"/>
    <x v="0"/>
    <x v="4"/>
    <x v="4"/>
    <x v="0"/>
    <x v="1"/>
    <n v="14"/>
    <n v="4"/>
    <n v="5"/>
  </r>
  <r>
    <x v="0"/>
    <x v="0"/>
    <x v="0"/>
    <x v="0"/>
    <x v="2"/>
    <x v="1"/>
    <x v="4"/>
    <n v="20"/>
    <n v="7"/>
    <n v="2"/>
  </r>
  <r>
    <x v="0"/>
    <x v="0"/>
    <x v="0"/>
    <x v="1"/>
    <x v="1"/>
    <x v="1"/>
    <x v="1"/>
    <n v="18"/>
    <n v="6"/>
    <n v="4"/>
  </r>
  <r>
    <x v="0"/>
    <x v="0"/>
    <x v="0"/>
    <x v="5"/>
    <x v="2"/>
    <x v="1"/>
    <x v="3"/>
    <n v="17"/>
    <n v="6"/>
    <n v="4"/>
  </r>
  <r>
    <x v="0"/>
    <x v="0"/>
    <x v="1"/>
    <x v="4"/>
    <x v="4"/>
    <x v="0"/>
    <x v="4"/>
    <n v="17"/>
    <n v="5"/>
    <n v="4"/>
  </r>
  <r>
    <x v="0"/>
    <x v="0"/>
    <x v="1"/>
    <x v="1"/>
    <x v="1"/>
    <x v="0"/>
    <x v="1"/>
    <n v="14"/>
    <n v="5"/>
    <n v="4"/>
  </r>
  <r>
    <x v="0"/>
    <x v="0"/>
    <x v="1"/>
    <x v="0"/>
    <x v="2"/>
    <x v="1"/>
    <x v="2"/>
    <n v="17"/>
    <n v="5"/>
    <n v="5"/>
  </r>
  <r>
    <x v="0"/>
    <x v="0"/>
    <x v="1"/>
    <x v="0"/>
    <x v="2"/>
    <x v="1"/>
    <x v="4"/>
    <n v="18"/>
    <n v="4"/>
    <n v="3"/>
  </r>
  <r>
    <x v="0"/>
    <x v="0"/>
    <x v="1"/>
    <x v="4"/>
    <x v="3"/>
    <x v="0"/>
    <x v="0"/>
    <n v="16"/>
    <n v="5"/>
    <n v="4"/>
  </r>
  <r>
    <x v="0"/>
    <x v="0"/>
    <x v="1"/>
    <x v="4"/>
    <x v="4"/>
    <x v="0"/>
    <x v="4"/>
    <n v="16"/>
    <n v="5"/>
    <n v="5"/>
  </r>
  <r>
    <x v="0"/>
    <x v="0"/>
    <x v="1"/>
    <x v="1"/>
    <x v="0"/>
    <x v="1"/>
    <x v="4"/>
    <n v="14"/>
    <n v="1"/>
    <n v="5"/>
  </r>
  <r>
    <x v="0"/>
    <x v="0"/>
    <x v="1"/>
    <x v="4"/>
    <x v="4"/>
    <x v="0"/>
    <x v="4"/>
    <n v="16"/>
    <n v="5"/>
    <n v="5"/>
  </r>
  <r>
    <x v="0"/>
    <x v="0"/>
    <x v="1"/>
    <x v="4"/>
    <x v="4"/>
    <x v="0"/>
    <x v="4"/>
    <n v="16"/>
    <n v="5"/>
    <n v="5"/>
  </r>
  <r>
    <x v="0"/>
    <x v="0"/>
    <x v="1"/>
    <x v="1"/>
    <x v="0"/>
    <x v="1"/>
    <x v="1"/>
    <n v="16"/>
    <n v="5"/>
    <n v="4"/>
  </r>
  <r>
    <x v="0"/>
    <x v="0"/>
    <x v="1"/>
    <x v="2"/>
    <x v="0"/>
    <x v="1"/>
    <x v="0"/>
    <n v="14"/>
    <n v="1"/>
    <n v="5"/>
  </r>
  <r>
    <x v="0"/>
    <x v="0"/>
    <x v="0"/>
    <x v="0"/>
    <x v="1"/>
    <x v="1"/>
    <x v="4"/>
    <n v="20"/>
    <n v="6"/>
    <n v="4"/>
  </r>
  <r>
    <x v="0"/>
    <x v="0"/>
    <x v="1"/>
    <x v="4"/>
    <x v="4"/>
    <x v="0"/>
    <x v="4"/>
    <n v="18"/>
    <n v="5"/>
    <n v="5"/>
  </r>
  <r>
    <x v="0"/>
    <x v="0"/>
    <x v="1"/>
    <x v="1"/>
    <x v="5"/>
    <x v="0"/>
    <x v="1"/>
    <n v="16"/>
    <n v="1"/>
    <n v="5"/>
  </r>
  <r>
    <x v="0"/>
    <x v="0"/>
    <x v="0"/>
    <x v="6"/>
    <x v="2"/>
    <x v="1"/>
    <x v="3"/>
    <n v="20"/>
    <n v="6"/>
    <n v="4"/>
  </r>
  <r>
    <x v="0"/>
    <x v="0"/>
    <x v="0"/>
    <x v="1"/>
    <x v="1"/>
    <x v="1"/>
    <x v="0"/>
    <n v="16"/>
    <n v="5"/>
    <n v="5"/>
  </r>
  <r>
    <x v="0"/>
    <x v="0"/>
    <x v="1"/>
    <x v="1"/>
    <x v="1"/>
    <x v="1"/>
    <x v="0"/>
    <n v="17"/>
    <n v="5"/>
    <n v="4"/>
  </r>
  <r>
    <x v="0"/>
    <x v="0"/>
    <x v="0"/>
    <x v="6"/>
    <x v="2"/>
    <x v="1"/>
    <x v="1"/>
    <n v="20"/>
    <n v="6"/>
    <n v="3"/>
  </r>
  <r>
    <x v="0"/>
    <x v="0"/>
    <x v="1"/>
    <x v="4"/>
    <x v="4"/>
    <x v="0"/>
    <x v="0"/>
    <n v="16"/>
    <n v="5"/>
    <n v="5"/>
  </r>
  <r>
    <x v="0"/>
    <x v="0"/>
    <x v="0"/>
    <x v="1"/>
    <x v="6"/>
    <x v="0"/>
    <x v="1"/>
    <n v="17"/>
    <n v="6"/>
    <n v="4"/>
  </r>
  <r>
    <x v="0"/>
    <x v="0"/>
    <x v="1"/>
    <x v="6"/>
    <x v="2"/>
    <x v="1"/>
    <x v="3"/>
    <n v="14"/>
    <n v="5"/>
    <n v="4"/>
  </r>
  <r>
    <x v="0"/>
    <x v="0"/>
    <x v="0"/>
    <x v="2"/>
    <x v="1"/>
    <x v="1"/>
    <x v="2"/>
    <n v="18"/>
    <n v="6"/>
    <n v="4"/>
  </r>
  <r>
    <x v="0"/>
    <x v="0"/>
    <x v="1"/>
    <x v="4"/>
    <x v="4"/>
    <x v="0"/>
    <x v="1"/>
    <n v="16"/>
    <n v="5"/>
    <n v="3"/>
  </r>
  <r>
    <x v="0"/>
    <x v="0"/>
    <x v="1"/>
    <x v="6"/>
    <x v="2"/>
    <x v="1"/>
    <x v="0"/>
    <n v="12"/>
    <n v="1"/>
    <n v="4"/>
  </r>
  <r>
    <x v="0"/>
    <x v="0"/>
    <x v="1"/>
    <x v="4"/>
    <x v="1"/>
    <x v="0"/>
    <x v="1"/>
    <n v="17"/>
    <n v="5"/>
    <n v="5"/>
  </r>
  <r>
    <x v="0"/>
    <x v="0"/>
    <x v="0"/>
    <x v="4"/>
    <x v="4"/>
    <x v="1"/>
    <x v="2"/>
    <n v="14"/>
    <n v="3"/>
    <n v="5"/>
  </r>
  <r>
    <x v="0"/>
    <x v="0"/>
    <x v="1"/>
    <x v="4"/>
    <x v="3"/>
    <x v="0"/>
    <x v="0"/>
    <n v="16"/>
    <n v="1"/>
    <n v="5"/>
  </r>
  <r>
    <x v="0"/>
    <x v="0"/>
    <x v="0"/>
    <x v="2"/>
    <x v="0"/>
    <x v="1"/>
    <x v="3"/>
    <n v="20"/>
    <n v="6"/>
    <n v="5"/>
  </r>
  <r>
    <x v="0"/>
    <x v="0"/>
    <x v="0"/>
    <x v="7"/>
    <x v="2"/>
    <x v="1"/>
    <x v="3"/>
    <n v="18"/>
    <n v="6"/>
    <n v="3"/>
  </r>
  <r>
    <x v="0"/>
    <x v="0"/>
    <x v="1"/>
    <x v="4"/>
    <x v="6"/>
    <x v="0"/>
    <x v="3"/>
    <n v="14"/>
    <n v="1"/>
    <n v="4"/>
  </r>
  <r>
    <x v="0"/>
    <x v="0"/>
    <x v="1"/>
    <x v="1"/>
    <x v="1"/>
    <x v="1"/>
    <x v="4"/>
    <n v="18"/>
    <n v="6"/>
    <n v="1"/>
  </r>
  <r>
    <x v="0"/>
    <x v="0"/>
    <x v="1"/>
    <x v="2"/>
    <x v="5"/>
    <x v="1"/>
    <x v="3"/>
    <n v="17"/>
    <n v="5"/>
    <n v="3"/>
  </r>
  <r>
    <x v="0"/>
    <x v="0"/>
    <x v="0"/>
    <x v="4"/>
    <x v="1"/>
    <x v="0"/>
    <x v="0"/>
    <n v="16"/>
    <n v="5"/>
    <n v="5"/>
  </r>
  <r>
    <x v="0"/>
    <x v="0"/>
    <x v="1"/>
    <x v="1"/>
    <x v="5"/>
    <x v="1"/>
    <x v="1"/>
    <n v="18"/>
    <n v="6"/>
    <n v="5"/>
  </r>
  <r>
    <x v="0"/>
    <x v="0"/>
    <x v="1"/>
    <x v="6"/>
    <x v="2"/>
    <x v="1"/>
    <x v="4"/>
    <n v="18"/>
    <n v="5"/>
    <n v="4"/>
  </r>
  <r>
    <x v="0"/>
    <x v="0"/>
    <x v="0"/>
    <x v="1"/>
    <x v="4"/>
    <x v="1"/>
    <x v="1"/>
    <n v="16"/>
    <n v="3"/>
    <n v="5"/>
  </r>
  <r>
    <x v="0"/>
    <x v="0"/>
    <x v="0"/>
    <x v="6"/>
    <x v="2"/>
    <x v="1"/>
    <x v="4"/>
    <n v="20"/>
    <n v="6"/>
    <n v="4"/>
  </r>
  <r>
    <x v="0"/>
    <x v="0"/>
    <x v="1"/>
    <x v="4"/>
    <x v="3"/>
    <x v="0"/>
    <x v="3"/>
    <n v="14"/>
    <n v="3"/>
    <n v="5"/>
  </r>
  <r>
    <x v="0"/>
    <x v="0"/>
    <x v="0"/>
    <x v="2"/>
    <x v="5"/>
    <x v="1"/>
    <x v="4"/>
    <n v="20"/>
    <n v="6"/>
    <n v="4"/>
  </r>
  <r>
    <x v="0"/>
    <x v="0"/>
    <x v="0"/>
    <x v="1"/>
    <x v="1"/>
    <x v="1"/>
    <x v="3"/>
    <n v="20"/>
    <n v="6"/>
    <n v="5"/>
  </r>
  <r>
    <x v="0"/>
    <x v="0"/>
    <x v="0"/>
    <x v="1"/>
    <x v="0"/>
    <x v="1"/>
    <x v="1"/>
    <n v="20"/>
    <n v="6"/>
    <n v="4"/>
  </r>
  <r>
    <x v="0"/>
    <x v="0"/>
    <x v="0"/>
    <x v="4"/>
    <x v="1"/>
    <x v="0"/>
    <x v="2"/>
    <n v="18"/>
    <n v="5"/>
    <n v="5"/>
  </r>
  <r>
    <x v="0"/>
    <x v="0"/>
    <x v="1"/>
    <x v="0"/>
    <x v="2"/>
    <x v="1"/>
    <x v="1"/>
    <n v="14"/>
    <n v="3"/>
    <n v="1"/>
  </r>
  <r>
    <x v="0"/>
    <x v="0"/>
    <x v="0"/>
    <x v="4"/>
    <x v="4"/>
    <x v="1"/>
    <x v="3"/>
    <n v="16"/>
    <n v="4"/>
    <n v="4"/>
  </r>
  <r>
    <x v="0"/>
    <x v="0"/>
    <x v="1"/>
    <x v="0"/>
    <x v="2"/>
    <x v="1"/>
    <x v="1"/>
    <n v="17"/>
    <n v="1"/>
    <n v="5"/>
  </r>
  <r>
    <x v="0"/>
    <x v="0"/>
    <x v="1"/>
    <x v="1"/>
    <x v="3"/>
    <x v="0"/>
    <x v="1"/>
    <n v="17"/>
    <n v="5"/>
    <n v="4"/>
  </r>
  <r>
    <x v="0"/>
    <x v="0"/>
    <x v="0"/>
    <x v="2"/>
    <x v="0"/>
    <x v="1"/>
    <x v="1"/>
    <n v="20"/>
    <n v="6"/>
    <n v="4"/>
  </r>
  <r>
    <x v="0"/>
    <x v="0"/>
    <x v="1"/>
    <x v="5"/>
    <x v="2"/>
    <x v="1"/>
    <x v="3"/>
    <n v="14"/>
    <n v="7"/>
    <n v="2"/>
  </r>
  <r>
    <x v="0"/>
    <x v="0"/>
    <x v="0"/>
    <x v="0"/>
    <x v="0"/>
    <x v="1"/>
    <x v="0"/>
    <n v="20"/>
    <n v="6"/>
    <n v="4"/>
  </r>
  <r>
    <x v="0"/>
    <x v="0"/>
    <x v="1"/>
    <x v="4"/>
    <x v="3"/>
    <x v="0"/>
    <x v="4"/>
    <n v="16"/>
    <n v="5"/>
    <n v="5"/>
  </r>
  <r>
    <x v="0"/>
    <x v="0"/>
    <x v="0"/>
    <x v="1"/>
    <x v="1"/>
    <x v="0"/>
    <x v="4"/>
    <n v="18"/>
    <n v="4"/>
    <n v="5"/>
  </r>
  <r>
    <x v="0"/>
    <x v="0"/>
    <x v="0"/>
    <x v="2"/>
    <x v="5"/>
    <x v="0"/>
    <x v="1"/>
    <n v="20"/>
    <n v="6"/>
    <n v="4"/>
  </r>
  <r>
    <x v="0"/>
    <x v="0"/>
    <x v="0"/>
    <x v="6"/>
    <x v="2"/>
    <x v="1"/>
    <x v="4"/>
    <n v="17"/>
    <n v="3"/>
    <n v="5"/>
  </r>
  <r>
    <x v="0"/>
    <x v="0"/>
    <x v="0"/>
    <x v="0"/>
    <x v="0"/>
    <x v="1"/>
    <x v="1"/>
    <n v="20"/>
    <n v="6"/>
    <n v="4"/>
  </r>
  <r>
    <x v="0"/>
    <x v="0"/>
    <x v="1"/>
    <x v="5"/>
    <x v="2"/>
    <x v="1"/>
    <x v="0"/>
    <n v="17"/>
    <n v="6"/>
    <n v="5"/>
  </r>
  <r>
    <x v="0"/>
    <x v="0"/>
    <x v="1"/>
    <x v="4"/>
    <x v="4"/>
    <x v="0"/>
    <x v="3"/>
    <n v="16"/>
    <n v="5"/>
    <n v="5"/>
  </r>
  <r>
    <x v="0"/>
    <x v="0"/>
    <x v="1"/>
    <x v="1"/>
    <x v="4"/>
    <x v="0"/>
    <x v="4"/>
    <n v="16"/>
    <n v="6"/>
    <n v="4"/>
  </r>
  <r>
    <x v="0"/>
    <x v="0"/>
    <x v="1"/>
    <x v="1"/>
    <x v="1"/>
    <x v="0"/>
    <x v="0"/>
    <n v="17"/>
    <n v="5"/>
    <n v="5"/>
  </r>
  <r>
    <x v="0"/>
    <x v="0"/>
    <x v="1"/>
    <x v="2"/>
    <x v="0"/>
    <x v="1"/>
    <x v="3"/>
    <n v="14"/>
    <n v="4"/>
    <n v="5"/>
  </r>
  <r>
    <x v="0"/>
    <x v="0"/>
    <x v="1"/>
    <x v="4"/>
    <x v="7"/>
    <x v="0"/>
    <x v="4"/>
    <n v="12"/>
    <n v="5"/>
    <n v="5"/>
  </r>
  <r>
    <x v="0"/>
    <x v="0"/>
    <x v="0"/>
    <x v="5"/>
    <x v="2"/>
    <x v="1"/>
    <x v="1"/>
    <n v="14"/>
    <n v="4"/>
    <n v="3"/>
  </r>
  <r>
    <x v="0"/>
    <x v="0"/>
    <x v="0"/>
    <x v="2"/>
    <x v="2"/>
    <x v="1"/>
    <x v="2"/>
    <n v="14"/>
    <n v="5"/>
    <n v="5"/>
  </r>
  <r>
    <x v="0"/>
    <x v="0"/>
    <x v="0"/>
    <x v="1"/>
    <x v="5"/>
    <x v="1"/>
    <x v="1"/>
    <n v="16"/>
    <n v="5"/>
    <n v="5"/>
  </r>
  <r>
    <x v="0"/>
    <x v="0"/>
    <x v="1"/>
    <x v="4"/>
    <x v="4"/>
    <x v="1"/>
    <x v="0"/>
    <n v="16"/>
    <n v="5"/>
    <n v="5"/>
  </r>
  <r>
    <x v="0"/>
    <x v="0"/>
    <x v="0"/>
    <x v="1"/>
    <x v="1"/>
    <x v="1"/>
    <x v="0"/>
    <n v="17"/>
    <n v="6"/>
    <n v="5"/>
  </r>
  <r>
    <x v="0"/>
    <x v="0"/>
    <x v="1"/>
    <x v="4"/>
    <x v="4"/>
    <x v="0"/>
    <x v="0"/>
    <n v="16"/>
    <n v="5"/>
    <n v="5"/>
  </r>
  <r>
    <x v="0"/>
    <x v="0"/>
    <x v="0"/>
    <x v="3"/>
    <x v="2"/>
    <x v="1"/>
    <x v="4"/>
    <n v="14"/>
    <n v="7"/>
    <n v="2"/>
  </r>
  <r>
    <x v="0"/>
    <x v="0"/>
    <x v="0"/>
    <x v="8"/>
    <x v="4"/>
    <x v="1"/>
    <x v="0"/>
    <n v="18"/>
    <n v="6"/>
    <n v="5"/>
  </r>
  <r>
    <x v="0"/>
    <x v="0"/>
    <x v="0"/>
    <x v="3"/>
    <x v="2"/>
    <x v="1"/>
    <x v="1"/>
    <n v="20"/>
    <n v="6"/>
    <n v="5"/>
  </r>
  <r>
    <x v="0"/>
    <x v="0"/>
    <x v="1"/>
    <x v="4"/>
    <x v="3"/>
    <x v="0"/>
    <x v="4"/>
    <n v="16"/>
    <n v="3"/>
    <n v="4"/>
  </r>
  <r>
    <x v="0"/>
    <x v="0"/>
    <x v="0"/>
    <x v="6"/>
    <x v="1"/>
    <x v="0"/>
    <x v="1"/>
    <n v="17"/>
    <n v="3"/>
    <n v="3"/>
  </r>
  <r>
    <x v="0"/>
    <x v="0"/>
    <x v="1"/>
    <x v="4"/>
    <x v="4"/>
    <x v="1"/>
    <x v="1"/>
    <n v="12"/>
    <n v="1"/>
    <n v="5"/>
  </r>
  <r>
    <x v="0"/>
    <x v="0"/>
    <x v="1"/>
    <x v="4"/>
    <x v="6"/>
    <x v="0"/>
    <x v="2"/>
    <n v="17"/>
    <n v="6"/>
    <n v="4"/>
  </r>
  <r>
    <x v="0"/>
    <x v="0"/>
    <x v="1"/>
    <x v="2"/>
    <x v="2"/>
    <x v="1"/>
    <x v="1"/>
    <n v="17"/>
    <n v="5"/>
    <n v="5"/>
  </r>
  <r>
    <x v="0"/>
    <x v="0"/>
    <x v="1"/>
    <x v="1"/>
    <x v="4"/>
    <x v="0"/>
    <x v="0"/>
    <n v="18"/>
    <n v="5"/>
    <n v="2"/>
  </r>
  <r>
    <x v="0"/>
    <x v="0"/>
    <x v="1"/>
    <x v="4"/>
    <x v="4"/>
    <x v="1"/>
    <x v="0"/>
    <n v="14"/>
    <n v="1"/>
    <n v="5"/>
  </r>
  <r>
    <x v="0"/>
    <x v="0"/>
    <x v="1"/>
    <x v="0"/>
    <x v="2"/>
    <x v="1"/>
    <x v="0"/>
    <n v="14"/>
    <n v="1"/>
    <n v="4"/>
  </r>
  <r>
    <x v="0"/>
    <x v="0"/>
    <x v="1"/>
    <x v="2"/>
    <x v="2"/>
    <x v="1"/>
    <x v="1"/>
    <n v="14"/>
    <n v="3"/>
    <n v="4"/>
  </r>
  <r>
    <x v="0"/>
    <x v="0"/>
    <x v="0"/>
    <x v="0"/>
    <x v="0"/>
    <x v="1"/>
    <x v="4"/>
    <n v="14"/>
    <n v="5"/>
    <n v="3"/>
  </r>
  <r>
    <x v="0"/>
    <x v="0"/>
    <x v="0"/>
    <x v="0"/>
    <x v="0"/>
    <x v="1"/>
    <x v="1"/>
    <n v="16"/>
    <n v="5"/>
    <n v="4"/>
  </r>
  <r>
    <x v="0"/>
    <x v="0"/>
    <x v="0"/>
    <x v="3"/>
    <x v="2"/>
    <x v="1"/>
    <x v="3"/>
    <n v="20"/>
    <n v="5"/>
    <n v="3"/>
  </r>
  <r>
    <x v="0"/>
    <x v="0"/>
    <x v="0"/>
    <x v="1"/>
    <x v="6"/>
    <x v="0"/>
    <x v="2"/>
    <n v="16"/>
    <n v="3"/>
    <n v="4"/>
  </r>
  <r>
    <x v="0"/>
    <x v="0"/>
    <x v="1"/>
    <x v="6"/>
    <x v="2"/>
    <x v="1"/>
    <x v="3"/>
    <n v="14"/>
    <n v="1"/>
    <n v="5"/>
  </r>
  <r>
    <x v="0"/>
    <x v="0"/>
    <x v="0"/>
    <x v="3"/>
    <x v="2"/>
    <x v="1"/>
    <x v="0"/>
    <n v="16"/>
    <n v="6"/>
    <n v="1"/>
  </r>
  <r>
    <x v="0"/>
    <x v="0"/>
    <x v="0"/>
    <x v="0"/>
    <x v="0"/>
    <x v="1"/>
    <x v="2"/>
    <n v="16"/>
    <n v="6"/>
    <n v="4"/>
  </r>
  <r>
    <x v="0"/>
    <x v="0"/>
    <x v="0"/>
    <x v="0"/>
    <x v="2"/>
    <x v="1"/>
    <x v="0"/>
    <n v="17"/>
    <n v="5"/>
    <n v="5"/>
  </r>
  <r>
    <x v="0"/>
    <x v="0"/>
    <x v="0"/>
    <x v="0"/>
    <x v="2"/>
    <x v="1"/>
    <x v="1"/>
    <n v="20"/>
    <n v="6"/>
    <n v="5"/>
  </r>
  <r>
    <x v="0"/>
    <x v="0"/>
    <x v="1"/>
    <x v="1"/>
    <x v="0"/>
    <x v="1"/>
    <x v="3"/>
    <n v="14"/>
    <n v="1"/>
    <n v="5"/>
  </r>
  <r>
    <x v="0"/>
    <x v="0"/>
    <x v="0"/>
    <x v="0"/>
    <x v="0"/>
    <x v="1"/>
    <x v="4"/>
    <n v="18"/>
    <n v="6"/>
    <n v="4"/>
  </r>
  <r>
    <x v="0"/>
    <x v="0"/>
    <x v="1"/>
    <x v="4"/>
    <x v="7"/>
    <x v="0"/>
    <x v="1"/>
    <n v="12"/>
    <n v="4"/>
    <n v="5"/>
  </r>
  <r>
    <x v="0"/>
    <x v="0"/>
    <x v="0"/>
    <x v="3"/>
    <x v="2"/>
    <x v="1"/>
    <x v="3"/>
    <n v="20"/>
    <n v="6"/>
    <n v="5"/>
  </r>
  <r>
    <x v="0"/>
    <x v="0"/>
    <x v="1"/>
    <x v="0"/>
    <x v="2"/>
    <x v="1"/>
    <x v="1"/>
    <n v="18"/>
    <n v="6"/>
    <n v="4"/>
  </r>
  <r>
    <x v="0"/>
    <x v="0"/>
    <x v="0"/>
    <x v="4"/>
    <x v="1"/>
    <x v="1"/>
    <x v="1"/>
    <n v="14"/>
    <n v="6"/>
    <n v="4"/>
  </r>
  <r>
    <x v="0"/>
    <x v="0"/>
    <x v="0"/>
    <x v="1"/>
    <x v="5"/>
    <x v="1"/>
    <x v="1"/>
    <n v="18"/>
    <n v="5"/>
    <n v="4"/>
  </r>
  <r>
    <x v="0"/>
    <x v="0"/>
    <x v="0"/>
    <x v="3"/>
    <x v="2"/>
    <x v="1"/>
    <x v="1"/>
    <n v="20"/>
    <n v="5"/>
    <n v="4"/>
  </r>
  <r>
    <x v="0"/>
    <x v="0"/>
    <x v="0"/>
    <x v="2"/>
    <x v="2"/>
    <x v="1"/>
    <x v="0"/>
    <n v="14"/>
    <n v="6"/>
    <n v="3"/>
  </r>
  <r>
    <x v="0"/>
    <x v="0"/>
    <x v="1"/>
    <x v="4"/>
    <x v="4"/>
    <x v="0"/>
    <x v="4"/>
    <n v="14"/>
    <n v="5"/>
    <n v="4"/>
  </r>
  <r>
    <x v="0"/>
    <x v="0"/>
    <x v="1"/>
    <x v="2"/>
    <x v="5"/>
    <x v="1"/>
    <x v="1"/>
    <n v="17"/>
    <n v="1"/>
    <n v="5"/>
  </r>
  <r>
    <x v="0"/>
    <x v="0"/>
    <x v="1"/>
    <x v="0"/>
    <x v="2"/>
    <x v="1"/>
    <x v="1"/>
    <n v="17"/>
    <n v="6"/>
    <n v="5"/>
  </r>
  <r>
    <x v="0"/>
    <x v="0"/>
    <x v="1"/>
    <x v="2"/>
    <x v="4"/>
    <x v="0"/>
    <x v="3"/>
    <n v="18"/>
    <n v="5"/>
    <n v="5"/>
  </r>
  <r>
    <x v="0"/>
    <x v="0"/>
    <x v="0"/>
    <x v="6"/>
    <x v="0"/>
    <x v="1"/>
    <x v="3"/>
    <n v="20"/>
    <n v="7"/>
    <n v="4"/>
  </r>
  <r>
    <x v="0"/>
    <x v="0"/>
    <x v="1"/>
    <x v="1"/>
    <x v="5"/>
    <x v="0"/>
    <x v="0"/>
    <n v="16"/>
    <n v="5"/>
    <n v="4"/>
  </r>
  <r>
    <x v="0"/>
    <x v="0"/>
    <x v="0"/>
    <x v="0"/>
    <x v="2"/>
    <x v="0"/>
    <x v="1"/>
    <n v="20"/>
    <n v="6"/>
    <n v="5"/>
  </r>
  <r>
    <x v="0"/>
    <x v="0"/>
    <x v="0"/>
    <x v="0"/>
    <x v="2"/>
    <x v="1"/>
    <x v="1"/>
    <n v="14"/>
    <n v="3"/>
    <n v="2"/>
  </r>
  <r>
    <x v="0"/>
    <x v="0"/>
    <x v="0"/>
    <x v="2"/>
    <x v="0"/>
    <x v="0"/>
    <x v="3"/>
    <n v="18"/>
    <n v="6"/>
    <n v="4"/>
  </r>
  <r>
    <x v="0"/>
    <x v="0"/>
    <x v="1"/>
    <x v="4"/>
    <x v="3"/>
    <x v="0"/>
    <x v="1"/>
    <n v="16"/>
    <n v="1"/>
    <n v="5"/>
  </r>
  <r>
    <x v="0"/>
    <x v="0"/>
    <x v="1"/>
    <x v="1"/>
    <x v="5"/>
    <x v="1"/>
    <x v="1"/>
    <n v="12"/>
    <n v="2"/>
    <n v="4"/>
  </r>
  <r>
    <x v="0"/>
    <x v="0"/>
    <x v="1"/>
    <x v="1"/>
    <x v="5"/>
    <x v="1"/>
    <x v="4"/>
    <n v="16"/>
    <n v="2"/>
    <n v="5"/>
  </r>
  <r>
    <x v="0"/>
    <x v="0"/>
    <x v="1"/>
    <x v="6"/>
    <x v="2"/>
    <x v="1"/>
    <x v="3"/>
    <n v="18"/>
    <n v="5"/>
    <n v="4"/>
  </r>
  <r>
    <x v="0"/>
    <x v="0"/>
    <x v="0"/>
    <x v="6"/>
    <x v="2"/>
    <x v="1"/>
    <x v="1"/>
    <n v="17"/>
    <n v="5"/>
    <n v="3"/>
  </r>
  <r>
    <x v="0"/>
    <x v="0"/>
    <x v="1"/>
    <x v="1"/>
    <x v="5"/>
    <x v="1"/>
    <x v="4"/>
    <n v="16"/>
    <n v="1"/>
    <n v="2"/>
  </r>
  <r>
    <x v="0"/>
    <x v="0"/>
    <x v="1"/>
    <x v="4"/>
    <x v="4"/>
    <x v="0"/>
    <x v="0"/>
    <n v="16"/>
    <n v="5"/>
    <n v="5"/>
  </r>
  <r>
    <x v="0"/>
    <x v="0"/>
    <x v="0"/>
    <x v="0"/>
    <x v="2"/>
    <x v="1"/>
    <x v="3"/>
    <n v="20"/>
    <n v="6"/>
    <n v="5"/>
  </r>
  <r>
    <x v="0"/>
    <x v="0"/>
    <x v="1"/>
    <x v="4"/>
    <x v="7"/>
    <x v="0"/>
    <x v="4"/>
    <n v="14"/>
    <n v="4"/>
    <n v="5"/>
  </r>
  <r>
    <x v="0"/>
    <x v="0"/>
    <x v="0"/>
    <x v="1"/>
    <x v="4"/>
    <x v="0"/>
    <x v="1"/>
    <n v="16"/>
    <n v="5"/>
    <n v="5"/>
  </r>
  <r>
    <x v="0"/>
    <x v="0"/>
    <x v="0"/>
    <x v="2"/>
    <x v="4"/>
    <x v="0"/>
    <x v="4"/>
    <n v="18"/>
    <n v="6"/>
    <n v="5"/>
  </r>
  <r>
    <x v="0"/>
    <x v="0"/>
    <x v="0"/>
    <x v="1"/>
    <x v="4"/>
    <x v="0"/>
    <x v="4"/>
    <n v="17"/>
    <n v="6"/>
    <n v="5"/>
  </r>
  <r>
    <x v="0"/>
    <x v="0"/>
    <x v="1"/>
    <x v="1"/>
    <x v="0"/>
    <x v="1"/>
    <x v="1"/>
    <n v="16"/>
    <n v="1"/>
    <n v="3"/>
  </r>
  <r>
    <x v="0"/>
    <x v="0"/>
    <x v="0"/>
    <x v="6"/>
    <x v="2"/>
    <x v="1"/>
    <x v="1"/>
    <n v="18"/>
    <n v="6"/>
    <n v="5"/>
  </r>
  <r>
    <x v="0"/>
    <x v="0"/>
    <x v="1"/>
    <x v="1"/>
    <x v="4"/>
    <x v="0"/>
    <x v="4"/>
    <n v="16"/>
    <n v="6"/>
    <n v="5"/>
  </r>
  <r>
    <x v="0"/>
    <x v="0"/>
    <x v="0"/>
    <x v="1"/>
    <x v="1"/>
    <x v="0"/>
    <x v="4"/>
    <n v="18"/>
    <n v="6"/>
    <n v="3"/>
  </r>
  <r>
    <x v="0"/>
    <x v="0"/>
    <x v="1"/>
    <x v="2"/>
    <x v="0"/>
    <x v="1"/>
    <x v="0"/>
    <n v="14"/>
    <n v="5"/>
    <n v="3"/>
  </r>
  <r>
    <x v="0"/>
    <x v="0"/>
    <x v="1"/>
    <x v="2"/>
    <x v="2"/>
    <x v="1"/>
    <x v="0"/>
    <n v="18"/>
    <n v="5"/>
    <n v="4"/>
  </r>
  <r>
    <x v="0"/>
    <x v="0"/>
    <x v="1"/>
    <x v="4"/>
    <x v="3"/>
    <x v="0"/>
    <x v="4"/>
    <n v="18"/>
    <n v="6"/>
    <n v="5"/>
  </r>
  <r>
    <x v="0"/>
    <x v="0"/>
    <x v="1"/>
    <x v="0"/>
    <x v="2"/>
    <x v="1"/>
    <x v="4"/>
    <n v="16"/>
    <n v="1"/>
    <n v="4"/>
  </r>
  <r>
    <x v="0"/>
    <x v="0"/>
    <x v="0"/>
    <x v="1"/>
    <x v="1"/>
    <x v="1"/>
    <x v="1"/>
    <n v="20"/>
    <n v="5"/>
    <n v="5"/>
  </r>
  <r>
    <x v="0"/>
    <x v="0"/>
    <x v="0"/>
    <x v="1"/>
    <x v="1"/>
    <x v="0"/>
    <x v="2"/>
    <n v="20"/>
    <n v="5"/>
    <n v="4"/>
  </r>
  <r>
    <x v="0"/>
    <x v="0"/>
    <x v="1"/>
    <x v="1"/>
    <x v="0"/>
    <x v="1"/>
    <x v="4"/>
    <n v="12"/>
    <n v="1"/>
    <n v="4"/>
  </r>
  <r>
    <x v="0"/>
    <x v="0"/>
    <x v="1"/>
    <x v="2"/>
    <x v="2"/>
    <x v="1"/>
    <x v="3"/>
    <n v="18"/>
    <n v="6"/>
    <n v="4"/>
  </r>
  <r>
    <x v="0"/>
    <x v="0"/>
    <x v="0"/>
    <x v="1"/>
    <x v="5"/>
    <x v="1"/>
    <x v="3"/>
    <n v="12"/>
    <n v="5"/>
    <n v="3"/>
  </r>
  <r>
    <x v="0"/>
    <x v="0"/>
    <x v="0"/>
    <x v="7"/>
    <x v="2"/>
    <x v="1"/>
    <x v="4"/>
    <n v="18"/>
    <n v="5"/>
    <n v="4"/>
  </r>
  <r>
    <x v="0"/>
    <x v="0"/>
    <x v="0"/>
    <x v="1"/>
    <x v="1"/>
    <x v="0"/>
    <x v="0"/>
    <n v="20"/>
    <n v="6"/>
    <n v="3"/>
  </r>
  <r>
    <x v="0"/>
    <x v="0"/>
    <x v="0"/>
    <x v="0"/>
    <x v="1"/>
    <x v="1"/>
    <x v="2"/>
    <n v="18"/>
    <n v="5"/>
    <n v="4"/>
  </r>
  <r>
    <x v="0"/>
    <x v="0"/>
    <x v="0"/>
    <x v="1"/>
    <x v="1"/>
    <x v="1"/>
    <x v="1"/>
    <n v="14"/>
    <n v="5"/>
    <n v="4"/>
  </r>
  <r>
    <x v="0"/>
    <x v="0"/>
    <x v="1"/>
    <x v="7"/>
    <x v="2"/>
    <x v="1"/>
    <x v="3"/>
    <n v="12"/>
    <n v="1"/>
    <n v="3"/>
  </r>
  <r>
    <x v="0"/>
    <x v="0"/>
    <x v="1"/>
    <x v="3"/>
    <x v="2"/>
    <x v="1"/>
    <x v="1"/>
    <n v="16"/>
    <n v="6"/>
    <n v="4"/>
  </r>
  <r>
    <x v="0"/>
    <x v="0"/>
    <x v="0"/>
    <x v="1"/>
    <x v="5"/>
    <x v="1"/>
    <x v="2"/>
    <n v="16"/>
    <n v="5"/>
    <n v="4"/>
  </r>
  <r>
    <x v="0"/>
    <x v="0"/>
    <x v="0"/>
    <x v="0"/>
    <x v="5"/>
    <x v="1"/>
    <x v="1"/>
    <n v="20"/>
    <n v="6"/>
    <n v="3"/>
  </r>
  <r>
    <x v="0"/>
    <x v="0"/>
    <x v="0"/>
    <x v="4"/>
    <x v="3"/>
    <x v="0"/>
    <x v="4"/>
    <n v="14"/>
    <n v="4"/>
    <n v="3"/>
  </r>
  <r>
    <x v="0"/>
    <x v="0"/>
    <x v="0"/>
    <x v="2"/>
    <x v="1"/>
    <x v="1"/>
    <x v="4"/>
    <n v="18"/>
    <n v="5"/>
    <n v="3"/>
  </r>
  <r>
    <x v="0"/>
    <x v="0"/>
    <x v="0"/>
    <x v="0"/>
    <x v="2"/>
    <x v="1"/>
    <x v="1"/>
    <n v="20"/>
    <n v="6"/>
    <n v="3"/>
  </r>
  <r>
    <x v="0"/>
    <x v="0"/>
    <x v="0"/>
    <x v="4"/>
    <x v="3"/>
    <x v="1"/>
    <x v="4"/>
    <n v="14"/>
    <n v="4"/>
    <n v="3"/>
  </r>
  <r>
    <x v="0"/>
    <x v="0"/>
    <x v="0"/>
    <x v="6"/>
    <x v="2"/>
    <x v="1"/>
    <x v="1"/>
    <n v="20"/>
    <n v="6"/>
    <n v="3"/>
  </r>
  <r>
    <x v="0"/>
    <x v="0"/>
    <x v="1"/>
    <x v="7"/>
    <x v="2"/>
    <x v="1"/>
    <x v="3"/>
    <n v="17"/>
    <n v="1"/>
    <n v="1"/>
  </r>
  <r>
    <x v="0"/>
    <x v="0"/>
    <x v="1"/>
    <x v="0"/>
    <x v="2"/>
    <x v="1"/>
    <x v="1"/>
    <n v="14"/>
    <n v="1"/>
    <n v="2"/>
  </r>
  <r>
    <x v="0"/>
    <x v="0"/>
    <x v="0"/>
    <x v="1"/>
    <x v="5"/>
    <x v="1"/>
    <x v="1"/>
    <n v="14"/>
    <n v="5"/>
    <n v="3"/>
  </r>
  <r>
    <x v="0"/>
    <x v="0"/>
    <x v="0"/>
    <x v="2"/>
    <x v="1"/>
    <x v="1"/>
    <x v="4"/>
    <n v="16"/>
    <n v="5"/>
    <n v="5"/>
  </r>
  <r>
    <x v="0"/>
    <x v="0"/>
    <x v="1"/>
    <x v="1"/>
    <x v="1"/>
    <x v="1"/>
    <x v="4"/>
    <n v="18"/>
    <n v="6"/>
    <n v="5"/>
  </r>
  <r>
    <x v="0"/>
    <x v="0"/>
    <x v="1"/>
    <x v="1"/>
    <x v="1"/>
    <x v="1"/>
    <x v="4"/>
    <n v="18"/>
    <n v="5"/>
    <n v="5"/>
  </r>
  <r>
    <x v="0"/>
    <x v="0"/>
    <x v="0"/>
    <x v="0"/>
    <x v="2"/>
    <x v="1"/>
    <x v="3"/>
    <n v="18"/>
    <n v="6"/>
    <n v="5"/>
  </r>
  <r>
    <x v="0"/>
    <x v="0"/>
    <x v="1"/>
    <x v="5"/>
    <x v="2"/>
    <x v="1"/>
    <x v="3"/>
    <n v="12"/>
    <n v="5"/>
    <n v="4"/>
  </r>
  <r>
    <x v="0"/>
    <x v="0"/>
    <x v="1"/>
    <x v="2"/>
    <x v="0"/>
    <x v="1"/>
    <x v="0"/>
    <n v="17"/>
    <n v="1"/>
    <n v="4"/>
  </r>
  <r>
    <x v="0"/>
    <x v="0"/>
    <x v="1"/>
    <x v="1"/>
    <x v="4"/>
    <x v="1"/>
    <x v="1"/>
    <n v="17"/>
    <n v="1"/>
    <n v="2"/>
  </r>
  <r>
    <x v="0"/>
    <x v="0"/>
    <x v="1"/>
    <x v="3"/>
    <x v="2"/>
    <x v="1"/>
    <x v="4"/>
    <n v="18"/>
    <n v="5"/>
    <n v="2"/>
  </r>
  <r>
    <x v="0"/>
    <x v="0"/>
    <x v="1"/>
    <x v="4"/>
    <x v="4"/>
    <x v="0"/>
    <x v="1"/>
    <n v="14"/>
    <n v="5"/>
    <n v="4"/>
  </r>
  <r>
    <x v="0"/>
    <x v="0"/>
    <x v="0"/>
    <x v="6"/>
    <x v="2"/>
    <x v="1"/>
    <x v="0"/>
    <n v="14"/>
    <n v="3"/>
    <n v="4"/>
  </r>
  <r>
    <x v="0"/>
    <x v="0"/>
    <x v="0"/>
    <x v="3"/>
    <x v="2"/>
    <x v="1"/>
    <x v="1"/>
    <n v="9"/>
    <n v="2"/>
    <n v="2"/>
  </r>
  <r>
    <x v="0"/>
    <x v="0"/>
    <x v="0"/>
    <x v="3"/>
    <x v="2"/>
    <x v="1"/>
    <x v="1"/>
    <n v="20"/>
    <n v="6"/>
    <n v="5"/>
  </r>
  <r>
    <x v="0"/>
    <x v="0"/>
    <x v="1"/>
    <x v="4"/>
    <x v="7"/>
    <x v="0"/>
    <x v="1"/>
    <n v="14"/>
    <n v="4"/>
    <n v="5"/>
  </r>
  <r>
    <x v="0"/>
    <x v="0"/>
    <x v="1"/>
    <x v="2"/>
    <x v="0"/>
    <x v="1"/>
    <x v="1"/>
    <n v="14"/>
    <n v="1"/>
    <n v="5"/>
  </r>
  <r>
    <x v="0"/>
    <x v="0"/>
    <x v="1"/>
    <x v="6"/>
    <x v="2"/>
    <x v="1"/>
    <x v="0"/>
    <n v="18"/>
    <n v="5"/>
    <n v="4"/>
  </r>
  <r>
    <x v="0"/>
    <x v="0"/>
    <x v="1"/>
    <x v="1"/>
    <x v="4"/>
    <x v="0"/>
    <x v="4"/>
    <n v="18"/>
    <n v="6"/>
    <n v="5"/>
  </r>
  <r>
    <x v="0"/>
    <x v="0"/>
    <x v="0"/>
    <x v="2"/>
    <x v="7"/>
    <x v="1"/>
    <x v="4"/>
    <n v="18"/>
    <n v="5"/>
    <n v="2"/>
  </r>
  <r>
    <x v="0"/>
    <x v="0"/>
    <x v="1"/>
    <x v="1"/>
    <x v="1"/>
    <x v="0"/>
    <x v="0"/>
    <n v="16"/>
    <n v="5"/>
    <n v="4"/>
  </r>
  <r>
    <x v="0"/>
    <x v="0"/>
    <x v="1"/>
    <x v="1"/>
    <x v="0"/>
    <x v="1"/>
    <x v="4"/>
    <n v="16"/>
    <n v="1"/>
    <n v="4"/>
  </r>
  <r>
    <x v="0"/>
    <x v="0"/>
    <x v="1"/>
    <x v="2"/>
    <x v="5"/>
    <x v="1"/>
    <x v="1"/>
    <n v="16"/>
    <n v="1"/>
    <n v="3"/>
  </r>
  <r>
    <x v="0"/>
    <x v="0"/>
    <x v="1"/>
    <x v="0"/>
    <x v="2"/>
    <x v="1"/>
    <x v="1"/>
    <n v="14"/>
    <n v="5"/>
    <n v="4"/>
  </r>
  <r>
    <x v="0"/>
    <x v="0"/>
    <x v="1"/>
    <x v="6"/>
    <x v="2"/>
    <x v="1"/>
    <x v="3"/>
    <n v="17"/>
    <n v="6"/>
    <n v="2"/>
  </r>
  <r>
    <x v="0"/>
    <x v="0"/>
    <x v="0"/>
    <x v="2"/>
    <x v="4"/>
    <x v="1"/>
    <x v="1"/>
    <n v="14"/>
    <n v="6"/>
    <n v="5"/>
  </r>
  <r>
    <x v="0"/>
    <x v="0"/>
    <x v="1"/>
    <x v="2"/>
    <x v="1"/>
    <x v="1"/>
    <x v="0"/>
    <n v="17"/>
    <n v="5"/>
    <n v="3"/>
  </r>
  <r>
    <x v="0"/>
    <x v="0"/>
    <x v="1"/>
    <x v="0"/>
    <x v="5"/>
    <x v="0"/>
    <x v="1"/>
    <n v="18"/>
    <n v="5"/>
    <n v="5"/>
  </r>
  <r>
    <x v="0"/>
    <x v="0"/>
    <x v="1"/>
    <x v="4"/>
    <x v="6"/>
    <x v="1"/>
    <x v="0"/>
    <n v="14"/>
    <n v="3"/>
    <n v="5"/>
  </r>
  <r>
    <x v="0"/>
    <x v="0"/>
    <x v="1"/>
    <x v="1"/>
    <x v="5"/>
    <x v="1"/>
    <x v="1"/>
    <n v="14"/>
    <n v="1"/>
    <n v="5"/>
  </r>
  <r>
    <x v="0"/>
    <x v="0"/>
    <x v="0"/>
    <x v="1"/>
    <x v="3"/>
    <x v="0"/>
    <x v="0"/>
    <n v="16"/>
    <n v="5"/>
    <n v="5"/>
  </r>
  <r>
    <x v="0"/>
    <x v="0"/>
    <x v="0"/>
    <x v="1"/>
    <x v="1"/>
    <x v="1"/>
    <x v="4"/>
    <n v="20"/>
    <n v="5"/>
    <n v="5"/>
  </r>
  <r>
    <x v="0"/>
    <x v="0"/>
    <x v="0"/>
    <x v="2"/>
    <x v="0"/>
    <x v="1"/>
    <x v="1"/>
    <n v="16"/>
    <n v="4"/>
    <n v="5"/>
  </r>
  <r>
    <x v="0"/>
    <x v="0"/>
    <x v="0"/>
    <x v="2"/>
    <x v="2"/>
    <x v="1"/>
    <x v="2"/>
    <n v="14"/>
    <n v="5"/>
    <n v="5"/>
  </r>
  <r>
    <x v="0"/>
    <x v="0"/>
    <x v="0"/>
    <x v="4"/>
    <x v="3"/>
    <x v="0"/>
    <x v="0"/>
    <n v="17"/>
    <n v="4"/>
    <n v="5"/>
  </r>
  <r>
    <x v="0"/>
    <x v="0"/>
    <x v="1"/>
    <x v="1"/>
    <x v="5"/>
    <x v="1"/>
    <x v="1"/>
    <n v="17"/>
    <n v="1"/>
    <n v="4"/>
  </r>
  <r>
    <x v="0"/>
    <x v="0"/>
    <x v="0"/>
    <x v="1"/>
    <x v="6"/>
    <x v="1"/>
    <x v="1"/>
    <n v="20"/>
    <n v="5"/>
    <n v="4"/>
  </r>
  <r>
    <x v="0"/>
    <x v="0"/>
    <x v="0"/>
    <x v="0"/>
    <x v="2"/>
    <x v="1"/>
    <x v="1"/>
    <n v="20"/>
    <n v="5"/>
    <n v="4"/>
  </r>
  <r>
    <x v="0"/>
    <x v="0"/>
    <x v="1"/>
    <x v="0"/>
    <x v="2"/>
    <x v="1"/>
    <x v="4"/>
    <n v="14"/>
    <n v="1"/>
    <n v="3"/>
  </r>
  <r>
    <x v="0"/>
    <x v="0"/>
    <x v="0"/>
    <x v="4"/>
    <x v="1"/>
    <x v="1"/>
    <x v="2"/>
    <n v="18"/>
    <n v="5"/>
    <n v="4"/>
  </r>
  <r>
    <x v="0"/>
    <x v="0"/>
    <x v="0"/>
    <x v="0"/>
    <x v="2"/>
    <x v="1"/>
    <x v="1"/>
    <n v="17"/>
    <n v="5"/>
    <n v="3"/>
  </r>
  <r>
    <x v="0"/>
    <x v="0"/>
    <x v="1"/>
    <x v="4"/>
    <x v="4"/>
    <x v="0"/>
    <x v="4"/>
    <n v="14"/>
    <n v="4"/>
    <n v="5"/>
  </r>
  <r>
    <x v="0"/>
    <x v="0"/>
    <x v="0"/>
    <x v="7"/>
    <x v="2"/>
    <x v="1"/>
    <x v="1"/>
    <n v="14"/>
    <n v="6"/>
    <n v="2"/>
  </r>
  <r>
    <x v="0"/>
    <x v="0"/>
    <x v="1"/>
    <x v="4"/>
    <x v="4"/>
    <x v="0"/>
    <x v="1"/>
    <n v="17"/>
    <n v="5"/>
    <n v="5"/>
  </r>
  <r>
    <x v="0"/>
    <x v="0"/>
    <x v="0"/>
    <x v="2"/>
    <x v="1"/>
    <x v="1"/>
    <x v="3"/>
    <n v="14"/>
    <n v="3"/>
    <n v="5"/>
  </r>
  <r>
    <x v="0"/>
    <x v="0"/>
    <x v="0"/>
    <x v="2"/>
    <x v="1"/>
    <x v="1"/>
    <x v="4"/>
    <n v="14"/>
    <n v="3"/>
    <n v="5"/>
  </r>
  <r>
    <x v="0"/>
    <x v="0"/>
    <x v="1"/>
    <x v="4"/>
    <x v="4"/>
    <x v="0"/>
    <x v="0"/>
    <n v="16"/>
    <n v="6"/>
    <n v="5"/>
  </r>
  <r>
    <x v="0"/>
    <x v="0"/>
    <x v="0"/>
    <x v="1"/>
    <x v="3"/>
    <x v="0"/>
    <x v="4"/>
    <n v="18"/>
    <n v="3"/>
    <n v="3"/>
  </r>
  <r>
    <x v="0"/>
    <x v="0"/>
    <x v="1"/>
    <x v="4"/>
    <x v="5"/>
    <x v="1"/>
    <x v="4"/>
    <n v="14"/>
    <n v="5"/>
    <n v="2"/>
  </r>
  <r>
    <x v="0"/>
    <x v="0"/>
    <x v="1"/>
    <x v="1"/>
    <x v="3"/>
    <x v="0"/>
    <x v="4"/>
    <n v="17"/>
    <n v="5"/>
    <n v="3"/>
  </r>
  <r>
    <x v="0"/>
    <x v="0"/>
    <x v="1"/>
    <x v="0"/>
    <x v="2"/>
    <x v="1"/>
    <x v="1"/>
    <n v="12"/>
    <n v="1"/>
    <n v="2"/>
  </r>
  <r>
    <x v="0"/>
    <x v="0"/>
    <x v="1"/>
    <x v="4"/>
    <x v="4"/>
    <x v="0"/>
    <x v="2"/>
    <n v="14"/>
    <n v="1"/>
    <n v="5"/>
  </r>
  <r>
    <x v="0"/>
    <x v="0"/>
    <x v="1"/>
    <x v="0"/>
    <x v="0"/>
    <x v="0"/>
    <x v="4"/>
    <n v="12"/>
    <n v="4"/>
    <n v="4"/>
  </r>
  <r>
    <x v="0"/>
    <x v="0"/>
    <x v="1"/>
    <x v="0"/>
    <x v="2"/>
    <x v="1"/>
    <x v="1"/>
    <n v="18"/>
    <n v="5"/>
    <n v="3"/>
  </r>
  <r>
    <x v="0"/>
    <x v="0"/>
    <x v="1"/>
    <x v="6"/>
    <x v="2"/>
    <x v="1"/>
    <x v="0"/>
    <n v="12"/>
    <n v="3"/>
    <n v="3"/>
  </r>
  <r>
    <x v="0"/>
    <x v="0"/>
    <x v="0"/>
    <x v="4"/>
    <x v="1"/>
    <x v="0"/>
    <x v="4"/>
    <n v="18"/>
    <n v="5"/>
    <n v="5"/>
  </r>
  <r>
    <x v="0"/>
    <x v="0"/>
    <x v="0"/>
    <x v="7"/>
    <x v="5"/>
    <x v="1"/>
    <x v="4"/>
    <n v="20"/>
    <n v="6"/>
    <n v="2"/>
  </r>
  <r>
    <x v="0"/>
    <x v="0"/>
    <x v="0"/>
    <x v="1"/>
    <x v="3"/>
    <x v="0"/>
    <x v="4"/>
    <n v="17"/>
    <n v="5"/>
    <n v="5"/>
  </r>
  <r>
    <x v="0"/>
    <x v="0"/>
    <x v="1"/>
    <x v="1"/>
    <x v="1"/>
    <x v="0"/>
    <x v="4"/>
    <n v="17"/>
    <n v="4"/>
    <n v="5"/>
  </r>
  <r>
    <x v="0"/>
    <x v="0"/>
    <x v="0"/>
    <x v="6"/>
    <x v="4"/>
    <x v="0"/>
    <x v="3"/>
    <n v="20"/>
    <n v="6"/>
    <n v="5"/>
  </r>
  <r>
    <x v="0"/>
    <x v="0"/>
    <x v="0"/>
    <x v="4"/>
    <x v="4"/>
    <x v="0"/>
    <x v="1"/>
    <n v="17"/>
    <n v="6"/>
    <n v="5"/>
  </r>
  <r>
    <x v="0"/>
    <x v="0"/>
    <x v="0"/>
    <x v="4"/>
    <x v="1"/>
    <x v="0"/>
    <x v="1"/>
    <n v="17"/>
    <n v="5"/>
    <n v="3"/>
  </r>
  <r>
    <x v="0"/>
    <x v="0"/>
    <x v="1"/>
    <x v="4"/>
    <x v="1"/>
    <x v="1"/>
    <x v="2"/>
    <n v="14"/>
    <n v="5"/>
    <n v="4"/>
  </r>
  <r>
    <x v="0"/>
    <x v="0"/>
    <x v="0"/>
    <x v="0"/>
    <x v="2"/>
    <x v="1"/>
    <x v="3"/>
    <n v="20"/>
    <n v="4"/>
    <n v="5"/>
  </r>
  <r>
    <x v="0"/>
    <x v="0"/>
    <x v="1"/>
    <x v="0"/>
    <x v="0"/>
    <x v="1"/>
    <x v="0"/>
    <n v="16"/>
    <n v="6"/>
    <n v="3"/>
  </r>
  <r>
    <x v="0"/>
    <x v="0"/>
    <x v="0"/>
    <x v="6"/>
    <x v="2"/>
    <x v="1"/>
    <x v="1"/>
    <n v="17"/>
    <n v="6"/>
    <n v="5"/>
  </r>
  <r>
    <x v="0"/>
    <x v="0"/>
    <x v="1"/>
    <x v="5"/>
    <x v="2"/>
    <x v="1"/>
    <x v="1"/>
    <n v="17"/>
    <n v="5"/>
    <n v="5"/>
  </r>
  <r>
    <x v="0"/>
    <x v="0"/>
    <x v="0"/>
    <x v="4"/>
    <x v="4"/>
    <x v="0"/>
    <x v="1"/>
    <n v="16"/>
    <n v="5"/>
    <n v="4"/>
  </r>
  <r>
    <x v="0"/>
    <x v="0"/>
    <x v="1"/>
    <x v="2"/>
    <x v="0"/>
    <x v="1"/>
    <x v="0"/>
    <n v="12"/>
    <n v="1"/>
    <n v="4"/>
  </r>
  <r>
    <x v="0"/>
    <x v="0"/>
    <x v="1"/>
    <x v="4"/>
    <x v="5"/>
    <x v="1"/>
    <x v="2"/>
    <n v="14"/>
    <n v="3"/>
    <n v="5"/>
  </r>
  <r>
    <x v="0"/>
    <x v="0"/>
    <x v="1"/>
    <x v="2"/>
    <x v="0"/>
    <x v="1"/>
    <x v="1"/>
    <n v="17"/>
    <n v="5"/>
    <n v="4"/>
  </r>
  <r>
    <x v="0"/>
    <x v="0"/>
    <x v="0"/>
    <x v="1"/>
    <x v="4"/>
    <x v="1"/>
    <x v="4"/>
    <n v="16"/>
    <n v="2"/>
    <n v="4"/>
  </r>
  <r>
    <x v="0"/>
    <x v="0"/>
    <x v="0"/>
    <x v="0"/>
    <x v="2"/>
    <x v="1"/>
    <x v="1"/>
    <n v="14"/>
    <n v="5"/>
    <n v="5"/>
  </r>
  <r>
    <x v="0"/>
    <x v="0"/>
    <x v="0"/>
    <x v="6"/>
    <x v="1"/>
    <x v="1"/>
    <x v="0"/>
    <n v="14"/>
    <n v="4"/>
    <n v="5"/>
  </r>
  <r>
    <x v="0"/>
    <x v="0"/>
    <x v="1"/>
    <x v="0"/>
    <x v="2"/>
    <x v="1"/>
    <x v="3"/>
    <n v="14"/>
    <n v="5"/>
    <n v="4"/>
  </r>
  <r>
    <x v="0"/>
    <x v="0"/>
    <x v="1"/>
    <x v="2"/>
    <x v="5"/>
    <x v="1"/>
    <x v="1"/>
    <n v="17"/>
    <n v="5"/>
    <n v="5"/>
  </r>
  <r>
    <x v="0"/>
    <x v="0"/>
    <x v="1"/>
    <x v="6"/>
    <x v="2"/>
    <x v="1"/>
    <x v="1"/>
    <n v="18"/>
    <n v="6"/>
    <n v="5"/>
  </r>
  <r>
    <x v="0"/>
    <x v="0"/>
    <x v="0"/>
    <x v="1"/>
    <x v="1"/>
    <x v="0"/>
    <x v="1"/>
    <n v="18"/>
    <n v="6"/>
    <n v="4"/>
  </r>
  <r>
    <x v="0"/>
    <x v="0"/>
    <x v="0"/>
    <x v="4"/>
    <x v="3"/>
    <x v="0"/>
    <x v="1"/>
    <n v="18"/>
    <n v="6"/>
    <n v="5"/>
  </r>
  <r>
    <x v="0"/>
    <x v="0"/>
    <x v="0"/>
    <x v="1"/>
    <x v="1"/>
    <x v="1"/>
    <x v="1"/>
    <n v="14"/>
    <n v="5"/>
    <n v="3"/>
  </r>
  <r>
    <x v="0"/>
    <x v="0"/>
    <x v="1"/>
    <x v="4"/>
    <x v="3"/>
    <x v="0"/>
    <x v="3"/>
    <n v="18"/>
    <n v="1"/>
    <n v="5"/>
  </r>
  <r>
    <x v="0"/>
    <x v="0"/>
    <x v="1"/>
    <x v="7"/>
    <x v="2"/>
    <x v="1"/>
    <x v="3"/>
    <n v="9"/>
    <n v="5"/>
    <n v="5"/>
  </r>
  <r>
    <x v="0"/>
    <x v="0"/>
    <x v="0"/>
    <x v="2"/>
    <x v="0"/>
    <x v="1"/>
    <x v="0"/>
    <n v="14"/>
    <n v="5"/>
    <n v="5"/>
  </r>
  <r>
    <x v="0"/>
    <x v="0"/>
    <x v="1"/>
    <x v="0"/>
    <x v="2"/>
    <x v="1"/>
    <x v="1"/>
    <n v="16"/>
    <n v="4"/>
    <n v="4"/>
  </r>
  <r>
    <x v="0"/>
    <x v="0"/>
    <x v="0"/>
    <x v="2"/>
    <x v="5"/>
    <x v="1"/>
    <x v="4"/>
    <n v="20"/>
    <n v="5"/>
    <n v="4"/>
  </r>
  <r>
    <x v="0"/>
    <x v="0"/>
    <x v="1"/>
    <x v="6"/>
    <x v="2"/>
    <x v="1"/>
    <x v="0"/>
    <n v="18"/>
    <n v="1"/>
    <n v="4"/>
  </r>
  <r>
    <x v="0"/>
    <x v="0"/>
    <x v="0"/>
    <x v="2"/>
    <x v="2"/>
    <x v="1"/>
    <x v="2"/>
    <n v="16"/>
    <n v="5"/>
    <n v="5"/>
  </r>
  <r>
    <x v="0"/>
    <x v="0"/>
    <x v="0"/>
    <x v="1"/>
    <x v="1"/>
    <x v="1"/>
    <x v="0"/>
    <n v="18"/>
    <n v="5"/>
    <n v="5"/>
  </r>
  <r>
    <x v="0"/>
    <x v="0"/>
    <x v="1"/>
    <x v="2"/>
    <x v="2"/>
    <x v="1"/>
    <x v="1"/>
    <n v="12"/>
    <n v="3"/>
    <n v="4"/>
  </r>
  <r>
    <x v="0"/>
    <x v="0"/>
    <x v="0"/>
    <x v="4"/>
    <x v="3"/>
    <x v="1"/>
    <x v="0"/>
    <n v="14"/>
    <n v="2"/>
    <n v="4"/>
  </r>
  <r>
    <x v="0"/>
    <x v="0"/>
    <x v="1"/>
    <x v="4"/>
    <x v="4"/>
    <x v="0"/>
    <x v="0"/>
    <n v="16"/>
    <n v="5"/>
    <n v="3"/>
  </r>
  <r>
    <x v="0"/>
    <x v="0"/>
    <x v="1"/>
    <x v="6"/>
    <x v="2"/>
    <x v="1"/>
    <x v="1"/>
    <n v="14"/>
    <n v="3"/>
    <n v="5"/>
  </r>
  <r>
    <x v="0"/>
    <x v="0"/>
    <x v="1"/>
    <x v="7"/>
    <x v="2"/>
    <x v="1"/>
    <x v="0"/>
    <n v="16"/>
    <n v="5"/>
    <n v="4"/>
  </r>
  <r>
    <x v="0"/>
    <x v="0"/>
    <x v="0"/>
    <x v="0"/>
    <x v="2"/>
    <x v="1"/>
    <x v="3"/>
    <n v="20"/>
    <n v="6"/>
    <n v="4"/>
  </r>
  <r>
    <x v="0"/>
    <x v="0"/>
    <x v="1"/>
    <x v="5"/>
    <x v="2"/>
    <x v="1"/>
    <x v="1"/>
    <n v="12"/>
    <n v="2"/>
    <n v="3"/>
  </r>
  <r>
    <x v="0"/>
    <x v="0"/>
    <x v="0"/>
    <x v="3"/>
    <x v="2"/>
    <x v="1"/>
    <x v="4"/>
    <n v="20"/>
    <n v="6"/>
    <n v="4"/>
  </r>
  <r>
    <x v="0"/>
    <x v="0"/>
    <x v="0"/>
    <x v="2"/>
    <x v="5"/>
    <x v="1"/>
    <x v="1"/>
    <n v="17"/>
    <n v="5"/>
    <n v="5"/>
  </r>
  <r>
    <x v="0"/>
    <x v="0"/>
    <x v="1"/>
    <x v="1"/>
    <x v="5"/>
    <x v="1"/>
    <x v="1"/>
    <n v="17"/>
    <n v="1"/>
    <n v="4"/>
  </r>
  <r>
    <x v="0"/>
    <x v="0"/>
    <x v="0"/>
    <x v="4"/>
    <x v="4"/>
    <x v="0"/>
    <x v="2"/>
    <n v="18"/>
    <n v="6"/>
    <n v="5"/>
  </r>
  <r>
    <x v="0"/>
    <x v="0"/>
    <x v="1"/>
    <x v="4"/>
    <x v="1"/>
    <x v="1"/>
    <x v="0"/>
    <n v="9"/>
    <n v="1"/>
    <n v="4"/>
  </r>
  <r>
    <x v="0"/>
    <x v="0"/>
    <x v="1"/>
    <x v="4"/>
    <x v="4"/>
    <x v="0"/>
    <x v="4"/>
    <n v="14"/>
    <n v="1"/>
    <n v="5"/>
  </r>
  <r>
    <x v="0"/>
    <x v="0"/>
    <x v="0"/>
    <x v="6"/>
    <x v="2"/>
    <x v="1"/>
    <x v="4"/>
    <n v="20"/>
    <n v="6"/>
    <n v="4"/>
  </r>
  <r>
    <x v="0"/>
    <x v="0"/>
    <x v="0"/>
    <x v="3"/>
    <x v="2"/>
    <x v="1"/>
    <x v="1"/>
    <n v="9"/>
    <n v="2"/>
    <n v="4"/>
  </r>
  <r>
    <x v="0"/>
    <x v="0"/>
    <x v="1"/>
    <x v="1"/>
    <x v="5"/>
    <x v="1"/>
    <x v="4"/>
    <n v="18"/>
    <n v="1"/>
    <n v="5"/>
  </r>
  <r>
    <x v="0"/>
    <x v="0"/>
    <x v="1"/>
    <x v="4"/>
    <x v="1"/>
    <x v="1"/>
    <x v="0"/>
    <n v="14"/>
    <n v="1"/>
    <n v="5"/>
  </r>
  <r>
    <x v="0"/>
    <x v="0"/>
    <x v="0"/>
    <x v="0"/>
    <x v="2"/>
    <x v="1"/>
    <x v="1"/>
    <n v="14"/>
    <n v="5"/>
    <n v="3"/>
  </r>
  <r>
    <x v="0"/>
    <x v="0"/>
    <x v="0"/>
    <x v="2"/>
    <x v="5"/>
    <x v="1"/>
    <x v="2"/>
    <n v="18"/>
    <n v="6"/>
    <n v="4"/>
  </r>
  <r>
    <x v="0"/>
    <x v="0"/>
    <x v="1"/>
    <x v="4"/>
    <x v="4"/>
    <x v="0"/>
    <x v="4"/>
    <n v="14"/>
    <n v="5"/>
    <n v="5"/>
  </r>
  <r>
    <x v="0"/>
    <x v="0"/>
    <x v="1"/>
    <x v="4"/>
    <x v="4"/>
    <x v="1"/>
    <x v="0"/>
    <n v="12"/>
    <n v="1"/>
    <n v="3"/>
  </r>
  <r>
    <x v="0"/>
    <x v="0"/>
    <x v="0"/>
    <x v="7"/>
    <x v="2"/>
    <x v="1"/>
    <x v="4"/>
    <n v="14"/>
    <n v="5"/>
    <n v="5"/>
  </r>
  <r>
    <x v="0"/>
    <x v="0"/>
    <x v="1"/>
    <x v="0"/>
    <x v="2"/>
    <x v="1"/>
    <x v="4"/>
    <n v="14"/>
    <n v="1"/>
    <n v="1"/>
  </r>
  <r>
    <x v="0"/>
    <x v="0"/>
    <x v="1"/>
    <x v="2"/>
    <x v="0"/>
    <x v="1"/>
    <x v="4"/>
    <n v="14"/>
    <n v="5"/>
    <n v="5"/>
  </r>
  <r>
    <x v="0"/>
    <x v="0"/>
    <x v="0"/>
    <x v="6"/>
    <x v="2"/>
    <x v="1"/>
    <x v="1"/>
    <n v="20"/>
    <n v="4"/>
    <n v="5"/>
  </r>
  <r>
    <x v="0"/>
    <x v="0"/>
    <x v="1"/>
    <x v="1"/>
    <x v="1"/>
    <x v="1"/>
    <x v="0"/>
    <n v="18"/>
    <n v="4"/>
    <n v="5"/>
  </r>
  <r>
    <x v="0"/>
    <x v="0"/>
    <x v="0"/>
    <x v="0"/>
    <x v="2"/>
    <x v="1"/>
    <x v="1"/>
    <n v="20"/>
    <n v="6"/>
    <n v="5"/>
  </r>
  <r>
    <x v="0"/>
    <x v="0"/>
    <x v="0"/>
    <x v="1"/>
    <x v="4"/>
    <x v="0"/>
    <x v="0"/>
    <n v="18"/>
    <n v="5"/>
    <n v="5"/>
  </r>
  <r>
    <x v="0"/>
    <x v="0"/>
    <x v="1"/>
    <x v="4"/>
    <x v="7"/>
    <x v="0"/>
    <x v="4"/>
    <n v="16"/>
    <n v="6"/>
    <n v="3"/>
  </r>
  <r>
    <x v="0"/>
    <x v="0"/>
    <x v="0"/>
    <x v="2"/>
    <x v="0"/>
    <x v="1"/>
    <x v="4"/>
    <n v="20"/>
    <n v="6"/>
    <n v="3"/>
  </r>
  <r>
    <x v="0"/>
    <x v="0"/>
    <x v="1"/>
    <x v="1"/>
    <x v="1"/>
    <x v="0"/>
    <x v="1"/>
    <n v="18"/>
    <n v="5"/>
    <n v="4"/>
  </r>
  <r>
    <x v="0"/>
    <x v="0"/>
    <x v="1"/>
    <x v="1"/>
    <x v="5"/>
    <x v="1"/>
    <x v="4"/>
    <n v="12"/>
    <n v="5"/>
    <n v="1"/>
  </r>
  <r>
    <x v="0"/>
    <x v="0"/>
    <x v="0"/>
    <x v="2"/>
    <x v="1"/>
    <x v="1"/>
    <x v="3"/>
    <n v="18"/>
    <n v="6"/>
    <n v="3"/>
  </r>
  <r>
    <x v="0"/>
    <x v="0"/>
    <x v="1"/>
    <x v="0"/>
    <x v="2"/>
    <x v="1"/>
    <x v="4"/>
    <n v="17"/>
    <n v="5"/>
    <n v="5"/>
  </r>
  <r>
    <x v="0"/>
    <x v="0"/>
    <x v="0"/>
    <x v="5"/>
    <x v="2"/>
    <x v="0"/>
    <x v="1"/>
    <n v="20"/>
    <n v="6"/>
    <n v="4"/>
  </r>
  <r>
    <x v="0"/>
    <x v="0"/>
    <x v="0"/>
    <x v="1"/>
    <x v="4"/>
    <x v="0"/>
    <x v="2"/>
    <n v="18"/>
    <n v="5"/>
    <n v="5"/>
  </r>
  <r>
    <x v="0"/>
    <x v="0"/>
    <x v="0"/>
    <x v="0"/>
    <x v="2"/>
    <x v="1"/>
    <x v="1"/>
    <n v="20"/>
    <n v="6"/>
    <n v="4"/>
  </r>
  <r>
    <x v="0"/>
    <x v="0"/>
    <x v="1"/>
    <x v="2"/>
    <x v="2"/>
    <x v="1"/>
    <x v="1"/>
    <n v="18"/>
    <n v="1"/>
    <n v="4"/>
  </r>
  <r>
    <x v="0"/>
    <x v="0"/>
    <x v="1"/>
    <x v="2"/>
    <x v="5"/>
    <x v="1"/>
    <x v="1"/>
    <n v="17"/>
    <n v="5"/>
    <n v="4"/>
  </r>
  <r>
    <x v="0"/>
    <x v="0"/>
    <x v="1"/>
    <x v="6"/>
    <x v="2"/>
    <x v="1"/>
    <x v="0"/>
    <n v="14"/>
    <n v="1"/>
    <n v="3"/>
  </r>
  <r>
    <x v="0"/>
    <x v="0"/>
    <x v="1"/>
    <x v="1"/>
    <x v="5"/>
    <x v="1"/>
    <x v="0"/>
    <n v="16"/>
    <n v="1"/>
    <n v="4"/>
  </r>
  <r>
    <x v="0"/>
    <x v="0"/>
    <x v="0"/>
    <x v="1"/>
    <x v="4"/>
    <x v="0"/>
    <x v="0"/>
    <n v="16"/>
    <n v="4"/>
    <n v="2"/>
  </r>
  <r>
    <x v="0"/>
    <x v="0"/>
    <x v="0"/>
    <x v="4"/>
    <x v="4"/>
    <x v="0"/>
    <x v="0"/>
    <n v="16"/>
    <n v="3"/>
    <n v="5"/>
  </r>
  <r>
    <x v="0"/>
    <x v="0"/>
    <x v="0"/>
    <x v="1"/>
    <x v="1"/>
    <x v="1"/>
    <x v="0"/>
    <n v="16"/>
    <n v="4"/>
    <n v="2"/>
  </r>
  <r>
    <x v="0"/>
    <x v="0"/>
    <x v="1"/>
    <x v="1"/>
    <x v="5"/>
    <x v="1"/>
    <x v="0"/>
    <n v="12"/>
    <n v="1"/>
    <n v="2"/>
  </r>
  <r>
    <x v="0"/>
    <x v="0"/>
    <x v="1"/>
    <x v="0"/>
    <x v="2"/>
    <x v="1"/>
    <x v="4"/>
    <n v="18"/>
    <n v="5"/>
    <n v="4"/>
  </r>
  <r>
    <x v="0"/>
    <x v="0"/>
    <x v="1"/>
    <x v="0"/>
    <x v="5"/>
    <x v="1"/>
    <x v="0"/>
    <n v="14"/>
    <n v="4"/>
    <n v="4"/>
  </r>
  <r>
    <x v="0"/>
    <x v="0"/>
    <x v="0"/>
    <x v="4"/>
    <x v="4"/>
    <x v="0"/>
    <x v="4"/>
    <n v="16"/>
    <n v="5"/>
    <n v="5"/>
  </r>
  <r>
    <x v="0"/>
    <x v="0"/>
    <x v="0"/>
    <x v="0"/>
    <x v="2"/>
    <x v="1"/>
    <x v="3"/>
    <n v="20"/>
    <n v="5"/>
    <n v="4"/>
  </r>
  <r>
    <x v="0"/>
    <x v="0"/>
    <x v="1"/>
    <x v="4"/>
    <x v="4"/>
    <x v="0"/>
    <x v="1"/>
    <n v="16"/>
    <n v="5"/>
    <n v="3"/>
  </r>
  <r>
    <x v="0"/>
    <x v="0"/>
    <x v="1"/>
    <x v="2"/>
    <x v="0"/>
    <x v="1"/>
    <x v="1"/>
    <n v="16"/>
    <n v="1"/>
    <n v="5"/>
  </r>
  <r>
    <x v="0"/>
    <x v="0"/>
    <x v="0"/>
    <x v="1"/>
    <x v="1"/>
    <x v="0"/>
    <x v="4"/>
    <n v="17"/>
    <n v="5"/>
    <n v="3"/>
  </r>
  <r>
    <x v="0"/>
    <x v="0"/>
    <x v="1"/>
    <x v="4"/>
    <x v="6"/>
    <x v="0"/>
    <x v="1"/>
    <n v="14"/>
    <n v="5"/>
    <n v="5"/>
  </r>
  <r>
    <x v="0"/>
    <x v="0"/>
    <x v="1"/>
    <x v="1"/>
    <x v="1"/>
    <x v="0"/>
    <x v="4"/>
    <n v="18"/>
    <n v="5"/>
    <n v="5"/>
  </r>
  <r>
    <x v="0"/>
    <x v="0"/>
    <x v="0"/>
    <x v="0"/>
    <x v="2"/>
    <x v="1"/>
    <x v="1"/>
    <n v="18"/>
    <n v="5"/>
    <n v="3"/>
  </r>
  <r>
    <x v="0"/>
    <x v="0"/>
    <x v="0"/>
    <x v="0"/>
    <x v="0"/>
    <x v="1"/>
    <x v="3"/>
    <n v="20"/>
    <n v="7"/>
    <n v="4"/>
  </r>
  <r>
    <x v="0"/>
    <x v="0"/>
    <x v="1"/>
    <x v="1"/>
    <x v="5"/>
    <x v="1"/>
    <x v="4"/>
    <n v="14"/>
    <n v="4"/>
    <n v="2"/>
  </r>
  <r>
    <x v="0"/>
    <x v="0"/>
    <x v="0"/>
    <x v="2"/>
    <x v="1"/>
    <x v="1"/>
    <x v="4"/>
    <n v="16"/>
    <n v="5"/>
    <n v="5"/>
  </r>
  <r>
    <x v="0"/>
    <x v="0"/>
    <x v="0"/>
    <x v="2"/>
    <x v="1"/>
    <x v="1"/>
    <x v="4"/>
    <n v="16"/>
    <n v="6"/>
    <n v="4"/>
  </r>
  <r>
    <x v="0"/>
    <x v="0"/>
    <x v="0"/>
    <x v="4"/>
    <x v="4"/>
    <x v="0"/>
    <x v="0"/>
    <n v="18"/>
    <n v="4"/>
    <n v="5"/>
  </r>
  <r>
    <x v="0"/>
    <x v="0"/>
    <x v="1"/>
    <x v="4"/>
    <x v="1"/>
    <x v="1"/>
    <x v="1"/>
    <n v="14"/>
    <n v="3"/>
    <n v="4"/>
  </r>
  <r>
    <x v="0"/>
    <x v="0"/>
    <x v="1"/>
    <x v="8"/>
    <x v="3"/>
    <x v="0"/>
    <x v="4"/>
    <n v="18"/>
    <n v="5"/>
    <n v="4"/>
  </r>
  <r>
    <x v="0"/>
    <x v="0"/>
    <x v="0"/>
    <x v="2"/>
    <x v="0"/>
    <x v="1"/>
    <x v="1"/>
    <n v="20"/>
    <n v="4"/>
    <n v="5"/>
  </r>
  <r>
    <x v="0"/>
    <x v="0"/>
    <x v="1"/>
    <x v="2"/>
    <x v="3"/>
    <x v="0"/>
    <x v="3"/>
    <n v="14"/>
    <n v="3"/>
    <n v="3"/>
  </r>
  <r>
    <x v="0"/>
    <x v="0"/>
    <x v="0"/>
    <x v="0"/>
    <x v="2"/>
    <x v="1"/>
    <x v="1"/>
    <n v="17"/>
    <n v="5"/>
    <n v="3"/>
  </r>
  <r>
    <x v="0"/>
    <x v="0"/>
    <x v="0"/>
    <x v="2"/>
    <x v="1"/>
    <x v="0"/>
    <x v="0"/>
    <n v="14"/>
    <n v="4"/>
    <n v="5"/>
  </r>
  <r>
    <x v="0"/>
    <x v="0"/>
    <x v="1"/>
    <x v="1"/>
    <x v="4"/>
    <x v="0"/>
    <x v="4"/>
    <n v="17"/>
    <n v="3"/>
    <n v="2"/>
  </r>
  <r>
    <x v="0"/>
    <x v="0"/>
    <x v="1"/>
    <x v="4"/>
    <x v="5"/>
    <x v="1"/>
    <x v="1"/>
    <n v="14"/>
    <n v="1"/>
    <n v="5"/>
  </r>
  <r>
    <x v="0"/>
    <x v="0"/>
    <x v="0"/>
    <x v="5"/>
    <x v="2"/>
    <x v="1"/>
    <x v="3"/>
    <n v="14"/>
    <n v="6"/>
    <n v="5"/>
  </r>
  <r>
    <x v="0"/>
    <x v="0"/>
    <x v="0"/>
    <x v="1"/>
    <x v="1"/>
    <x v="1"/>
    <x v="2"/>
    <n v="16"/>
    <n v="4"/>
    <n v="4"/>
  </r>
  <r>
    <x v="0"/>
    <x v="0"/>
    <x v="1"/>
    <x v="0"/>
    <x v="2"/>
    <x v="1"/>
    <x v="3"/>
    <n v="14"/>
    <n v="1"/>
    <n v="3"/>
  </r>
  <r>
    <x v="0"/>
    <x v="0"/>
    <x v="0"/>
    <x v="6"/>
    <x v="1"/>
    <x v="1"/>
    <x v="1"/>
    <n v="18"/>
    <n v="5"/>
    <n v="5"/>
  </r>
  <r>
    <x v="0"/>
    <x v="0"/>
    <x v="1"/>
    <x v="2"/>
    <x v="1"/>
    <x v="1"/>
    <x v="4"/>
    <n v="14"/>
    <n v="1"/>
    <n v="5"/>
  </r>
  <r>
    <x v="0"/>
    <x v="0"/>
    <x v="0"/>
    <x v="7"/>
    <x v="2"/>
    <x v="1"/>
    <x v="4"/>
    <n v="14"/>
    <n v="7"/>
    <n v="4"/>
  </r>
  <r>
    <x v="0"/>
    <x v="0"/>
    <x v="1"/>
    <x v="4"/>
    <x v="4"/>
    <x v="0"/>
    <x v="4"/>
    <n v="16"/>
    <n v="1"/>
    <n v="4"/>
  </r>
  <r>
    <x v="0"/>
    <x v="0"/>
    <x v="0"/>
    <x v="7"/>
    <x v="2"/>
    <x v="1"/>
    <x v="1"/>
    <n v="12"/>
    <n v="2"/>
    <n v="4"/>
  </r>
  <r>
    <x v="0"/>
    <x v="0"/>
    <x v="1"/>
    <x v="4"/>
    <x v="6"/>
    <x v="0"/>
    <x v="0"/>
    <n v="17"/>
    <n v="1"/>
    <n v="5"/>
  </r>
  <r>
    <x v="0"/>
    <x v="0"/>
    <x v="1"/>
    <x v="4"/>
    <x v="4"/>
    <x v="0"/>
    <x v="4"/>
    <n v="16"/>
    <n v="5"/>
    <n v="5"/>
  </r>
  <r>
    <x v="0"/>
    <x v="0"/>
    <x v="0"/>
    <x v="1"/>
    <x v="1"/>
    <x v="1"/>
    <x v="1"/>
    <n v="20"/>
    <n v="6"/>
    <n v="4"/>
  </r>
  <r>
    <x v="0"/>
    <x v="0"/>
    <x v="1"/>
    <x v="2"/>
    <x v="2"/>
    <x v="1"/>
    <x v="1"/>
    <n v="14"/>
    <n v="1"/>
    <n v="5"/>
  </r>
  <r>
    <x v="0"/>
    <x v="0"/>
    <x v="1"/>
    <x v="1"/>
    <x v="4"/>
    <x v="0"/>
    <x v="4"/>
    <n v="16"/>
    <n v="3"/>
    <n v="5"/>
  </r>
  <r>
    <x v="0"/>
    <x v="0"/>
    <x v="0"/>
    <x v="2"/>
    <x v="1"/>
    <x v="0"/>
    <x v="2"/>
    <n v="20"/>
    <n v="6"/>
    <n v="5"/>
  </r>
  <r>
    <x v="0"/>
    <x v="0"/>
    <x v="0"/>
    <x v="0"/>
    <x v="2"/>
    <x v="1"/>
    <x v="0"/>
    <n v="20"/>
    <n v="6"/>
    <n v="4"/>
  </r>
  <r>
    <x v="0"/>
    <x v="0"/>
    <x v="1"/>
    <x v="2"/>
    <x v="0"/>
    <x v="0"/>
    <x v="4"/>
    <n v="16"/>
    <n v="6"/>
    <n v="5"/>
  </r>
  <r>
    <x v="0"/>
    <x v="0"/>
    <x v="1"/>
    <x v="2"/>
    <x v="0"/>
    <x v="1"/>
    <x v="3"/>
    <n v="14"/>
    <n v="5"/>
    <n v="5"/>
  </r>
  <r>
    <x v="0"/>
    <x v="0"/>
    <x v="0"/>
    <x v="0"/>
    <x v="4"/>
    <x v="1"/>
    <x v="1"/>
    <n v="18"/>
    <n v="5"/>
    <n v="3"/>
  </r>
  <r>
    <x v="0"/>
    <x v="0"/>
    <x v="0"/>
    <x v="2"/>
    <x v="4"/>
    <x v="0"/>
    <x v="4"/>
    <n v="18"/>
    <n v="4"/>
    <n v="4"/>
  </r>
  <r>
    <x v="0"/>
    <x v="0"/>
    <x v="1"/>
    <x v="2"/>
    <x v="0"/>
    <x v="1"/>
    <x v="1"/>
    <n v="14"/>
    <n v="1"/>
    <n v="4"/>
  </r>
  <r>
    <x v="0"/>
    <x v="0"/>
    <x v="1"/>
    <x v="5"/>
    <x v="2"/>
    <x v="1"/>
    <x v="1"/>
    <n v="18"/>
    <n v="5"/>
    <n v="4"/>
  </r>
  <r>
    <x v="0"/>
    <x v="0"/>
    <x v="1"/>
    <x v="1"/>
    <x v="0"/>
    <x v="1"/>
    <x v="3"/>
    <n v="12"/>
    <n v="1"/>
    <n v="5"/>
  </r>
  <r>
    <x v="0"/>
    <x v="0"/>
    <x v="0"/>
    <x v="1"/>
    <x v="1"/>
    <x v="1"/>
    <x v="0"/>
    <n v="16"/>
    <n v="4"/>
    <n v="5"/>
  </r>
  <r>
    <x v="0"/>
    <x v="0"/>
    <x v="1"/>
    <x v="0"/>
    <x v="2"/>
    <x v="1"/>
    <x v="1"/>
    <n v="12"/>
    <n v="4"/>
    <n v="2"/>
  </r>
  <r>
    <x v="0"/>
    <x v="0"/>
    <x v="1"/>
    <x v="1"/>
    <x v="3"/>
    <x v="0"/>
    <x v="1"/>
    <n v="16"/>
    <n v="5"/>
    <n v="5"/>
  </r>
  <r>
    <x v="0"/>
    <x v="0"/>
    <x v="1"/>
    <x v="0"/>
    <x v="2"/>
    <x v="1"/>
    <x v="1"/>
    <n v="16"/>
    <n v="1"/>
    <n v="5"/>
  </r>
  <r>
    <x v="0"/>
    <x v="0"/>
    <x v="1"/>
    <x v="2"/>
    <x v="2"/>
    <x v="1"/>
    <x v="0"/>
    <n v="16"/>
    <n v="1"/>
    <n v="5"/>
  </r>
  <r>
    <x v="0"/>
    <x v="0"/>
    <x v="1"/>
    <x v="1"/>
    <x v="0"/>
    <x v="1"/>
    <x v="4"/>
    <n v="16"/>
    <n v="1"/>
    <n v="5"/>
  </r>
  <r>
    <x v="0"/>
    <x v="0"/>
    <x v="0"/>
    <x v="1"/>
    <x v="5"/>
    <x v="0"/>
    <x v="4"/>
    <n v="20"/>
    <n v="6"/>
    <n v="5"/>
  </r>
  <r>
    <x v="0"/>
    <x v="0"/>
    <x v="1"/>
    <x v="0"/>
    <x v="2"/>
    <x v="1"/>
    <x v="4"/>
    <n v="14"/>
    <n v="1"/>
    <n v="3"/>
  </r>
  <r>
    <x v="0"/>
    <x v="0"/>
    <x v="0"/>
    <x v="1"/>
    <x v="4"/>
    <x v="1"/>
    <x v="4"/>
    <n v="17"/>
    <n v="4"/>
    <n v="4"/>
  </r>
  <r>
    <x v="0"/>
    <x v="0"/>
    <x v="1"/>
    <x v="4"/>
    <x v="3"/>
    <x v="1"/>
    <x v="4"/>
    <n v="14"/>
    <n v="1"/>
    <n v="5"/>
  </r>
  <r>
    <x v="0"/>
    <x v="0"/>
    <x v="0"/>
    <x v="4"/>
    <x v="1"/>
    <x v="1"/>
    <x v="1"/>
    <n v="14"/>
    <n v="2"/>
    <n v="4"/>
  </r>
  <r>
    <x v="0"/>
    <x v="0"/>
    <x v="0"/>
    <x v="6"/>
    <x v="7"/>
    <x v="0"/>
    <x v="1"/>
    <n v="17"/>
    <n v="6"/>
    <n v="4"/>
  </r>
  <r>
    <x v="0"/>
    <x v="0"/>
    <x v="0"/>
    <x v="1"/>
    <x v="4"/>
    <x v="1"/>
    <x v="1"/>
    <n v="18"/>
    <n v="6"/>
    <n v="5"/>
  </r>
  <r>
    <x v="0"/>
    <x v="0"/>
    <x v="0"/>
    <x v="1"/>
    <x v="5"/>
    <x v="1"/>
    <x v="0"/>
    <n v="16"/>
    <n v="6"/>
    <n v="3"/>
  </r>
  <r>
    <x v="0"/>
    <x v="0"/>
    <x v="1"/>
    <x v="7"/>
    <x v="2"/>
    <x v="1"/>
    <x v="1"/>
    <n v="14"/>
    <n v="1"/>
    <n v="3"/>
  </r>
  <r>
    <x v="0"/>
    <x v="0"/>
    <x v="0"/>
    <x v="1"/>
    <x v="4"/>
    <x v="0"/>
    <x v="3"/>
    <n v="20"/>
    <n v="5"/>
    <n v="2"/>
  </r>
  <r>
    <x v="0"/>
    <x v="0"/>
    <x v="1"/>
    <x v="1"/>
    <x v="4"/>
    <x v="0"/>
    <x v="4"/>
    <n v="16"/>
    <n v="5"/>
    <n v="5"/>
  </r>
  <r>
    <x v="0"/>
    <x v="0"/>
    <x v="1"/>
    <x v="1"/>
    <x v="4"/>
    <x v="0"/>
    <x v="0"/>
    <n v="17"/>
    <n v="5"/>
    <n v="5"/>
  </r>
  <r>
    <x v="0"/>
    <x v="0"/>
    <x v="0"/>
    <x v="4"/>
    <x v="7"/>
    <x v="0"/>
    <x v="3"/>
    <n v="16"/>
    <n v="4"/>
    <n v="4"/>
  </r>
  <r>
    <x v="0"/>
    <x v="0"/>
    <x v="1"/>
    <x v="1"/>
    <x v="1"/>
    <x v="1"/>
    <x v="1"/>
    <n v="16"/>
    <n v="1"/>
    <n v="5"/>
  </r>
  <r>
    <x v="0"/>
    <x v="0"/>
    <x v="1"/>
    <x v="1"/>
    <x v="1"/>
    <x v="1"/>
    <x v="1"/>
    <n v="12"/>
    <n v="1"/>
    <n v="5"/>
  </r>
  <r>
    <x v="0"/>
    <x v="0"/>
    <x v="1"/>
    <x v="5"/>
    <x v="2"/>
    <x v="1"/>
    <x v="4"/>
    <n v="14"/>
    <n v="5"/>
    <n v="5"/>
  </r>
  <r>
    <x v="0"/>
    <x v="0"/>
    <x v="1"/>
    <x v="2"/>
    <x v="2"/>
    <x v="1"/>
    <x v="0"/>
    <n v="14"/>
    <n v="5"/>
    <n v="3"/>
  </r>
  <r>
    <x v="0"/>
    <x v="0"/>
    <x v="0"/>
    <x v="6"/>
    <x v="5"/>
    <x v="1"/>
    <x v="4"/>
    <n v="16"/>
    <n v="5"/>
    <n v="5"/>
  </r>
  <r>
    <x v="0"/>
    <x v="0"/>
    <x v="0"/>
    <x v="4"/>
    <x v="3"/>
    <x v="0"/>
    <x v="1"/>
    <n v="16"/>
    <n v="6"/>
    <n v="4"/>
  </r>
  <r>
    <x v="0"/>
    <x v="0"/>
    <x v="0"/>
    <x v="1"/>
    <x v="7"/>
    <x v="0"/>
    <x v="0"/>
    <n v="20"/>
    <n v="6"/>
    <n v="5"/>
  </r>
  <r>
    <x v="0"/>
    <x v="0"/>
    <x v="0"/>
    <x v="2"/>
    <x v="0"/>
    <x v="1"/>
    <x v="0"/>
    <n v="20"/>
    <n v="6"/>
    <n v="5"/>
  </r>
  <r>
    <x v="0"/>
    <x v="0"/>
    <x v="1"/>
    <x v="4"/>
    <x v="6"/>
    <x v="0"/>
    <x v="3"/>
    <n v="14"/>
    <n v="4"/>
    <n v="5"/>
  </r>
  <r>
    <x v="0"/>
    <x v="0"/>
    <x v="1"/>
    <x v="5"/>
    <x v="2"/>
    <x v="1"/>
    <x v="3"/>
    <n v="14"/>
    <n v="1"/>
    <n v="4"/>
  </r>
  <r>
    <x v="0"/>
    <x v="0"/>
    <x v="1"/>
    <x v="2"/>
    <x v="0"/>
    <x v="1"/>
    <x v="0"/>
    <n v="14"/>
    <n v="1"/>
    <n v="5"/>
  </r>
  <r>
    <x v="0"/>
    <x v="0"/>
    <x v="0"/>
    <x v="3"/>
    <x v="2"/>
    <x v="1"/>
    <x v="1"/>
    <n v="17"/>
    <n v="5"/>
    <n v="5"/>
  </r>
  <r>
    <x v="0"/>
    <x v="0"/>
    <x v="0"/>
    <x v="1"/>
    <x v="1"/>
    <x v="1"/>
    <x v="0"/>
    <n v="20"/>
    <n v="6"/>
    <n v="5"/>
  </r>
  <r>
    <x v="0"/>
    <x v="0"/>
    <x v="1"/>
    <x v="2"/>
    <x v="5"/>
    <x v="1"/>
    <x v="1"/>
    <n v="17"/>
    <n v="1"/>
    <n v="5"/>
  </r>
  <r>
    <x v="0"/>
    <x v="0"/>
    <x v="1"/>
    <x v="0"/>
    <x v="0"/>
    <x v="1"/>
    <x v="1"/>
    <n v="16"/>
    <n v="1"/>
    <n v="5"/>
  </r>
  <r>
    <x v="0"/>
    <x v="0"/>
    <x v="1"/>
    <x v="2"/>
    <x v="0"/>
    <x v="1"/>
    <x v="2"/>
    <n v="18"/>
    <n v="1"/>
    <n v="4"/>
  </r>
  <r>
    <x v="0"/>
    <x v="0"/>
    <x v="1"/>
    <x v="4"/>
    <x v="1"/>
    <x v="0"/>
    <x v="0"/>
    <n v="14"/>
    <n v="1"/>
    <n v="4"/>
  </r>
  <r>
    <x v="0"/>
    <x v="0"/>
    <x v="1"/>
    <x v="1"/>
    <x v="5"/>
    <x v="1"/>
    <x v="1"/>
    <n v="14"/>
    <n v="3"/>
    <n v="2"/>
  </r>
  <r>
    <x v="0"/>
    <x v="0"/>
    <x v="0"/>
    <x v="3"/>
    <x v="2"/>
    <x v="1"/>
    <x v="3"/>
    <n v="18"/>
    <n v="5"/>
    <n v="2"/>
  </r>
  <r>
    <x v="0"/>
    <x v="0"/>
    <x v="0"/>
    <x v="2"/>
    <x v="5"/>
    <x v="1"/>
    <x v="4"/>
    <n v="18"/>
    <n v="5"/>
    <n v="5"/>
  </r>
  <r>
    <x v="0"/>
    <x v="0"/>
    <x v="1"/>
    <x v="1"/>
    <x v="4"/>
    <x v="0"/>
    <x v="1"/>
    <n v="17"/>
    <n v="1"/>
    <n v="3"/>
  </r>
  <r>
    <x v="0"/>
    <x v="0"/>
    <x v="0"/>
    <x v="4"/>
    <x v="4"/>
    <x v="0"/>
    <x v="1"/>
    <n v="14"/>
    <n v="5"/>
    <n v="5"/>
  </r>
  <r>
    <x v="0"/>
    <x v="0"/>
    <x v="1"/>
    <x v="4"/>
    <x v="4"/>
    <x v="1"/>
    <x v="1"/>
    <n v="14"/>
    <n v="5"/>
    <n v="4"/>
  </r>
  <r>
    <x v="0"/>
    <x v="0"/>
    <x v="1"/>
    <x v="2"/>
    <x v="5"/>
    <x v="1"/>
    <x v="0"/>
    <n v="16"/>
    <n v="1"/>
    <n v="5"/>
  </r>
  <r>
    <x v="0"/>
    <x v="0"/>
    <x v="1"/>
    <x v="5"/>
    <x v="2"/>
    <x v="1"/>
    <x v="0"/>
    <n v="16"/>
    <n v="5"/>
    <n v="4"/>
  </r>
  <r>
    <x v="0"/>
    <x v="0"/>
    <x v="1"/>
    <x v="4"/>
    <x v="3"/>
    <x v="0"/>
    <x v="0"/>
    <n v="16"/>
    <n v="1"/>
    <n v="5"/>
  </r>
  <r>
    <x v="0"/>
    <x v="0"/>
    <x v="1"/>
    <x v="4"/>
    <x v="4"/>
    <x v="1"/>
    <x v="4"/>
    <n v="14"/>
    <n v="5"/>
    <n v="5"/>
  </r>
  <r>
    <x v="0"/>
    <x v="0"/>
    <x v="1"/>
    <x v="1"/>
    <x v="1"/>
    <x v="1"/>
    <x v="2"/>
    <n v="16"/>
    <n v="5"/>
    <n v="5"/>
  </r>
  <r>
    <x v="0"/>
    <x v="0"/>
    <x v="0"/>
    <x v="7"/>
    <x v="2"/>
    <x v="1"/>
    <x v="1"/>
    <n v="16"/>
    <n v="5"/>
    <n v="5"/>
  </r>
  <r>
    <x v="0"/>
    <x v="0"/>
    <x v="0"/>
    <x v="2"/>
    <x v="0"/>
    <x v="1"/>
    <x v="1"/>
    <n v="20"/>
    <n v="6"/>
    <n v="5"/>
  </r>
  <r>
    <x v="0"/>
    <x v="0"/>
    <x v="0"/>
    <x v="5"/>
    <x v="2"/>
    <x v="1"/>
    <x v="1"/>
    <n v="16"/>
    <n v="6"/>
    <n v="4"/>
  </r>
  <r>
    <x v="0"/>
    <x v="0"/>
    <x v="1"/>
    <x v="1"/>
    <x v="5"/>
    <x v="1"/>
    <x v="4"/>
    <n v="14"/>
    <n v="1"/>
    <n v="2"/>
  </r>
  <r>
    <x v="0"/>
    <x v="0"/>
    <x v="1"/>
    <x v="4"/>
    <x v="4"/>
    <x v="0"/>
    <x v="1"/>
    <n v="14"/>
    <n v="4"/>
    <n v="5"/>
  </r>
  <r>
    <x v="0"/>
    <x v="0"/>
    <x v="1"/>
    <x v="2"/>
    <x v="0"/>
    <x v="1"/>
    <x v="4"/>
    <n v="16"/>
    <n v="5"/>
    <n v="4"/>
  </r>
  <r>
    <x v="0"/>
    <x v="0"/>
    <x v="1"/>
    <x v="4"/>
    <x v="3"/>
    <x v="0"/>
    <x v="4"/>
    <n v="16"/>
    <n v="5"/>
    <n v="4"/>
  </r>
  <r>
    <x v="0"/>
    <x v="0"/>
    <x v="1"/>
    <x v="4"/>
    <x v="4"/>
    <x v="0"/>
    <x v="4"/>
    <n v="16"/>
    <n v="5"/>
    <n v="5"/>
  </r>
  <r>
    <x v="0"/>
    <x v="0"/>
    <x v="1"/>
    <x v="6"/>
    <x v="2"/>
    <x v="1"/>
    <x v="0"/>
    <n v="18"/>
    <n v="6"/>
    <n v="4"/>
  </r>
  <r>
    <x v="0"/>
    <x v="0"/>
    <x v="1"/>
    <x v="1"/>
    <x v="5"/>
    <x v="1"/>
    <x v="3"/>
    <n v="14"/>
    <n v="4"/>
    <n v="5"/>
  </r>
  <r>
    <x v="0"/>
    <x v="0"/>
    <x v="0"/>
    <x v="6"/>
    <x v="2"/>
    <x v="1"/>
    <x v="1"/>
    <n v="16"/>
    <n v="4"/>
    <n v="4"/>
  </r>
  <r>
    <x v="0"/>
    <x v="0"/>
    <x v="1"/>
    <x v="3"/>
    <x v="2"/>
    <x v="1"/>
    <x v="0"/>
    <n v="18"/>
    <n v="5"/>
    <n v="2"/>
  </r>
  <r>
    <x v="0"/>
    <x v="0"/>
    <x v="0"/>
    <x v="6"/>
    <x v="2"/>
    <x v="1"/>
    <x v="0"/>
    <n v="18"/>
    <n v="6"/>
    <n v="2"/>
  </r>
  <r>
    <x v="0"/>
    <x v="0"/>
    <x v="1"/>
    <x v="2"/>
    <x v="5"/>
    <x v="1"/>
    <x v="4"/>
    <n v="14"/>
    <n v="1"/>
    <n v="2"/>
  </r>
  <r>
    <x v="0"/>
    <x v="0"/>
    <x v="0"/>
    <x v="4"/>
    <x v="1"/>
    <x v="0"/>
    <x v="3"/>
    <n v="12"/>
    <n v="4"/>
    <n v="5"/>
  </r>
  <r>
    <x v="0"/>
    <x v="0"/>
    <x v="1"/>
    <x v="4"/>
    <x v="4"/>
    <x v="0"/>
    <x v="2"/>
    <n v="16"/>
    <n v="6"/>
    <n v="5"/>
  </r>
  <r>
    <x v="0"/>
    <x v="0"/>
    <x v="1"/>
    <x v="4"/>
    <x v="3"/>
    <x v="0"/>
    <x v="2"/>
    <n v="14"/>
    <n v="4"/>
    <n v="5"/>
  </r>
  <r>
    <x v="0"/>
    <x v="0"/>
    <x v="1"/>
    <x v="2"/>
    <x v="2"/>
    <x v="1"/>
    <x v="1"/>
    <n v="12"/>
    <n v="1"/>
    <n v="5"/>
  </r>
  <r>
    <x v="0"/>
    <x v="0"/>
    <x v="0"/>
    <x v="4"/>
    <x v="4"/>
    <x v="0"/>
    <x v="4"/>
    <n v="18"/>
    <n v="5"/>
    <n v="3"/>
  </r>
  <r>
    <x v="0"/>
    <x v="0"/>
    <x v="0"/>
    <x v="1"/>
    <x v="1"/>
    <x v="1"/>
    <x v="3"/>
    <n v="17"/>
    <n v="2"/>
    <n v="5"/>
  </r>
  <r>
    <x v="0"/>
    <x v="0"/>
    <x v="1"/>
    <x v="1"/>
    <x v="1"/>
    <x v="1"/>
    <x v="1"/>
    <n v="12"/>
    <n v="1"/>
    <n v="5"/>
  </r>
  <r>
    <x v="0"/>
    <x v="0"/>
    <x v="0"/>
    <x v="6"/>
    <x v="2"/>
    <x v="1"/>
    <x v="3"/>
    <n v="18"/>
    <n v="5"/>
    <n v="4"/>
  </r>
  <r>
    <x v="0"/>
    <x v="0"/>
    <x v="0"/>
    <x v="2"/>
    <x v="4"/>
    <x v="0"/>
    <x v="4"/>
    <n v="20"/>
    <n v="7"/>
    <n v="3"/>
  </r>
  <r>
    <x v="0"/>
    <x v="0"/>
    <x v="0"/>
    <x v="3"/>
    <x v="2"/>
    <x v="0"/>
    <x v="1"/>
    <n v="9"/>
    <n v="3"/>
    <n v="1"/>
  </r>
  <r>
    <x v="0"/>
    <x v="0"/>
    <x v="0"/>
    <x v="0"/>
    <x v="5"/>
    <x v="0"/>
    <x v="1"/>
    <n v="18"/>
    <n v="5"/>
    <n v="5"/>
  </r>
  <r>
    <x v="0"/>
    <x v="0"/>
    <x v="0"/>
    <x v="7"/>
    <x v="2"/>
    <x v="1"/>
    <x v="4"/>
    <n v="17"/>
    <n v="5"/>
    <n v="4"/>
  </r>
  <r>
    <x v="0"/>
    <x v="0"/>
    <x v="0"/>
    <x v="5"/>
    <x v="2"/>
    <x v="1"/>
    <x v="1"/>
    <n v="17"/>
    <n v="6"/>
    <n v="5"/>
  </r>
  <r>
    <x v="0"/>
    <x v="0"/>
    <x v="1"/>
    <x v="1"/>
    <x v="5"/>
    <x v="0"/>
    <x v="4"/>
    <n v="17"/>
    <n v="5"/>
    <n v="4"/>
  </r>
  <r>
    <x v="0"/>
    <x v="0"/>
    <x v="1"/>
    <x v="1"/>
    <x v="5"/>
    <x v="1"/>
    <x v="1"/>
    <n v="14"/>
    <n v="5"/>
    <n v="5"/>
  </r>
  <r>
    <x v="0"/>
    <x v="0"/>
    <x v="1"/>
    <x v="4"/>
    <x v="1"/>
    <x v="0"/>
    <x v="4"/>
    <n v="14"/>
    <n v="3"/>
    <n v="3"/>
  </r>
  <r>
    <x v="0"/>
    <x v="0"/>
    <x v="0"/>
    <x v="0"/>
    <x v="5"/>
    <x v="1"/>
    <x v="4"/>
    <n v="20"/>
    <n v="6"/>
    <n v="5"/>
  </r>
  <r>
    <x v="0"/>
    <x v="0"/>
    <x v="0"/>
    <x v="1"/>
    <x v="5"/>
    <x v="0"/>
    <x v="1"/>
    <n v="12"/>
    <n v="4"/>
    <n v="3"/>
  </r>
  <r>
    <x v="0"/>
    <x v="0"/>
    <x v="0"/>
    <x v="6"/>
    <x v="0"/>
    <x v="1"/>
    <x v="1"/>
    <n v="18"/>
    <n v="6"/>
    <n v="4"/>
  </r>
  <r>
    <x v="0"/>
    <x v="0"/>
    <x v="1"/>
    <x v="4"/>
    <x v="4"/>
    <x v="0"/>
    <x v="0"/>
    <n v="14"/>
    <n v="1"/>
    <n v="5"/>
  </r>
  <r>
    <x v="0"/>
    <x v="0"/>
    <x v="1"/>
    <x v="4"/>
    <x v="1"/>
    <x v="1"/>
    <x v="4"/>
    <n v="14"/>
    <n v="1"/>
    <n v="3"/>
  </r>
  <r>
    <x v="0"/>
    <x v="0"/>
    <x v="1"/>
    <x v="3"/>
    <x v="2"/>
    <x v="0"/>
    <x v="1"/>
    <n v="20"/>
    <n v="6"/>
    <n v="5"/>
  </r>
  <r>
    <x v="0"/>
    <x v="0"/>
    <x v="0"/>
    <x v="0"/>
    <x v="2"/>
    <x v="1"/>
    <x v="1"/>
    <n v="14"/>
    <n v="4"/>
    <n v="3"/>
  </r>
  <r>
    <x v="0"/>
    <x v="0"/>
    <x v="1"/>
    <x v="1"/>
    <x v="5"/>
    <x v="1"/>
    <x v="0"/>
    <n v="18"/>
    <n v="5"/>
    <n v="5"/>
  </r>
  <r>
    <x v="0"/>
    <x v="0"/>
    <x v="1"/>
    <x v="8"/>
    <x v="0"/>
    <x v="0"/>
    <x v="1"/>
    <n v="14"/>
    <n v="4"/>
    <n v="5"/>
  </r>
  <r>
    <x v="0"/>
    <x v="0"/>
    <x v="0"/>
    <x v="4"/>
    <x v="1"/>
    <x v="1"/>
    <x v="1"/>
    <n v="16"/>
    <n v="5"/>
    <n v="5"/>
  </r>
  <r>
    <x v="0"/>
    <x v="0"/>
    <x v="1"/>
    <x v="1"/>
    <x v="1"/>
    <x v="1"/>
    <x v="4"/>
    <n v="16"/>
    <n v="1"/>
    <n v="4"/>
  </r>
  <r>
    <x v="0"/>
    <x v="0"/>
    <x v="1"/>
    <x v="0"/>
    <x v="2"/>
    <x v="1"/>
    <x v="4"/>
    <n v="14"/>
    <n v="5"/>
    <n v="1"/>
  </r>
  <r>
    <x v="0"/>
    <x v="0"/>
    <x v="1"/>
    <x v="4"/>
    <x v="4"/>
    <x v="0"/>
    <x v="3"/>
    <n v="14"/>
    <n v="1"/>
    <n v="4"/>
  </r>
  <r>
    <x v="0"/>
    <x v="0"/>
    <x v="0"/>
    <x v="1"/>
    <x v="5"/>
    <x v="1"/>
    <x v="4"/>
    <n v="20"/>
    <n v="5"/>
    <n v="4"/>
  </r>
  <r>
    <x v="0"/>
    <x v="0"/>
    <x v="0"/>
    <x v="1"/>
    <x v="1"/>
    <x v="1"/>
    <x v="1"/>
    <n v="14"/>
    <n v="5"/>
    <n v="5"/>
  </r>
  <r>
    <x v="0"/>
    <x v="0"/>
    <x v="0"/>
    <x v="4"/>
    <x v="7"/>
    <x v="0"/>
    <x v="2"/>
    <n v="16"/>
    <n v="3"/>
    <n v="5"/>
  </r>
  <r>
    <x v="0"/>
    <x v="0"/>
    <x v="1"/>
    <x v="1"/>
    <x v="5"/>
    <x v="1"/>
    <x v="1"/>
    <n v="14"/>
    <n v="1"/>
    <n v="4"/>
  </r>
  <r>
    <x v="0"/>
    <x v="0"/>
    <x v="1"/>
    <x v="2"/>
    <x v="2"/>
    <x v="1"/>
    <x v="3"/>
    <n v="16"/>
    <n v="5"/>
    <n v="3"/>
  </r>
  <r>
    <x v="0"/>
    <x v="0"/>
    <x v="0"/>
    <x v="2"/>
    <x v="0"/>
    <x v="1"/>
    <x v="1"/>
    <n v="18"/>
    <n v="5"/>
    <n v="4"/>
  </r>
  <r>
    <x v="0"/>
    <x v="0"/>
    <x v="1"/>
    <x v="2"/>
    <x v="2"/>
    <x v="1"/>
    <x v="4"/>
    <n v="14"/>
    <n v="3"/>
    <n v="4"/>
  </r>
  <r>
    <x v="0"/>
    <x v="0"/>
    <x v="1"/>
    <x v="4"/>
    <x v="4"/>
    <x v="0"/>
    <x v="0"/>
    <n v="17"/>
    <n v="5"/>
    <n v="5"/>
  </r>
  <r>
    <x v="0"/>
    <x v="0"/>
    <x v="0"/>
    <x v="1"/>
    <x v="1"/>
    <x v="1"/>
    <x v="1"/>
    <n v="17"/>
    <n v="4"/>
    <n v="4"/>
  </r>
  <r>
    <x v="0"/>
    <x v="0"/>
    <x v="1"/>
    <x v="7"/>
    <x v="2"/>
    <x v="1"/>
    <x v="3"/>
    <n v="14"/>
    <n v="1"/>
    <n v="5"/>
  </r>
  <r>
    <x v="0"/>
    <x v="0"/>
    <x v="1"/>
    <x v="1"/>
    <x v="5"/>
    <x v="1"/>
    <x v="4"/>
    <n v="12"/>
    <n v="1"/>
    <n v="2"/>
  </r>
  <r>
    <x v="0"/>
    <x v="0"/>
    <x v="1"/>
    <x v="1"/>
    <x v="5"/>
    <x v="1"/>
    <x v="0"/>
    <n v="12"/>
    <n v="1"/>
    <n v="4"/>
  </r>
  <r>
    <x v="0"/>
    <x v="0"/>
    <x v="1"/>
    <x v="6"/>
    <x v="2"/>
    <x v="1"/>
    <x v="4"/>
    <n v="14"/>
    <n v="1"/>
    <n v="4"/>
  </r>
  <r>
    <x v="0"/>
    <x v="0"/>
    <x v="1"/>
    <x v="6"/>
    <x v="2"/>
    <x v="1"/>
    <x v="1"/>
    <n v="14"/>
    <n v="5"/>
    <n v="4"/>
  </r>
  <r>
    <x v="0"/>
    <x v="0"/>
    <x v="0"/>
    <x v="1"/>
    <x v="5"/>
    <x v="1"/>
    <x v="1"/>
    <n v="14"/>
    <n v="3"/>
    <n v="3"/>
  </r>
  <r>
    <x v="0"/>
    <x v="0"/>
    <x v="0"/>
    <x v="1"/>
    <x v="5"/>
    <x v="1"/>
    <x v="4"/>
    <n v="20"/>
    <n v="6"/>
    <n v="2"/>
  </r>
  <r>
    <x v="0"/>
    <x v="0"/>
    <x v="1"/>
    <x v="6"/>
    <x v="2"/>
    <x v="1"/>
    <x v="0"/>
    <n v="12"/>
    <n v="3"/>
    <n v="3"/>
  </r>
  <r>
    <x v="0"/>
    <x v="0"/>
    <x v="0"/>
    <x v="1"/>
    <x v="1"/>
    <x v="1"/>
    <x v="0"/>
    <n v="16"/>
    <n v="3"/>
    <n v="5"/>
  </r>
  <r>
    <x v="0"/>
    <x v="0"/>
    <x v="1"/>
    <x v="1"/>
    <x v="5"/>
    <x v="1"/>
    <x v="0"/>
    <n v="14"/>
    <n v="1"/>
    <n v="4"/>
  </r>
  <r>
    <x v="0"/>
    <x v="0"/>
    <x v="1"/>
    <x v="4"/>
    <x v="4"/>
    <x v="0"/>
    <x v="4"/>
    <n v="14"/>
    <n v="4"/>
    <n v="5"/>
  </r>
  <r>
    <x v="0"/>
    <x v="0"/>
    <x v="1"/>
    <x v="1"/>
    <x v="1"/>
    <x v="1"/>
    <x v="1"/>
    <n v="14"/>
    <n v="1"/>
    <n v="4"/>
  </r>
  <r>
    <x v="0"/>
    <x v="0"/>
    <x v="1"/>
    <x v="4"/>
    <x v="1"/>
    <x v="0"/>
    <x v="1"/>
    <n v="14"/>
    <n v="5"/>
    <n v="5"/>
  </r>
  <r>
    <x v="0"/>
    <x v="0"/>
    <x v="1"/>
    <x v="4"/>
    <x v="4"/>
    <x v="0"/>
    <x v="4"/>
    <n v="16"/>
    <n v="4"/>
    <n v="5"/>
  </r>
  <r>
    <x v="0"/>
    <x v="0"/>
    <x v="0"/>
    <x v="5"/>
    <x v="2"/>
    <x v="0"/>
    <x v="1"/>
    <n v="14"/>
    <n v="5"/>
    <n v="4"/>
  </r>
  <r>
    <x v="0"/>
    <x v="0"/>
    <x v="0"/>
    <x v="0"/>
    <x v="0"/>
    <x v="1"/>
    <x v="4"/>
    <n v="18"/>
    <n v="6"/>
    <n v="2"/>
  </r>
  <r>
    <x v="0"/>
    <x v="0"/>
    <x v="0"/>
    <x v="0"/>
    <x v="2"/>
    <x v="1"/>
    <x v="0"/>
    <n v="17"/>
    <n v="5"/>
    <n v="4"/>
  </r>
  <r>
    <x v="0"/>
    <x v="0"/>
    <x v="1"/>
    <x v="1"/>
    <x v="1"/>
    <x v="1"/>
    <x v="4"/>
    <n v="16"/>
    <n v="1"/>
    <n v="4"/>
  </r>
  <r>
    <x v="1"/>
    <x v="1"/>
    <x v="0"/>
    <x v="1"/>
    <x v="4"/>
    <x v="0"/>
    <x v="0"/>
    <n v="18"/>
    <n v="4"/>
    <n v="4"/>
  </r>
  <r>
    <x v="1"/>
    <x v="1"/>
    <x v="1"/>
    <x v="1"/>
    <x v="1"/>
    <x v="1"/>
    <x v="0"/>
    <n v="17"/>
    <n v="1"/>
    <n v="5"/>
  </r>
  <r>
    <x v="2"/>
    <x v="1"/>
    <x v="0"/>
    <x v="0"/>
    <x v="2"/>
    <x v="1"/>
    <x v="3"/>
    <n v="18"/>
    <n v="6"/>
    <n v="2"/>
  </r>
  <r>
    <x v="3"/>
    <x v="1"/>
    <x v="1"/>
    <x v="2"/>
    <x v="0"/>
    <x v="1"/>
    <x v="0"/>
    <n v="17"/>
    <n v="5"/>
    <n v="2"/>
  </r>
  <r>
    <x v="4"/>
    <x v="1"/>
    <x v="0"/>
    <x v="4"/>
    <x v="7"/>
    <x v="0"/>
    <x v="1"/>
    <n v="16"/>
    <n v="5"/>
    <n v="5"/>
  </r>
  <r>
    <x v="4"/>
    <x v="1"/>
    <x v="1"/>
    <x v="4"/>
    <x v="4"/>
    <x v="1"/>
    <x v="4"/>
    <n v="14"/>
    <n v="1"/>
    <n v="5"/>
  </r>
  <r>
    <x v="3"/>
    <x v="1"/>
    <x v="0"/>
    <x v="0"/>
    <x v="2"/>
    <x v="1"/>
    <x v="1"/>
    <n v="14"/>
    <n v="5"/>
    <n v="2"/>
  </r>
  <r>
    <x v="2"/>
    <x v="1"/>
    <x v="1"/>
    <x v="4"/>
    <x v="4"/>
    <x v="0"/>
    <x v="4"/>
    <n v="14"/>
    <n v="3"/>
    <n v="4"/>
  </r>
  <r>
    <x v="5"/>
    <x v="1"/>
    <x v="0"/>
    <x v="0"/>
    <x v="2"/>
    <x v="1"/>
    <x v="4"/>
    <n v="18"/>
    <n v="6"/>
    <n v="4"/>
  </r>
  <r>
    <x v="1"/>
    <x v="1"/>
    <x v="1"/>
    <x v="2"/>
    <x v="2"/>
    <x v="1"/>
    <x v="1"/>
    <n v="12"/>
    <n v="3"/>
    <n v="2"/>
  </r>
  <r>
    <x v="4"/>
    <x v="1"/>
    <x v="1"/>
    <x v="0"/>
    <x v="2"/>
    <x v="1"/>
    <x v="1"/>
    <n v="14"/>
    <n v="4"/>
    <n v="2"/>
  </r>
  <r>
    <x v="2"/>
    <x v="1"/>
    <x v="1"/>
    <x v="6"/>
    <x v="2"/>
    <x v="1"/>
    <x v="0"/>
    <n v="17"/>
    <n v="1"/>
    <n v="4"/>
  </r>
  <r>
    <x v="3"/>
    <x v="1"/>
    <x v="1"/>
    <x v="6"/>
    <x v="2"/>
    <x v="1"/>
    <x v="3"/>
    <n v="9"/>
    <n v="4"/>
    <n v="1"/>
  </r>
  <r>
    <x v="3"/>
    <x v="1"/>
    <x v="0"/>
    <x v="0"/>
    <x v="0"/>
    <x v="1"/>
    <x v="4"/>
    <n v="20"/>
    <n v="6"/>
    <n v="2"/>
  </r>
  <r>
    <x v="3"/>
    <x v="1"/>
    <x v="1"/>
    <x v="2"/>
    <x v="2"/>
    <x v="1"/>
    <x v="0"/>
    <n v="14"/>
    <n v="1"/>
    <n v="2"/>
  </r>
  <r>
    <x v="1"/>
    <x v="1"/>
    <x v="0"/>
    <x v="1"/>
    <x v="1"/>
    <x v="0"/>
    <x v="2"/>
    <n v="18"/>
    <n v="6"/>
    <n v="5"/>
  </r>
  <r>
    <x v="2"/>
    <x v="1"/>
    <x v="0"/>
    <x v="0"/>
    <x v="0"/>
    <x v="1"/>
    <x v="4"/>
    <n v="18"/>
    <n v="7"/>
    <n v="3"/>
  </r>
  <r>
    <x v="2"/>
    <x v="1"/>
    <x v="1"/>
    <x v="1"/>
    <x v="1"/>
    <x v="0"/>
    <x v="0"/>
    <n v="17"/>
    <n v="5"/>
    <n v="5"/>
  </r>
  <r>
    <x v="4"/>
    <x v="1"/>
    <x v="0"/>
    <x v="6"/>
    <x v="2"/>
    <x v="1"/>
    <x v="1"/>
    <n v="16"/>
    <n v="5"/>
    <n v="5"/>
  </r>
  <r>
    <x v="4"/>
    <x v="1"/>
    <x v="1"/>
    <x v="5"/>
    <x v="2"/>
    <x v="1"/>
    <x v="3"/>
    <n v="14"/>
    <n v="4"/>
    <n v="5"/>
  </r>
  <r>
    <x v="2"/>
    <x v="1"/>
    <x v="1"/>
    <x v="1"/>
    <x v="1"/>
    <x v="1"/>
    <x v="0"/>
    <n v="18"/>
    <n v="5"/>
    <n v="4"/>
  </r>
  <r>
    <x v="4"/>
    <x v="1"/>
    <x v="1"/>
    <x v="1"/>
    <x v="5"/>
    <x v="1"/>
    <x v="3"/>
    <n v="14"/>
    <n v="1"/>
    <n v="4"/>
  </r>
  <r>
    <x v="3"/>
    <x v="1"/>
    <x v="0"/>
    <x v="1"/>
    <x v="4"/>
    <x v="1"/>
    <x v="0"/>
    <n v="17"/>
    <n v="5"/>
    <n v="4"/>
  </r>
  <r>
    <x v="3"/>
    <x v="1"/>
    <x v="1"/>
    <x v="1"/>
    <x v="5"/>
    <x v="1"/>
    <x v="1"/>
    <n v="14"/>
    <n v="6"/>
    <n v="2"/>
  </r>
  <r>
    <x v="1"/>
    <x v="1"/>
    <x v="1"/>
    <x v="6"/>
    <x v="2"/>
    <x v="1"/>
    <x v="1"/>
    <n v="16"/>
    <n v="5"/>
    <n v="4"/>
  </r>
  <r>
    <x v="2"/>
    <x v="1"/>
    <x v="1"/>
    <x v="1"/>
    <x v="0"/>
    <x v="1"/>
    <x v="1"/>
    <n v="12"/>
    <n v="7"/>
    <n v="3"/>
  </r>
  <r>
    <x v="4"/>
    <x v="1"/>
    <x v="0"/>
    <x v="1"/>
    <x v="4"/>
    <x v="0"/>
    <x v="4"/>
    <n v="18"/>
    <n v="5"/>
    <n v="2"/>
  </r>
  <r>
    <x v="4"/>
    <x v="1"/>
    <x v="0"/>
    <x v="2"/>
    <x v="1"/>
    <x v="0"/>
    <x v="1"/>
    <n v="20"/>
    <n v="6"/>
    <n v="4"/>
  </r>
  <r>
    <x v="4"/>
    <x v="1"/>
    <x v="1"/>
    <x v="1"/>
    <x v="5"/>
    <x v="1"/>
    <x v="0"/>
    <n v="14"/>
    <n v="1"/>
    <n v="3"/>
  </r>
  <r>
    <x v="1"/>
    <x v="1"/>
    <x v="1"/>
    <x v="2"/>
    <x v="0"/>
    <x v="1"/>
    <x v="1"/>
    <n v="14"/>
    <n v="1"/>
    <n v="4"/>
  </r>
  <r>
    <x v="1"/>
    <x v="1"/>
    <x v="0"/>
    <x v="1"/>
    <x v="1"/>
    <x v="1"/>
    <x v="4"/>
    <n v="18"/>
    <n v="7"/>
    <n v="2"/>
  </r>
  <r>
    <x v="4"/>
    <x v="1"/>
    <x v="1"/>
    <x v="8"/>
    <x v="3"/>
    <x v="0"/>
    <x v="3"/>
    <n v="14"/>
    <n v="4"/>
    <n v="5"/>
  </r>
  <r>
    <x v="4"/>
    <x v="1"/>
    <x v="1"/>
    <x v="2"/>
    <x v="0"/>
    <x v="1"/>
    <x v="1"/>
    <n v="18"/>
    <n v="1"/>
    <n v="5"/>
  </r>
  <r>
    <x v="2"/>
    <x v="1"/>
    <x v="1"/>
    <x v="2"/>
    <x v="5"/>
    <x v="1"/>
    <x v="4"/>
    <n v="17"/>
    <n v="6"/>
    <n v="4"/>
  </r>
  <r>
    <x v="2"/>
    <x v="1"/>
    <x v="0"/>
    <x v="0"/>
    <x v="2"/>
    <x v="1"/>
    <x v="4"/>
    <n v="20"/>
    <n v="6"/>
    <n v="4"/>
  </r>
  <r>
    <x v="2"/>
    <x v="1"/>
    <x v="1"/>
    <x v="0"/>
    <x v="0"/>
    <x v="0"/>
    <x v="2"/>
    <n v="20"/>
    <n v="5"/>
    <n v="3"/>
  </r>
  <r>
    <x v="3"/>
    <x v="1"/>
    <x v="1"/>
    <x v="2"/>
    <x v="0"/>
    <x v="1"/>
    <x v="4"/>
    <n v="16"/>
    <n v="5"/>
    <n v="5"/>
  </r>
  <r>
    <x v="2"/>
    <x v="1"/>
    <x v="0"/>
    <x v="7"/>
    <x v="2"/>
    <x v="1"/>
    <x v="4"/>
    <n v="20"/>
    <n v="6"/>
    <n v="4"/>
  </r>
  <r>
    <x v="2"/>
    <x v="1"/>
    <x v="1"/>
    <x v="6"/>
    <x v="2"/>
    <x v="1"/>
    <x v="2"/>
    <n v="12"/>
    <n v="1"/>
    <n v="3"/>
  </r>
  <r>
    <x v="4"/>
    <x v="1"/>
    <x v="0"/>
    <x v="7"/>
    <x v="2"/>
    <x v="1"/>
    <x v="4"/>
    <n v="20"/>
    <n v="6"/>
    <n v="3"/>
  </r>
  <r>
    <x v="5"/>
    <x v="1"/>
    <x v="0"/>
    <x v="0"/>
    <x v="2"/>
    <x v="1"/>
    <x v="0"/>
    <n v="18"/>
    <n v="6"/>
    <n v="5"/>
  </r>
  <r>
    <x v="3"/>
    <x v="1"/>
    <x v="1"/>
    <x v="4"/>
    <x v="1"/>
    <x v="0"/>
    <x v="0"/>
    <n v="12"/>
    <n v="3"/>
    <n v="4"/>
  </r>
  <r>
    <x v="3"/>
    <x v="1"/>
    <x v="0"/>
    <x v="1"/>
    <x v="5"/>
    <x v="1"/>
    <x v="2"/>
    <n v="18"/>
    <n v="6"/>
    <n v="2"/>
  </r>
  <r>
    <x v="4"/>
    <x v="1"/>
    <x v="0"/>
    <x v="1"/>
    <x v="1"/>
    <x v="1"/>
    <x v="0"/>
    <n v="18"/>
    <n v="5"/>
    <n v="5"/>
  </r>
  <r>
    <x v="3"/>
    <x v="1"/>
    <x v="0"/>
    <x v="5"/>
    <x v="2"/>
    <x v="1"/>
    <x v="1"/>
    <n v="17"/>
    <n v="6"/>
    <n v="5"/>
  </r>
  <r>
    <x v="3"/>
    <x v="1"/>
    <x v="1"/>
    <x v="6"/>
    <x v="2"/>
    <x v="1"/>
    <x v="1"/>
    <n v="12"/>
    <n v="1"/>
    <n v="1"/>
  </r>
  <r>
    <x v="2"/>
    <x v="1"/>
    <x v="0"/>
    <x v="1"/>
    <x v="1"/>
    <x v="0"/>
    <x v="0"/>
    <n v="14"/>
    <n v="3"/>
    <n v="4"/>
  </r>
  <r>
    <x v="2"/>
    <x v="1"/>
    <x v="1"/>
    <x v="2"/>
    <x v="5"/>
    <x v="1"/>
    <x v="1"/>
    <n v="18"/>
    <n v="4"/>
    <n v="5"/>
  </r>
  <r>
    <x v="4"/>
    <x v="1"/>
    <x v="0"/>
    <x v="2"/>
    <x v="6"/>
    <x v="1"/>
    <x v="0"/>
    <n v="12"/>
    <n v="3"/>
    <n v="4"/>
  </r>
  <r>
    <x v="1"/>
    <x v="1"/>
    <x v="0"/>
    <x v="5"/>
    <x v="2"/>
    <x v="1"/>
    <x v="3"/>
    <n v="16"/>
    <n v="5"/>
    <n v="4"/>
  </r>
  <r>
    <x v="3"/>
    <x v="1"/>
    <x v="0"/>
    <x v="0"/>
    <x v="2"/>
    <x v="1"/>
    <x v="4"/>
    <n v="20"/>
    <n v="5"/>
    <n v="4"/>
  </r>
  <r>
    <x v="2"/>
    <x v="1"/>
    <x v="0"/>
    <x v="4"/>
    <x v="1"/>
    <x v="1"/>
    <x v="4"/>
    <n v="17"/>
    <n v="6"/>
    <n v="4"/>
  </r>
  <r>
    <x v="4"/>
    <x v="1"/>
    <x v="0"/>
    <x v="1"/>
    <x v="1"/>
    <x v="0"/>
    <x v="4"/>
    <n v="14"/>
    <n v="4"/>
    <n v="5"/>
  </r>
  <r>
    <x v="2"/>
    <x v="1"/>
    <x v="1"/>
    <x v="7"/>
    <x v="2"/>
    <x v="1"/>
    <x v="3"/>
    <n v="16"/>
    <n v="1"/>
    <n v="3"/>
  </r>
  <r>
    <x v="4"/>
    <x v="1"/>
    <x v="0"/>
    <x v="1"/>
    <x v="1"/>
    <x v="0"/>
    <x v="0"/>
    <n v="14"/>
    <n v="3"/>
    <n v="3"/>
  </r>
  <r>
    <x v="4"/>
    <x v="1"/>
    <x v="1"/>
    <x v="1"/>
    <x v="0"/>
    <x v="1"/>
    <x v="1"/>
    <n v="16"/>
    <n v="1"/>
    <n v="4"/>
  </r>
  <r>
    <x v="4"/>
    <x v="1"/>
    <x v="0"/>
    <x v="2"/>
    <x v="5"/>
    <x v="1"/>
    <x v="0"/>
    <n v="14"/>
    <n v="7"/>
    <n v="4"/>
  </r>
  <r>
    <x v="2"/>
    <x v="1"/>
    <x v="0"/>
    <x v="2"/>
    <x v="5"/>
    <x v="1"/>
    <x v="4"/>
    <n v="18"/>
    <n v="4"/>
    <n v="1"/>
  </r>
  <r>
    <x v="1"/>
    <x v="1"/>
    <x v="0"/>
    <x v="4"/>
    <x v="4"/>
    <x v="0"/>
    <x v="2"/>
    <n v="14"/>
    <n v="3"/>
    <n v="2"/>
  </r>
  <r>
    <x v="2"/>
    <x v="1"/>
    <x v="0"/>
    <x v="4"/>
    <x v="1"/>
    <x v="1"/>
    <x v="0"/>
    <n v="18"/>
    <n v="6"/>
    <n v="4"/>
  </r>
  <r>
    <x v="2"/>
    <x v="1"/>
    <x v="0"/>
    <x v="6"/>
    <x v="2"/>
    <x v="1"/>
    <x v="1"/>
    <n v="20"/>
    <n v="6"/>
    <n v="4"/>
  </r>
  <r>
    <x v="5"/>
    <x v="1"/>
    <x v="1"/>
    <x v="3"/>
    <x v="2"/>
    <x v="1"/>
    <x v="2"/>
    <n v="18"/>
    <n v="5"/>
    <n v="4"/>
  </r>
  <r>
    <x v="2"/>
    <x v="1"/>
    <x v="1"/>
    <x v="2"/>
    <x v="1"/>
    <x v="1"/>
    <x v="0"/>
    <n v="18"/>
    <n v="5"/>
    <n v="2"/>
  </r>
  <r>
    <x v="4"/>
    <x v="1"/>
    <x v="0"/>
    <x v="1"/>
    <x v="1"/>
    <x v="1"/>
    <x v="2"/>
    <n v="16"/>
    <n v="4"/>
    <n v="4"/>
  </r>
  <r>
    <x v="2"/>
    <x v="1"/>
    <x v="0"/>
    <x v="2"/>
    <x v="5"/>
    <x v="1"/>
    <x v="1"/>
    <n v="16"/>
    <n v="1"/>
    <n v="4"/>
  </r>
  <r>
    <x v="5"/>
    <x v="1"/>
    <x v="0"/>
    <x v="3"/>
    <x v="2"/>
    <x v="1"/>
    <x v="2"/>
    <n v="17"/>
    <n v="4"/>
    <n v="4"/>
  </r>
  <r>
    <x v="2"/>
    <x v="1"/>
    <x v="1"/>
    <x v="6"/>
    <x v="2"/>
    <x v="1"/>
    <x v="1"/>
    <n v="14"/>
    <n v="5"/>
    <n v="2"/>
  </r>
  <r>
    <x v="2"/>
    <x v="1"/>
    <x v="0"/>
    <x v="0"/>
    <x v="0"/>
    <x v="1"/>
    <x v="2"/>
    <n v="18"/>
    <n v="5"/>
    <n v="3"/>
  </r>
  <r>
    <x v="1"/>
    <x v="1"/>
    <x v="0"/>
    <x v="6"/>
    <x v="2"/>
    <x v="1"/>
    <x v="0"/>
    <n v="17"/>
    <n v="6"/>
    <n v="1"/>
  </r>
  <r>
    <x v="4"/>
    <x v="1"/>
    <x v="1"/>
    <x v="7"/>
    <x v="2"/>
    <x v="1"/>
    <x v="0"/>
    <n v="14"/>
    <n v="4"/>
    <n v="4"/>
  </r>
  <r>
    <x v="5"/>
    <x v="1"/>
    <x v="1"/>
    <x v="1"/>
    <x v="5"/>
    <x v="1"/>
    <x v="0"/>
    <n v="17"/>
    <n v="5"/>
    <n v="3"/>
  </r>
  <r>
    <x v="3"/>
    <x v="1"/>
    <x v="0"/>
    <x v="2"/>
    <x v="5"/>
    <x v="1"/>
    <x v="4"/>
    <n v="12"/>
    <n v="4"/>
    <n v="2"/>
  </r>
  <r>
    <x v="4"/>
    <x v="1"/>
    <x v="0"/>
    <x v="4"/>
    <x v="1"/>
    <x v="0"/>
    <x v="1"/>
    <n v="14"/>
    <n v="2"/>
    <n v="5"/>
  </r>
  <r>
    <x v="1"/>
    <x v="1"/>
    <x v="0"/>
    <x v="1"/>
    <x v="5"/>
    <x v="1"/>
    <x v="0"/>
    <n v="18"/>
    <n v="6"/>
    <n v="4"/>
  </r>
  <r>
    <x v="3"/>
    <x v="1"/>
    <x v="1"/>
    <x v="0"/>
    <x v="2"/>
    <x v="1"/>
    <x v="2"/>
    <n v="18"/>
    <n v="5"/>
    <n v="5"/>
  </r>
  <r>
    <x v="2"/>
    <x v="1"/>
    <x v="1"/>
    <x v="2"/>
    <x v="2"/>
    <x v="1"/>
    <x v="0"/>
    <n v="17"/>
    <n v="1"/>
    <n v="3"/>
  </r>
  <r>
    <x v="2"/>
    <x v="1"/>
    <x v="1"/>
    <x v="1"/>
    <x v="5"/>
    <x v="0"/>
    <x v="4"/>
    <n v="17"/>
    <n v="5"/>
    <n v="5"/>
  </r>
  <r>
    <x v="4"/>
    <x v="1"/>
    <x v="1"/>
    <x v="2"/>
    <x v="5"/>
    <x v="1"/>
    <x v="0"/>
    <n v="17"/>
    <n v="5"/>
    <n v="3"/>
  </r>
  <r>
    <x v="4"/>
    <x v="1"/>
    <x v="0"/>
    <x v="2"/>
    <x v="4"/>
    <x v="1"/>
    <x v="4"/>
    <n v="14"/>
    <n v="2"/>
    <n v="4"/>
  </r>
  <r>
    <x v="3"/>
    <x v="1"/>
    <x v="1"/>
    <x v="6"/>
    <x v="2"/>
    <x v="1"/>
    <x v="1"/>
    <n v="14"/>
    <n v="1"/>
    <n v="2"/>
  </r>
  <r>
    <x v="2"/>
    <x v="1"/>
    <x v="0"/>
    <x v="2"/>
    <x v="0"/>
    <x v="1"/>
    <x v="0"/>
    <n v="14"/>
    <n v="5"/>
    <n v="4"/>
  </r>
  <r>
    <x v="2"/>
    <x v="1"/>
    <x v="0"/>
    <x v="0"/>
    <x v="1"/>
    <x v="1"/>
    <x v="2"/>
    <n v="20"/>
    <n v="6"/>
    <n v="3"/>
  </r>
  <r>
    <x v="4"/>
    <x v="1"/>
    <x v="1"/>
    <x v="1"/>
    <x v="1"/>
    <x v="1"/>
    <x v="4"/>
    <n v="16"/>
    <n v="5"/>
    <n v="3"/>
  </r>
  <r>
    <x v="3"/>
    <x v="1"/>
    <x v="1"/>
    <x v="6"/>
    <x v="2"/>
    <x v="1"/>
    <x v="0"/>
    <n v="14"/>
    <n v="4"/>
    <n v="3"/>
  </r>
  <r>
    <x v="4"/>
    <x v="1"/>
    <x v="0"/>
    <x v="1"/>
    <x v="0"/>
    <x v="1"/>
    <x v="3"/>
    <n v="20"/>
    <n v="6"/>
    <n v="5"/>
  </r>
  <r>
    <x v="3"/>
    <x v="1"/>
    <x v="0"/>
    <x v="0"/>
    <x v="0"/>
    <x v="1"/>
    <x v="4"/>
    <n v="20"/>
    <n v="6"/>
    <n v="2"/>
  </r>
  <r>
    <x v="3"/>
    <x v="1"/>
    <x v="1"/>
    <x v="1"/>
    <x v="5"/>
    <x v="1"/>
    <x v="2"/>
    <n v="14"/>
    <n v="3"/>
    <n v="3"/>
  </r>
  <r>
    <x v="1"/>
    <x v="1"/>
    <x v="1"/>
    <x v="1"/>
    <x v="5"/>
    <x v="1"/>
    <x v="1"/>
    <n v="12"/>
    <n v="1"/>
    <n v="2"/>
  </r>
  <r>
    <x v="1"/>
    <x v="1"/>
    <x v="0"/>
    <x v="2"/>
    <x v="0"/>
    <x v="1"/>
    <x v="4"/>
    <n v="14"/>
    <n v="4"/>
    <n v="4"/>
  </r>
  <r>
    <x v="3"/>
    <x v="1"/>
    <x v="1"/>
    <x v="8"/>
    <x v="3"/>
    <x v="1"/>
    <x v="4"/>
    <n v="12"/>
    <n v="1"/>
    <n v="3"/>
  </r>
  <r>
    <x v="3"/>
    <x v="1"/>
    <x v="1"/>
    <x v="2"/>
    <x v="2"/>
    <x v="1"/>
    <x v="0"/>
    <n v="18"/>
    <n v="5"/>
    <n v="4"/>
  </r>
  <r>
    <x v="5"/>
    <x v="1"/>
    <x v="1"/>
    <x v="4"/>
    <x v="5"/>
    <x v="0"/>
    <x v="1"/>
    <n v="14"/>
    <n v="4"/>
    <n v="3"/>
  </r>
  <r>
    <x v="4"/>
    <x v="1"/>
    <x v="0"/>
    <x v="2"/>
    <x v="5"/>
    <x v="1"/>
    <x v="1"/>
    <n v="20"/>
    <n v="6"/>
    <n v="5"/>
  </r>
  <r>
    <x v="2"/>
    <x v="1"/>
    <x v="0"/>
    <x v="1"/>
    <x v="1"/>
    <x v="1"/>
    <x v="4"/>
    <n v="18"/>
    <n v="6"/>
    <n v="2"/>
  </r>
  <r>
    <x v="4"/>
    <x v="1"/>
    <x v="1"/>
    <x v="4"/>
    <x v="4"/>
    <x v="1"/>
    <x v="3"/>
    <n v="14"/>
    <n v="5"/>
    <n v="3"/>
  </r>
  <r>
    <x v="3"/>
    <x v="1"/>
    <x v="1"/>
    <x v="2"/>
    <x v="2"/>
    <x v="0"/>
    <x v="0"/>
    <n v="17"/>
    <n v="5"/>
    <n v="1"/>
  </r>
  <r>
    <x v="3"/>
    <x v="1"/>
    <x v="1"/>
    <x v="6"/>
    <x v="2"/>
    <x v="1"/>
    <x v="4"/>
    <n v="12"/>
    <n v="1"/>
    <n v="2"/>
  </r>
  <r>
    <x v="2"/>
    <x v="1"/>
    <x v="0"/>
    <x v="6"/>
    <x v="2"/>
    <x v="1"/>
    <x v="0"/>
    <n v="20"/>
    <n v="5"/>
    <n v="4"/>
  </r>
  <r>
    <x v="3"/>
    <x v="1"/>
    <x v="0"/>
    <x v="2"/>
    <x v="0"/>
    <x v="0"/>
    <x v="4"/>
    <n v="18"/>
    <n v="4"/>
    <n v="2"/>
  </r>
  <r>
    <x v="3"/>
    <x v="1"/>
    <x v="1"/>
    <x v="2"/>
    <x v="2"/>
    <x v="1"/>
    <x v="0"/>
    <n v="9"/>
    <n v="1"/>
    <n v="1"/>
  </r>
  <r>
    <x v="2"/>
    <x v="1"/>
    <x v="0"/>
    <x v="3"/>
    <x v="2"/>
    <x v="1"/>
    <x v="3"/>
    <n v="20"/>
    <n v="4"/>
    <n v="5"/>
  </r>
  <r>
    <x v="3"/>
    <x v="1"/>
    <x v="0"/>
    <x v="5"/>
    <x v="2"/>
    <x v="1"/>
    <x v="1"/>
    <n v="20"/>
    <n v="6"/>
    <n v="4"/>
  </r>
  <r>
    <x v="5"/>
    <x v="1"/>
    <x v="1"/>
    <x v="6"/>
    <x v="2"/>
    <x v="1"/>
    <x v="4"/>
    <n v="17"/>
    <n v="6"/>
    <n v="3"/>
  </r>
  <r>
    <x v="3"/>
    <x v="1"/>
    <x v="0"/>
    <x v="0"/>
    <x v="2"/>
    <x v="1"/>
    <x v="0"/>
    <n v="17"/>
    <n v="6"/>
    <n v="3"/>
  </r>
  <r>
    <x v="3"/>
    <x v="1"/>
    <x v="0"/>
    <x v="0"/>
    <x v="2"/>
    <x v="1"/>
    <x v="3"/>
    <n v="17"/>
    <n v="5"/>
    <n v="2"/>
  </r>
  <r>
    <x v="2"/>
    <x v="1"/>
    <x v="0"/>
    <x v="1"/>
    <x v="0"/>
    <x v="1"/>
    <x v="4"/>
    <n v="20"/>
    <n v="6"/>
    <n v="4"/>
  </r>
  <r>
    <x v="5"/>
    <x v="1"/>
    <x v="0"/>
    <x v="0"/>
    <x v="2"/>
    <x v="1"/>
    <x v="4"/>
    <n v="16"/>
    <n v="5"/>
    <n v="4"/>
  </r>
  <r>
    <x v="3"/>
    <x v="1"/>
    <x v="1"/>
    <x v="2"/>
    <x v="2"/>
    <x v="1"/>
    <x v="2"/>
    <n v="14"/>
    <n v="5"/>
    <n v="2"/>
  </r>
  <r>
    <x v="2"/>
    <x v="1"/>
    <x v="0"/>
    <x v="2"/>
    <x v="0"/>
    <x v="1"/>
    <x v="0"/>
    <n v="17"/>
    <n v="6"/>
    <n v="3"/>
  </r>
  <r>
    <x v="5"/>
    <x v="1"/>
    <x v="0"/>
    <x v="0"/>
    <x v="2"/>
    <x v="1"/>
    <x v="1"/>
    <n v="18"/>
    <n v="5"/>
    <n v="1"/>
  </r>
  <r>
    <x v="2"/>
    <x v="1"/>
    <x v="1"/>
    <x v="1"/>
    <x v="4"/>
    <x v="0"/>
    <x v="4"/>
    <n v="17"/>
    <n v="5"/>
    <n v="5"/>
  </r>
  <r>
    <x v="1"/>
    <x v="1"/>
    <x v="1"/>
    <x v="5"/>
    <x v="2"/>
    <x v="1"/>
    <x v="4"/>
    <n v="17"/>
    <n v="5"/>
    <n v="2"/>
  </r>
  <r>
    <x v="3"/>
    <x v="1"/>
    <x v="0"/>
    <x v="0"/>
    <x v="2"/>
    <x v="1"/>
    <x v="4"/>
    <n v="17"/>
    <n v="5"/>
    <n v="4"/>
  </r>
  <r>
    <x v="3"/>
    <x v="1"/>
    <x v="1"/>
    <x v="1"/>
    <x v="1"/>
    <x v="0"/>
    <x v="4"/>
    <n v="14"/>
    <n v="5"/>
    <n v="5"/>
  </r>
  <r>
    <x v="5"/>
    <x v="1"/>
    <x v="1"/>
    <x v="1"/>
    <x v="0"/>
    <x v="1"/>
    <x v="1"/>
    <n v="14"/>
    <n v="1"/>
    <n v="5"/>
  </r>
  <r>
    <x v="4"/>
    <x v="1"/>
    <x v="1"/>
    <x v="4"/>
    <x v="1"/>
    <x v="1"/>
    <x v="0"/>
    <n v="16"/>
    <n v="1"/>
    <n v="3"/>
  </r>
  <r>
    <x v="3"/>
    <x v="1"/>
    <x v="0"/>
    <x v="7"/>
    <x v="5"/>
    <x v="0"/>
    <x v="1"/>
    <n v="16"/>
    <n v="5"/>
    <n v="5"/>
  </r>
  <r>
    <x v="5"/>
    <x v="1"/>
    <x v="1"/>
    <x v="1"/>
    <x v="1"/>
    <x v="1"/>
    <x v="2"/>
    <n v="16"/>
    <n v="3"/>
    <n v="5"/>
  </r>
  <r>
    <x v="2"/>
    <x v="1"/>
    <x v="1"/>
    <x v="0"/>
    <x v="2"/>
    <x v="1"/>
    <x v="4"/>
    <n v="17"/>
    <n v="6"/>
    <n v="4"/>
  </r>
  <r>
    <x v="5"/>
    <x v="1"/>
    <x v="1"/>
    <x v="1"/>
    <x v="1"/>
    <x v="0"/>
    <x v="2"/>
    <n v="17"/>
    <n v="3"/>
    <n v="1"/>
  </r>
  <r>
    <x v="3"/>
    <x v="1"/>
    <x v="1"/>
    <x v="8"/>
    <x v="3"/>
    <x v="1"/>
    <x v="4"/>
    <n v="12"/>
    <n v="3"/>
    <n v="5"/>
  </r>
  <r>
    <x v="2"/>
    <x v="1"/>
    <x v="1"/>
    <x v="2"/>
    <x v="2"/>
    <x v="1"/>
    <x v="3"/>
    <n v="18"/>
    <n v="5"/>
    <n v="4"/>
  </r>
  <r>
    <x v="2"/>
    <x v="1"/>
    <x v="1"/>
    <x v="4"/>
    <x v="1"/>
    <x v="0"/>
    <x v="2"/>
    <n v="16"/>
    <n v="3"/>
    <n v="5"/>
  </r>
  <r>
    <x v="5"/>
    <x v="1"/>
    <x v="0"/>
    <x v="2"/>
    <x v="1"/>
    <x v="1"/>
    <x v="1"/>
    <n v="18"/>
    <n v="6"/>
    <n v="4"/>
  </r>
  <r>
    <x v="4"/>
    <x v="1"/>
    <x v="1"/>
    <x v="4"/>
    <x v="4"/>
    <x v="1"/>
    <x v="0"/>
    <n v="18"/>
    <n v="5"/>
    <n v="2"/>
  </r>
  <r>
    <x v="1"/>
    <x v="1"/>
    <x v="1"/>
    <x v="6"/>
    <x v="2"/>
    <x v="1"/>
    <x v="4"/>
    <n v="17"/>
    <n v="5"/>
    <n v="4"/>
  </r>
  <r>
    <x v="4"/>
    <x v="1"/>
    <x v="0"/>
    <x v="2"/>
    <x v="5"/>
    <x v="1"/>
    <x v="1"/>
    <n v="16"/>
    <n v="4"/>
    <n v="4"/>
  </r>
  <r>
    <x v="3"/>
    <x v="1"/>
    <x v="0"/>
    <x v="0"/>
    <x v="2"/>
    <x v="0"/>
    <x v="0"/>
    <n v="14"/>
    <n v="6"/>
    <n v="2"/>
  </r>
  <r>
    <x v="4"/>
    <x v="1"/>
    <x v="0"/>
    <x v="6"/>
    <x v="2"/>
    <x v="1"/>
    <x v="0"/>
    <n v="16"/>
    <n v="6"/>
    <n v="3"/>
  </r>
  <r>
    <x v="4"/>
    <x v="1"/>
    <x v="0"/>
    <x v="1"/>
    <x v="1"/>
    <x v="1"/>
    <x v="2"/>
    <n v="18"/>
    <n v="5"/>
    <n v="4"/>
  </r>
  <r>
    <x v="5"/>
    <x v="1"/>
    <x v="0"/>
    <x v="0"/>
    <x v="2"/>
    <x v="1"/>
    <x v="1"/>
    <n v="20"/>
    <n v="7"/>
    <n v="3"/>
  </r>
  <r>
    <x v="2"/>
    <x v="1"/>
    <x v="0"/>
    <x v="0"/>
    <x v="2"/>
    <x v="1"/>
    <x v="0"/>
    <n v="20"/>
    <n v="6"/>
    <n v="4"/>
  </r>
  <r>
    <x v="1"/>
    <x v="1"/>
    <x v="0"/>
    <x v="4"/>
    <x v="4"/>
    <x v="0"/>
    <x v="4"/>
    <n v="12"/>
    <n v="3"/>
    <n v="3"/>
  </r>
  <r>
    <x v="1"/>
    <x v="1"/>
    <x v="0"/>
    <x v="2"/>
    <x v="1"/>
    <x v="1"/>
    <x v="0"/>
    <n v="20"/>
    <n v="6"/>
    <n v="2"/>
  </r>
  <r>
    <x v="5"/>
    <x v="1"/>
    <x v="0"/>
    <x v="2"/>
    <x v="2"/>
    <x v="1"/>
    <x v="3"/>
    <n v="20"/>
    <n v="6"/>
    <n v="5"/>
  </r>
  <r>
    <x v="3"/>
    <x v="1"/>
    <x v="1"/>
    <x v="7"/>
    <x v="2"/>
    <x v="1"/>
    <x v="2"/>
    <n v="18"/>
    <n v="5"/>
    <n v="5"/>
  </r>
  <r>
    <x v="3"/>
    <x v="1"/>
    <x v="0"/>
    <x v="5"/>
    <x v="2"/>
    <x v="0"/>
    <x v="2"/>
    <n v="18"/>
    <n v="6"/>
    <n v="5"/>
  </r>
  <r>
    <x v="1"/>
    <x v="1"/>
    <x v="1"/>
    <x v="2"/>
    <x v="2"/>
    <x v="1"/>
    <x v="1"/>
    <n v="16"/>
    <n v="4"/>
    <n v="4"/>
  </r>
  <r>
    <x v="2"/>
    <x v="1"/>
    <x v="1"/>
    <x v="2"/>
    <x v="2"/>
    <x v="1"/>
    <x v="0"/>
    <n v="14"/>
    <n v="3"/>
    <n v="2"/>
  </r>
  <r>
    <x v="2"/>
    <x v="1"/>
    <x v="1"/>
    <x v="1"/>
    <x v="5"/>
    <x v="1"/>
    <x v="1"/>
    <n v="16"/>
    <n v="1"/>
    <n v="2"/>
  </r>
  <r>
    <x v="3"/>
    <x v="1"/>
    <x v="0"/>
    <x v="6"/>
    <x v="2"/>
    <x v="1"/>
    <x v="0"/>
    <n v="18"/>
    <n v="6"/>
    <n v="2"/>
  </r>
  <r>
    <x v="2"/>
    <x v="1"/>
    <x v="1"/>
    <x v="6"/>
    <x v="2"/>
    <x v="1"/>
    <x v="4"/>
    <n v="14"/>
    <n v="3"/>
    <n v="2"/>
  </r>
  <r>
    <x v="3"/>
    <x v="1"/>
    <x v="0"/>
    <x v="1"/>
    <x v="5"/>
    <x v="1"/>
    <x v="4"/>
    <n v="17"/>
    <n v="5"/>
    <n v="4"/>
  </r>
  <r>
    <x v="1"/>
    <x v="1"/>
    <x v="0"/>
    <x v="2"/>
    <x v="0"/>
    <x v="1"/>
    <x v="1"/>
    <n v="14"/>
    <n v="4"/>
    <n v="3"/>
  </r>
  <r>
    <x v="2"/>
    <x v="1"/>
    <x v="0"/>
    <x v="5"/>
    <x v="2"/>
    <x v="1"/>
    <x v="0"/>
    <n v="16"/>
    <n v="4"/>
    <n v="2"/>
  </r>
  <r>
    <x v="4"/>
    <x v="1"/>
    <x v="0"/>
    <x v="4"/>
    <x v="4"/>
    <x v="1"/>
    <x v="2"/>
    <n v="12"/>
    <n v="2"/>
    <n v="5"/>
  </r>
  <r>
    <x v="2"/>
    <x v="1"/>
    <x v="1"/>
    <x v="2"/>
    <x v="0"/>
    <x v="1"/>
    <x v="4"/>
    <n v="18"/>
    <n v="5"/>
    <n v="4"/>
  </r>
  <r>
    <x v="5"/>
    <x v="1"/>
    <x v="0"/>
    <x v="2"/>
    <x v="0"/>
    <x v="1"/>
    <x v="4"/>
    <n v="17"/>
    <n v="6"/>
    <n v="5"/>
  </r>
  <r>
    <x v="5"/>
    <x v="1"/>
    <x v="0"/>
    <x v="4"/>
    <x v="5"/>
    <x v="1"/>
    <x v="0"/>
    <n v="18"/>
    <n v="6"/>
    <n v="2"/>
  </r>
  <r>
    <x v="4"/>
    <x v="1"/>
    <x v="1"/>
    <x v="2"/>
    <x v="2"/>
    <x v="1"/>
    <x v="0"/>
    <n v="14"/>
    <n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7121-05E7-4223-8609-82E1A3D8E64C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59:D16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ount of religiousness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40F6-24F6-40AE-8264-F752F5C866D9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62:F66" firstHeaderRow="1" firstDataRow="2" firstDataCol="1"/>
  <pivotFields count="10"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ffairs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C71BC-3BDB-4599-ACA2-1B05AAE1E1F8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96:F200" firstHeaderRow="1" firstDataRow="2" firstDataCol="1" rowPageCount="1" colPageCount="1"/>
  <pivotFields count="10"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Count of affairs" fld="0" subtotal="count" showDataAs="percentOfCol" baseField="1" baseItem="0" numFmtId="9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3E6E2-E15F-436A-A8B9-94605B7C538D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171:F175" firstHeaderRow="1" firstDataRow="2" firstDataCol="1"/>
  <pivotFields count="10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ffairs" fld="0" subtotal="count" showDataAs="percentOfRow" baseField="6" baseItem="0" numFmtId="9"/>
  </dataFields>
  <formats count="1">
    <format dxfId="25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588AE-F45A-43C0-804D-801EEBFF6BBD}" name="PivotTable1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C119:L127" firstHeaderRow="1" firstDataRow="2" firstDataCol="1"/>
  <pivotFields count="10">
    <pivotField dataField="1" showAll="0"/>
    <pivotField showAll="0">
      <items count="3">
        <item x="0"/>
        <item x="1"/>
        <item t="default"/>
      </items>
    </pivotField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4"/>
    </i>
    <i>
      <x v="5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affairs" fld="0" subtotal="count" baseField="4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8BB03-77B2-44C9-830D-C01308C6FC55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ffair status" colHeaderCaption="Children">
  <location ref="C218:F222" firstHeaderRow="1" firstDataRow="2" firstDataCol="1" rowPageCount="1" colPageCount="1"/>
  <pivotFields count="10"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Count of affairs" fld="0" subtotal="count" showDataAs="percentOfCol" baseField="1" baseItem="1" numFmtId="9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8A78B-E26A-4D03-B17E-66C59543207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C29:F40" firstHeaderRow="1" firstDataRow="2" firstDataCol="1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ge" fld="3" subtotal="count" baseField="0" baseItem="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99C27-A557-41DD-B3C5-2F734255D61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hildren">
  <location ref="C145:F149" firstHeaderRow="1" firstDataRow="2" firstDataCol="1"/>
  <pivotFields count="10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ffairs" fld="0" subtotal="count" showDataAs="percentOfCol" baseField="0" baseItem="16" numFmtId="9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E7FC8-4964-440A-8737-93E5C1FF953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ildren">
  <location ref="C133:D136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affairs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ADE29-F290-410E-B5DF-FBF8426B5B80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86:D189" firstHeaderRow="1" firstDataRow="1" firstDataCol="1" rowPageCount="1" colPageCount="1"/>
  <pivotFields count="10"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item="1" hier="-1"/>
  </pageFields>
  <dataFields count="1">
    <dataField name="Count of affairs" fld="0" subtotal="count" showDataAs="percentOfCol" baseField="1" baseItem="1" numFmtId="9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C5F47-2505-4D23-9970-1A422439DE16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hildren">
  <location ref="C138:D141" firstHeaderRow="1" firstDataRow="1" firstDataCol="1"/>
  <pivotFields count="10"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affairs %" fld="0" subtotal="count" showDataAs="percentOfTotal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88DF7-707A-4E96-AA05-A756ED79D52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74:F85" firstHeaderRow="1" firstDataRow="2" firstDataCol="1" rowPageCount="1" colPageCount="1"/>
  <pivotFields count="10"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Count of affair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2B31F-9730-4B66-86CF-9DBF0CDB350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90:F101" firstHeaderRow="1" firstDataRow="2" firstDataCol="1"/>
  <pivotFields count="10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 measure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2">
    <field x="4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ffairs" fld="0" subtotal="count" baseField="4" baseItem="0"/>
  </dataField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D5FED-5047-43C3-B608-8318B1B7BBC7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Gender">
  <location ref="C21:E2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Percentage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gender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rcentage"/>
    <pivotHierarchy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$1:$K$6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F0B90-23B4-4E4F-B59B-20C3350923A6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07:F211" firstHeaderRow="1" firstDataRow="2" firstDataCol="1" rowPageCount="1" colPageCount="1"/>
  <pivotFields count="10"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2" item="1" hier="-1"/>
  </pageFields>
  <dataFields count="1">
    <dataField name="Count of affairs" fld="0" subtotal="count" showDataAs="percentOfCol" baseField="1" baseItem="0" numFmtId="9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EB31F-ACC5-4726-895E-3935BCDE16FE}" name="Table1" displayName="Table1" ref="F161:G166" totalsRowShown="0" headerRowDxfId="11">
  <autoFilter ref="F161:G166" xr:uid="{D115A04A-A42D-4C9A-9EF3-F5097C935DBC}"/>
  <tableColumns count="2">
    <tableColumn id="1" xr3:uid="{77940637-AF91-4E96-B662-930FD58E1E89}" name="Religiousness" dataDxfId="10"/>
    <tableColumn id="2" xr3:uid="{5DFB60B8-0EDD-46E9-A745-B2DC1BC22355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AD84A1-9E2B-429A-88CD-0929C339524A}" name="Table2" displayName="Table2" ref="C229:F232" totalsRowShown="0" headerRowDxfId="9">
  <tableColumns count="4">
    <tableColumn id="1" xr3:uid="{8567D28C-C7A6-43D0-B46D-EEA114CEB598}" name=" " dataDxfId="8"/>
    <tableColumn id="2" xr3:uid="{A1A2D0E1-4985-4BDB-B441-FD6F8B131367}" name="No">
      <calculatedColumnFormula>COUNTIFS(#REF!,"male",#REF!, "No")</calculatedColumnFormula>
    </tableColumn>
    <tableColumn id="3" xr3:uid="{D527A194-D5BF-4628-A53D-186958C86D65}" name="Yes" dataDxfId="7">
      <calculatedColumnFormula>COUNTIFS(#REF!,"female",#REF!, "Yes")</calculatedColumnFormula>
    </tableColumn>
    <tableColumn id="4" xr3:uid="{3743F6FF-8B7D-475D-AC94-6D846AE59566}" name="Total">
      <calculatedColumnFormula>SUM(D230:E230)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EAB756-2919-4309-B4B5-1CA8C548C0DA}" name="Table3" displayName="Table3" ref="C249:G251" totalsRowShown="0" headerRowDxfId="6">
  <tableColumns count="5">
    <tableColumn id="1" xr3:uid="{E2471DD7-8E67-4054-BF48-9318B6FACE23}" name="Gender" dataDxfId="5"/>
    <tableColumn id="2" xr3:uid="{5D226DCC-400B-44BD-93EE-8F6FAACC9596}" name="No(Observed)"/>
    <tableColumn id="3" xr3:uid="{02FD66F9-6C9F-4692-9CF4-E0CA2E80845B}" name="No(Expected)" dataDxfId="4">
      <calculatedColumnFormula>(286*451)/601</calculatedColumnFormula>
    </tableColumn>
    <tableColumn id="4" xr3:uid="{E3B68F7C-CD5E-4A88-A406-0EFF7EF6D55B}" name="Yes (Observed)"/>
    <tableColumn id="5" xr3:uid="{F11ACF9A-606D-4797-82F2-0D6A285C44BF}" name="Yes (Expected)" dataDxfId="3">
      <calculatedColumnFormula>(286*150)/601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4296CC-FB3A-4530-BEF8-9B08DDC36F2B}" name="Table4" displayName="Table4" ref="C259:G263" totalsRowShown="0" headerRowDxfId="2">
  <autoFilter ref="C259:G263" xr:uid="{2409442C-93DB-4BDA-9B50-E2148175FDE3}"/>
  <tableColumns count="5">
    <tableColumn id="1" xr3:uid="{0AE53DED-5E41-4949-8A41-497EEA101A6F}" name="fo (Observed)"/>
    <tableColumn id="2" xr3:uid="{C5D4DA43-6DE4-412B-BF73-AF8CB2D34BA7}" name="fe (Expected)"/>
    <tableColumn id="3" xr3:uid="{DA4D16B7-543D-4487-A2E2-C940FC0C7746}" name="fo - fe">
      <calculatedColumnFormula>C260-D260</calculatedColumnFormula>
    </tableColumn>
    <tableColumn id="4" xr3:uid="{AEE84098-F87C-49C7-8411-3778241A99DA}" name="(fo - fe)^2" dataDxfId="1">
      <calculatedColumnFormula>E260*E260</calculatedColumnFormula>
    </tableColumn>
    <tableColumn id="5" xr3:uid="{BCADB345-38EE-4763-8C22-B5CB52F08ED6}" name="(fo - fe)^2 / fe" dataDxfId="0">
      <calculatedColumnFormula>F260/D260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21" Type="http://schemas.openxmlformats.org/officeDocument/2006/relationships/table" Target="../tables/table4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20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B130-2335-4559-AF2A-8961A6E6DDA6}">
  <dimension ref="B2:R285"/>
  <sheetViews>
    <sheetView tabSelected="1" workbookViewId="0">
      <selection activeCell="J15" sqref="J15"/>
    </sheetView>
  </sheetViews>
  <sheetFormatPr defaultRowHeight="15.75" x14ac:dyDescent="0.25"/>
  <cols>
    <col min="2" max="2" width="12.375" bestFit="1" customWidth="1"/>
    <col min="3" max="3" width="14.125" bestFit="1" customWidth="1"/>
    <col min="4" max="4" width="14.625" customWidth="1"/>
    <col min="5" max="5" width="14.25" customWidth="1"/>
    <col min="6" max="6" width="15.375" customWidth="1"/>
    <col min="7" max="7" width="15" customWidth="1"/>
    <col min="8" max="8" width="14.5" customWidth="1"/>
    <col min="9" max="9" width="13.75" customWidth="1"/>
    <col min="10" max="10" width="14.375" customWidth="1"/>
    <col min="11" max="11" width="15" customWidth="1"/>
    <col min="12" max="12" width="9" customWidth="1"/>
    <col min="13" max="13" width="15.25" customWidth="1"/>
  </cols>
  <sheetData>
    <row r="2" spans="2:12" x14ac:dyDescent="0.25">
      <c r="B2" s="1" t="s">
        <v>12</v>
      </c>
    </row>
    <row r="3" spans="2:12" x14ac:dyDescent="0.25">
      <c r="B3" t="s">
        <v>42</v>
      </c>
      <c r="C3" t="s">
        <v>43</v>
      </c>
    </row>
    <row r="5" spans="2:12" x14ac:dyDescent="0.25">
      <c r="B5" s="1" t="s">
        <v>14</v>
      </c>
    </row>
    <row r="6" spans="2:12" x14ac:dyDescent="0.25">
      <c r="B6" t="s">
        <v>44</v>
      </c>
      <c r="C6" t="s">
        <v>45</v>
      </c>
      <c r="D6" t="s">
        <v>46</v>
      </c>
    </row>
    <row r="8" spans="2:12" x14ac:dyDescent="0.25">
      <c r="B8" s="1" t="s">
        <v>16</v>
      </c>
    </row>
    <row r="9" spans="2:12" x14ac:dyDescent="0.25">
      <c r="B9" t="s">
        <v>47</v>
      </c>
      <c r="C9" s="6" t="s">
        <v>0</v>
      </c>
      <c r="D9" s="6" t="s">
        <v>1</v>
      </c>
      <c r="E9" s="6" t="s">
        <v>2</v>
      </c>
      <c r="F9" s="6" t="s">
        <v>3</v>
      </c>
      <c r="G9" s="6" t="s">
        <v>4</v>
      </c>
      <c r="H9" s="6" t="s">
        <v>5</v>
      </c>
      <c r="I9" s="6" t="s">
        <v>6</v>
      </c>
      <c r="J9" s="6" t="s">
        <v>7</v>
      </c>
      <c r="K9" s="6" t="s">
        <v>8</v>
      </c>
      <c r="L9" s="6" t="s">
        <v>9</v>
      </c>
    </row>
    <row r="10" spans="2:12" x14ac:dyDescent="0.25">
      <c r="C10" t="s">
        <v>48</v>
      </c>
      <c r="D10" t="s">
        <v>49</v>
      </c>
      <c r="E10" t="s">
        <v>49</v>
      </c>
      <c r="F10" t="s">
        <v>50</v>
      </c>
      <c r="G10" t="s">
        <v>50</v>
      </c>
      <c r="H10" t="s">
        <v>49</v>
      </c>
      <c r="I10" t="s">
        <v>50</v>
      </c>
      <c r="J10" t="s">
        <v>50</v>
      </c>
      <c r="K10" t="s">
        <v>50</v>
      </c>
      <c r="L10" t="s">
        <v>50</v>
      </c>
    </row>
    <row r="12" spans="2:12" x14ac:dyDescent="0.25">
      <c r="B12" s="1" t="s">
        <v>17</v>
      </c>
    </row>
    <row r="13" spans="2:12" x14ac:dyDescent="0.25">
      <c r="B13" s="7" t="s">
        <v>51</v>
      </c>
      <c r="C13" s="7" t="s">
        <v>37</v>
      </c>
    </row>
    <row r="14" spans="2:12" x14ac:dyDescent="0.25">
      <c r="B14" s="1" t="s">
        <v>159</v>
      </c>
    </row>
    <row r="15" spans="2:12" x14ac:dyDescent="0.25">
      <c r="B15" s="7" t="s">
        <v>52</v>
      </c>
      <c r="C15" s="7" t="s">
        <v>37</v>
      </c>
    </row>
    <row r="16" spans="2:12" x14ac:dyDescent="0.25">
      <c r="B16" s="1" t="s">
        <v>18</v>
      </c>
    </row>
    <row r="17" spans="2:7" x14ac:dyDescent="0.25">
      <c r="B17" s="7" t="s">
        <v>53</v>
      </c>
      <c r="C17" s="7" t="s">
        <v>11</v>
      </c>
    </row>
    <row r="18" spans="2:7" x14ac:dyDescent="0.25">
      <c r="B18" s="2" t="s">
        <v>19</v>
      </c>
    </row>
    <row r="19" spans="2:7" x14ac:dyDescent="0.25">
      <c r="B19" s="7" t="s">
        <v>54</v>
      </c>
    </row>
    <row r="21" spans="2:7" x14ac:dyDescent="0.25">
      <c r="C21" s="8" t="s">
        <v>59</v>
      </c>
      <c r="D21" t="s">
        <v>58</v>
      </c>
      <c r="E21" t="s">
        <v>41</v>
      </c>
    </row>
    <row r="22" spans="2:7" x14ac:dyDescent="0.25">
      <c r="C22" s="9" t="s">
        <v>13</v>
      </c>
      <c r="D22" s="5">
        <v>315</v>
      </c>
      <c r="E22" s="10">
        <v>0.52412645590682194</v>
      </c>
      <c r="F22" s="11"/>
    </row>
    <row r="23" spans="2:7" x14ac:dyDescent="0.25">
      <c r="C23" s="9" t="s">
        <v>10</v>
      </c>
      <c r="D23" s="5">
        <v>286</v>
      </c>
      <c r="E23" s="10">
        <v>0.47587354409317806</v>
      </c>
      <c r="F23" s="11"/>
    </row>
    <row r="24" spans="2:7" x14ac:dyDescent="0.25">
      <c r="C24" s="9" t="s">
        <v>56</v>
      </c>
      <c r="D24" s="5">
        <v>601</v>
      </c>
      <c r="E24" s="10">
        <v>1</v>
      </c>
    </row>
    <row r="26" spans="2:7" x14ac:dyDescent="0.25">
      <c r="B26" s="2" t="s">
        <v>20</v>
      </c>
    </row>
    <row r="27" spans="2:7" x14ac:dyDescent="0.25">
      <c r="B27" s="7" t="s">
        <v>60</v>
      </c>
      <c r="C27" s="9" t="s">
        <v>72</v>
      </c>
    </row>
    <row r="29" spans="2:7" x14ac:dyDescent="0.25">
      <c r="C29" s="8" t="s">
        <v>70</v>
      </c>
      <c r="D29" s="8" t="s">
        <v>55</v>
      </c>
    </row>
    <row r="30" spans="2:7" x14ac:dyDescent="0.25">
      <c r="C30" s="8" t="s">
        <v>57</v>
      </c>
      <c r="D30" t="s">
        <v>13</v>
      </c>
      <c r="E30" t="s">
        <v>10</v>
      </c>
      <c r="F30" t="s">
        <v>56</v>
      </c>
    </row>
    <row r="31" spans="2:7" x14ac:dyDescent="0.25">
      <c r="C31" s="9" t="s">
        <v>61</v>
      </c>
      <c r="D31" s="5">
        <v>5</v>
      </c>
      <c r="E31" s="5">
        <v>1</v>
      </c>
      <c r="F31" s="5">
        <v>6</v>
      </c>
    </row>
    <row r="32" spans="2:7" x14ac:dyDescent="0.25">
      <c r="C32" s="9" t="s">
        <v>62</v>
      </c>
      <c r="D32" s="5">
        <v>80</v>
      </c>
      <c r="E32" s="5">
        <v>37</v>
      </c>
      <c r="F32" s="5">
        <v>117</v>
      </c>
      <c r="G32" s="7"/>
    </row>
    <row r="33" spans="2:6" x14ac:dyDescent="0.25">
      <c r="C33" s="9" t="s">
        <v>63</v>
      </c>
      <c r="D33" s="5">
        <v>83</v>
      </c>
      <c r="E33" s="5">
        <v>70</v>
      </c>
      <c r="F33" s="5">
        <v>153</v>
      </c>
    </row>
    <row r="34" spans="2:6" x14ac:dyDescent="0.25">
      <c r="C34" s="9" t="s">
        <v>64</v>
      </c>
      <c r="D34" s="5">
        <v>62</v>
      </c>
      <c r="E34" s="5">
        <v>53</v>
      </c>
      <c r="F34" s="5">
        <v>115</v>
      </c>
    </row>
    <row r="35" spans="2:6" x14ac:dyDescent="0.25">
      <c r="C35" s="9" t="s">
        <v>65</v>
      </c>
      <c r="D35" s="5">
        <v>32</v>
      </c>
      <c r="E35" s="5">
        <v>56</v>
      </c>
      <c r="F35" s="5">
        <v>88</v>
      </c>
    </row>
    <row r="36" spans="2:6" x14ac:dyDescent="0.25">
      <c r="C36" s="9" t="s">
        <v>66</v>
      </c>
      <c r="D36" s="5">
        <v>28</v>
      </c>
      <c r="E36" s="5">
        <v>28</v>
      </c>
      <c r="F36" s="5">
        <v>56</v>
      </c>
    </row>
    <row r="37" spans="2:6" x14ac:dyDescent="0.25">
      <c r="C37" s="9" t="s">
        <v>67</v>
      </c>
      <c r="D37" s="5">
        <v>11</v>
      </c>
      <c r="E37" s="5">
        <v>12</v>
      </c>
      <c r="F37" s="5">
        <v>23</v>
      </c>
    </row>
    <row r="38" spans="2:6" x14ac:dyDescent="0.25">
      <c r="C38" s="9" t="s">
        <v>68</v>
      </c>
      <c r="D38" s="5">
        <v>9</v>
      </c>
      <c r="E38" s="5">
        <v>12</v>
      </c>
      <c r="F38" s="5">
        <v>21</v>
      </c>
    </row>
    <row r="39" spans="2:6" x14ac:dyDescent="0.25">
      <c r="C39" s="9" t="s">
        <v>69</v>
      </c>
      <c r="D39" s="5">
        <v>5</v>
      </c>
      <c r="E39" s="5">
        <v>17</v>
      </c>
      <c r="F39" s="5">
        <v>22</v>
      </c>
    </row>
    <row r="40" spans="2:6" x14ac:dyDescent="0.25">
      <c r="C40" s="9" t="s">
        <v>56</v>
      </c>
      <c r="D40" s="5">
        <v>315</v>
      </c>
      <c r="E40" s="5">
        <v>286</v>
      </c>
      <c r="F40" s="5">
        <v>601</v>
      </c>
    </row>
    <row r="43" spans="2:6" x14ac:dyDescent="0.25">
      <c r="B43" s="2" t="s">
        <v>21</v>
      </c>
    </row>
    <row r="44" spans="2:6" x14ac:dyDescent="0.25">
      <c r="B44" s="7" t="s">
        <v>71</v>
      </c>
      <c r="C44" s="7" t="s">
        <v>73</v>
      </c>
    </row>
    <row r="59" spans="2:6" x14ac:dyDescent="0.25">
      <c r="B59" s="2" t="s">
        <v>22</v>
      </c>
    </row>
    <row r="60" spans="2:6" x14ac:dyDescent="0.25">
      <c r="B60" s="7" t="s">
        <v>74</v>
      </c>
      <c r="C60" s="7" t="s">
        <v>78</v>
      </c>
    </row>
    <row r="62" spans="2:6" x14ac:dyDescent="0.25">
      <c r="C62" s="8" t="s">
        <v>77</v>
      </c>
      <c r="D62" s="8" t="s">
        <v>55</v>
      </c>
    </row>
    <row r="63" spans="2:6" x14ac:dyDescent="0.25">
      <c r="C63" s="8" t="s">
        <v>57</v>
      </c>
      <c r="D63" t="s">
        <v>13</v>
      </c>
      <c r="E63" t="s">
        <v>10</v>
      </c>
      <c r="F63" t="s">
        <v>56</v>
      </c>
    </row>
    <row r="64" spans="2:6" x14ac:dyDescent="0.25">
      <c r="C64" s="9" t="s">
        <v>75</v>
      </c>
      <c r="D64" s="10">
        <v>0.77142857142857146</v>
      </c>
      <c r="E64" s="10">
        <v>0.72727272727272729</v>
      </c>
      <c r="F64" s="10">
        <v>0.75041597337770383</v>
      </c>
    </row>
    <row r="65" spans="2:6" x14ac:dyDescent="0.25">
      <c r="C65" s="9" t="s">
        <v>76</v>
      </c>
      <c r="D65" s="10">
        <v>0.22857142857142856</v>
      </c>
      <c r="E65" s="10">
        <v>0.27272727272727271</v>
      </c>
      <c r="F65" s="10">
        <v>0.24958402662229617</v>
      </c>
    </row>
    <row r="66" spans="2:6" x14ac:dyDescent="0.25">
      <c r="C66" s="9" t="s">
        <v>56</v>
      </c>
      <c r="D66" s="10">
        <v>1</v>
      </c>
      <c r="E66" s="10">
        <v>1</v>
      </c>
      <c r="F66" s="10">
        <v>1</v>
      </c>
    </row>
    <row r="69" spans="2:6" x14ac:dyDescent="0.25">
      <c r="B69" s="2" t="s">
        <v>23</v>
      </c>
    </row>
    <row r="70" spans="2:6" x14ac:dyDescent="0.25">
      <c r="B70" s="7" t="s">
        <v>79</v>
      </c>
      <c r="C70" s="7" t="s">
        <v>80</v>
      </c>
    </row>
    <row r="72" spans="2:6" x14ac:dyDescent="0.25">
      <c r="C72" s="8" t="s">
        <v>2</v>
      </c>
      <c r="D72" t="s">
        <v>13</v>
      </c>
    </row>
    <row r="74" spans="2:6" x14ac:dyDescent="0.25">
      <c r="C74" s="8" t="s">
        <v>77</v>
      </c>
      <c r="D74" s="8" t="s">
        <v>55</v>
      </c>
    </row>
    <row r="75" spans="2:6" x14ac:dyDescent="0.25">
      <c r="C75" s="8" t="s">
        <v>57</v>
      </c>
      <c r="D75" t="s">
        <v>75</v>
      </c>
      <c r="E75" t="s">
        <v>76</v>
      </c>
      <c r="F75" t="s">
        <v>56</v>
      </c>
    </row>
    <row r="76" spans="2:6" x14ac:dyDescent="0.25">
      <c r="C76" s="9" t="s">
        <v>61</v>
      </c>
      <c r="D76" s="5">
        <v>2</v>
      </c>
      <c r="E76" s="5">
        <v>3</v>
      </c>
      <c r="F76" s="5">
        <v>5</v>
      </c>
    </row>
    <row r="77" spans="2:6" x14ac:dyDescent="0.25">
      <c r="C77" s="9" t="s">
        <v>62</v>
      </c>
      <c r="D77" s="5">
        <v>72</v>
      </c>
      <c r="E77" s="5">
        <v>8</v>
      </c>
      <c r="F77" s="5">
        <v>80</v>
      </c>
    </row>
    <row r="78" spans="2:6" x14ac:dyDescent="0.25">
      <c r="C78" s="9" t="s">
        <v>63</v>
      </c>
      <c r="D78" s="5">
        <v>64</v>
      </c>
      <c r="E78" s="5">
        <v>19</v>
      </c>
      <c r="F78" s="5">
        <v>83</v>
      </c>
    </row>
    <row r="79" spans="2:6" x14ac:dyDescent="0.25">
      <c r="C79" s="9" t="s">
        <v>64</v>
      </c>
      <c r="D79" s="5">
        <v>42</v>
      </c>
      <c r="E79" s="5">
        <v>20</v>
      </c>
      <c r="F79" s="5">
        <v>62</v>
      </c>
    </row>
    <row r="80" spans="2:6" x14ac:dyDescent="0.25">
      <c r="C80" s="9" t="s">
        <v>65</v>
      </c>
      <c r="D80" s="5">
        <v>28</v>
      </c>
      <c r="E80" s="5">
        <v>4</v>
      </c>
      <c r="F80" s="5">
        <v>32</v>
      </c>
    </row>
    <row r="81" spans="2:6" x14ac:dyDescent="0.25">
      <c r="C81" s="9" t="s">
        <v>66</v>
      </c>
      <c r="D81" s="5">
        <v>16</v>
      </c>
      <c r="E81" s="5">
        <v>12</v>
      </c>
      <c r="F81" s="5">
        <v>28</v>
      </c>
    </row>
    <row r="82" spans="2:6" x14ac:dyDescent="0.25">
      <c r="C82" s="9" t="s">
        <v>67</v>
      </c>
      <c r="D82" s="5">
        <v>9</v>
      </c>
      <c r="E82" s="5">
        <v>2</v>
      </c>
      <c r="F82" s="5">
        <v>11</v>
      </c>
    </row>
    <row r="83" spans="2:6" x14ac:dyDescent="0.25">
      <c r="C83" s="9" t="s">
        <v>68</v>
      </c>
      <c r="D83" s="5">
        <v>6</v>
      </c>
      <c r="E83" s="5">
        <v>3</v>
      </c>
      <c r="F83" s="5">
        <v>9</v>
      </c>
    </row>
    <row r="84" spans="2:6" x14ac:dyDescent="0.25">
      <c r="C84" s="9" t="s">
        <v>69</v>
      </c>
      <c r="D84" s="5">
        <v>4</v>
      </c>
      <c r="E84" s="5">
        <v>1</v>
      </c>
      <c r="F84" s="5">
        <v>5</v>
      </c>
    </row>
    <row r="85" spans="2:6" x14ac:dyDescent="0.25">
      <c r="C85" s="9" t="s">
        <v>56</v>
      </c>
      <c r="D85" s="5">
        <v>243</v>
      </c>
      <c r="E85" s="5">
        <v>72</v>
      </c>
      <c r="F85" s="5">
        <v>315</v>
      </c>
    </row>
    <row r="87" spans="2:6" x14ac:dyDescent="0.25">
      <c r="B87" s="2" t="s">
        <v>24</v>
      </c>
    </row>
    <row r="88" spans="2:6" x14ac:dyDescent="0.25">
      <c r="B88" s="7" t="s">
        <v>81</v>
      </c>
      <c r="C88" s="14" t="s">
        <v>84</v>
      </c>
    </row>
    <row r="90" spans="2:6" x14ac:dyDescent="0.25">
      <c r="C90" s="8" t="s">
        <v>77</v>
      </c>
      <c r="D90" s="8" t="s">
        <v>55</v>
      </c>
    </row>
    <row r="91" spans="2:6" x14ac:dyDescent="0.25">
      <c r="C91" s="8" t="s">
        <v>57</v>
      </c>
      <c r="D91" t="s">
        <v>75</v>
      </c>
      <c r="E91" t="s">
        <v>76</v>
      </c>
      <c r="F91" t="s">
        <v>56</v>
      </c>
    </row>
    <row r="92" spans="2:6" x14ac:dyDescent="0.25">
      <c r="C92" s="9" t="s">
        <v>88</v>
      </c>
      <c r="D92" s="5">
        <v>47</v>
      </c>
      <c r="E92" s="5">
        <v>5</v>
      </c>
      <c r="F92" s="5">
        <v>52</v>
      </c>
    </row>
    <row r="93" spans="2:6" x14ac:dyDescent="0.25">
      <c r="C93" s="13" t="s">
        <v>13</v>
      </c>
      <c r="D93" s="5">
        <v>29</v>
      </c>
      <c r="E93" s="5">
        <v>3</v>
      </c>
      <c r="F93" s="5">
        <v>32</v>
      </c>
    </row>
    <row r="94" spans="2:6" x14ac:dyDescent="0.25">
      <c r="C94" s="13" t="s">
        <v>10</v>
      </c>
      <c r="D94" s="5">
        <v>18</v>
      </c>
      <c r="E94" s="5">
        <v>2</v>
      </c>
      <c r="F94" s="5">
        <v>20</v>
      </c>
    </row>
    <row r="95" spans="2:6" x14ac:dyDescent="0.25">
      <c r="C95" s="9" t="s">
        <v>89</v>
      </c>
      <c r="D95" s="5">
        <v>76</v>
      </c>
      <c r="E95" s="5">
        <v>12</v>
      </c>
      <c r="F95" s="5">
        <v>88</v>
      </c>
    </row>
    <row r="96" spans="2:6" x14ac:dyDescent="0.25">
      <c r="C96" s="13" t="s">
        <v>13</v>
      </c>
      <c r="D96" s="5">
        <v>48</v>
      </c>
      <c r="E96" s="5">
        <v>5</v>
      </c>
      <c r="F96" s="5">
        <v>53</v>
      </c>
    </row>
    <row r="97" spans="2:6" x14ac:dyDescent="0.25">
      <c r="C97" s="13" t="s">
        <v>10</v>
      </c>
      <c r="D97" s="5">
        <v>28</v>
      </c>
      <c r="E97" s="5">
        <v>7</v>
      </c>
      <c r="F97" s="5">
        <v>35</v>
      </c>
    </row>
    <row r="98" spans="2:6" x14ac:dyDescent="0.25">
      <c r="C98" s="9" t="s">
        <v>90</v>
      </c>
      <c r="D98" s="5">
        <v>78</v>
      </c>
      <c r="E98" s="5">
        <v>27</v>
      </c>
      <c r="F98" s="5">
        <v>105</v>
      </c>
    </row>
    <row r="99" spans="2:6" x14ac:dyDescent="0.25">
      <c r="C99" s="13" t="s">
        <v>13</v>
      </c>
      <c r="D99" s="5">
        <v>30</v>
      </c>
      <c r="E99" s="5">
        <v>11</v>
      </c>
      <c r="F99" s="5">
        <v>41</v>
      </c>
    </row>
    <row r="100" spans="2:6" x14ac:dyDescent="0.25">
      <c r="C100" s="13" t="s">
        <v>10</v>
      </c>
      <c r="D100" s="5">
        <v>48</v>
      </c>
      <c r="E100" s="5">
        <v>16</v>
      </c>
      <c r="F100" s="5">
        <v>64</v>
      </c>
    </row>
    <row r="101" spans="2:6" x14ac:dyDescent="0.25">
      <c r="B101" s="2" t="s">
        <v>25</v>
      </c>
      <c r="C101" s="9" t="s">
        <v>91</v>
      </c>
      <c r="D101" s="5">
        <v>59</v>
      </c>
      <c r="E101" s="5">
        <v>23</v>
      </c>
      <c r="F101" s="5">
        <v>82</v>
      </c>
    </row>
    <row r="102" spans="2:6" x14ac:dyDescent="0.25">
      <c r="B102" s="7" t="s">
        <v>85</v>
      </c>
      <c r="C102" s="7" t="s">
        <v>86</v>
      </c>
    </row>
    <row r="105" spans="2:6" x14ac:dyDescent="0.25">
      <c r="C105" s="12"/>
      <c r="D105" s="12" t="s">
        <v>75</v>
      </c>
      <c r="E105" s="12" t="s">
        <v>76</v>
      </c>
      <c r="F105" s="12" t="s">
        <v>56</v>
      </c>
    </row>
    <row r="106" spans="2:6" x14ac:dyDescent="0.25">
      <c r="C106" s="12" t="s">
        <v>82</v>
      </c>
      <c r="D106">
        <v>201</v>
      </c>
      <c r="E106">
        <v>44</v>
      </c>
      <c r="F106">
        <v>245</v>
      </c>
    </row>
    <row r="107" spans="2:6" x14ac:dyDescent="0.25">
      <c r="C107" s="12" t="s">
        <v>13</v>
      </c>
      <c r="D107">
        <v>107</v>
      </c>
      <c r="E107">
        <v>19</v>
      </c>
      <c r="F107">
        <v>126</v>
      </c>
    </row>
    <row r="108" spans="2:6" x14ac:dyDescent="0.25">
      <c r="C108" s="12" t="s">
        <v>10</v>
      </c>
      <c r="D108">
        <v>94</v>
      </c>
      <c r="E108">
        <v>25</v>
      </c>
      <c r="F108">
        <v>119</v>
      </c>
    </row>
    <row r="109" spans="2:6" x14ac:dyDescent="0.25">
      <c r="C109" s="12" t="s">
        <v>83</v>
      </c>
      <c r="D109">
        <v>250</v>
      </c>
      <c r="E109">
        <v>106</v>
      </c>
      <c r="F109">
        <v>356</v>
      </c>
    </row>
    <row r="110" spans="2:6" x14ac:dyDescent="0.25">
      <c r="C110" s="12" t="s">
        <v>13</v>
      </c>
      <c r="D110">
        <v>136</v>
      </c>
      <c r="E110">
        <v>53</v>
      </c>
      <c r="F110">
        <v>189</v>
      </c>
    </row>
    <row r="111" spans="2:6" x14ac:dyDescent="0.25">
      <c r="C111" s="12" t="s">
        <v>10</v>
      </c>
      <c r="D111">
        <v>114</v>
      </c>
      <c r="E111">
        <v>53</v>
      </c>
      <c r="F111">
        <v>167</v>
      </c>
    </row>
    <row r="112" spans="2:6" x14ac:dyDescent="0.25">
      <c r="C112" s="12" t="s">
        <v>56</v>
      </c>
      <c r="D112">
        <v>451</v>
      </c>
      <c r="E112">
        <v>150</v>
      </c>
      <c r="F112">
        <v>601</v>
      </c>
    </row>
    <row r="114" spans="2:12" x14ac:dyDescent="0.25">
      <c r="B114" s="3" t="s">
        <v>26</v>
      </c>
    </row>
    <row r="115" spans="2:12" x14ac:dyDescent="0.25">
      <c r="B115" s="7" t="s">
        <v>87</v>
      </c>
      <c r="C115" s="12" t="s">
        <v>94</v>
      </c>
    </row>
    <row r="119" spans="2:12" x14ac:dyDescent="0.25">
      <c r="C119" s="8" t="s">
        <v>77</v>
      </c>
      <c r="D119" s="8" t="s">
        <v>55</v>
      </c>
    </row>
    <row r="120" spans="2:12" x14ac:dyDescent="0.25">
      <c r="C120" s="8" t="s">
        <v>57</v>
      </c>
      <c r="D120" t="s">
        <v>61</v>
      </c>
      <c r="E120" t="s">
        <v>62</v>
      </c>
      <c r="F120" t="s">
        <v>63</v>
      </c>
      <c r="G120" t="s">
        <v>64</v>
      </c>
      <c r="H120" t="s">
        <v>65</v>
      </c>
      <c r="I120" t="s">
        <v>66</v>
      </c>
      <c r="J120" t="s">
        <v>67</v>
      </c>
      <c r="K120" t="s">
        <v>68</v>
      </c>
      <c r="L120" t="s">
        <v>69</v>
      </c>
    </row>
    <row r="121" spans="2:12" x14ac:dyDescent="0.25">
      <c r="C121" s="9" t="s">
        <v>88</v>
      </c>
      <c r="D121" s="5">
        <v>4</v>
      </c>
      <c r="E121" s="5">
        <v>34</v>
      </c>
      <c r="F121" s="5">
        <v>10</v>
      </c>
      <c r="G121" s="5">
        <v>3</v>
      </c>
      <c r="H121" s="5"/>
      <c r="I121" s="5">
        <v>1</v>
      </c>
      <c r="J121" s="5"/>
      <c r="K121" s="5"/>
      <c r="L121" s="5"/>
    </row>
    <row r="122" spans="2:12" x14ac:dyDescent="0.25">
      <c r="C122" s="9" t="s">
        <v>89</v>
      </c>
      <c r="D122" s="5">
        <v>1</v>
      </c>
      <c r="E122" s="5">
        <v>54</v>
      </c>
      <c r="F122" s="5">
        <v>24</v>
      </c>
      <c r="G122" s="5">
        <v>7</v>
      </c>
      <c r="H122" s="5">
        <v>1</v>
      </c>
      <c r="I122" s="5">
        <v>1</v>
      </c>
      <c r="J122" s="5"/>
      <c r="K122" s="5"/>
      <c r="L122" s="5"/>
    </row>
    <row r="123" spans="2:12" x14ac:dyDescent="0.25">
      <c r="C123" s="9" t="s">
        <v>90</v>
      </c>
      <c r="D123" s="5"/>
      <c r="E123" s="5">
        <v>24</v>
      </c>
      <c r="F123" s="5">
        <v>59</v>
      </c>
      <c r="G123" s="5">
        <v>16</v>
      </c>
      <c r="H123" s="5">
        <v>3</v>
      </c>
      <c r="I123" s="5">
        <v>3</v>
      </c>
      <c r="J123" s="5"/>
      <c r="K123" s="5"/>
      <c r="L123" s="5"/>
    </row>
    <row r="124" spans="2:12" x14ac:dyDescent="0.25">
      <c r="C124" s="9" t="s">
        <v>91</v>
      </c>
      <c r="D124" s="5"/>
      <c r="E124" s="5">
        <v>5</v>
      </c>
      <c r="F124" s="5">
        <v>46</v>
      </c>
      <c r="G124" s="5">
        <v>23</v>
      </c>
      <c r="H124" s="5">
        <v>5</v>
      </c>
      <c r="I124" s="5">
        <v>1</v>
      </c>
      <c r="J124" s="5"/>
      <c r="K124" s="5">
        <v>2</v>
      </c>
      <c r="L124" s="5"/>
    </row>
    <row r="125" spans="2:12" x14ac:dyDescent="0.25">
      <c r="C125" s="9" t="s">
        <v>92</v>
      </c>
      <c r="D125" s="5">
        <v>1</v>
      </c>
      <c r="E125" s="5"/>
      <c r="F125" s="5">
        <v>14</v>
      </c>
      <c r="G125" s="5">
        <v>36</v>
      </c>
      <c r="H125" s="5">
        <v>17</v>
      </c>
      <c r="I125" s="5">
        <v>2</v>
      </c>
      <c r="J125" s="5"/>
      <c r="K125" s="5"/>
      <c r="L125" s="5"/>
    </row>
    <row r="126" spans="2:12" x14ac:dyDescent="0.25">
      <c r="C126" s="9" t="s">
        <v>93</v>
      </c>
      <c r="D126" s="5"/>
      <c r="E126" s="5"/>
      <c r="F126" s="5"/>
      <c r="G126" s="5">
        <v>30</v>
      </c>
      <c r="H126" s="5">
        <v>62</v>
      </c>
      <c r="I126" s="5">
        <v>48</v>
      </c>
      <c r="J126" s="5">
        <v>23</v>
      </c>
      <c r="K126" s="5">
        <v>19</v>
      </c>
      <c r="L126" s="5">
        <v>22</v>
      </c>
    </row>
    <row r="127" spans="2:12" x14ac:dyDescent="0.25">
      <c r="C127" s="9" t="s">
        <v>56</v>
      </c>
      <c r="D127" s="5">
        <v>6</v>
      </c>
      <c r="E127" s="5">
        <v>117</v>
      </c>
      <c r="F127" s="5">
        <v>153</v>
      </c>
      <c r="G127" s="5">
        <v>115</v>
      </c>
      <c r="H127" s="5">
        <v>88</v>
      </c>
      <c r="I127" s="5">
        <v>56</v>
      </c>
      <c r="J127" s="5">
        <v>23</v>
      </c>
      <c r="K127" s="5">
        <v>21</v>
      </c>
      <c r="L127" s="5">
        <v>22</v>
      </c>
    </row>
    <row r="131" spans="2:4" x14ac:dyDescent="0.25">
      <c r="B131" s="3" t="s">
        <v>27</v>
      </c>
    </row>
    <row r="132" spans="2:4" x14ac:dyDescent="0.25">
      <c r="B132" s="7" t="s">
        <v>95</v>
      </c>
    </row>
    <row r="133" spans="2:4" x14ac:dyDescent="0.25">
      <c r="C133" s="8" t="s">
        <v>97</v>
      </c>
      <c r="D133" t="s">
        <v>77</v>
      </c>
    </row>
    <row r="134" spans="2:4" x14ac:dyDescent="0.25">
      <c r="C134" s="9" t="s">
        <v>11</v>
      </c>
      <c r="D134" s="5">
        <v>171</v>
      </c>
    </row>
    <row r="135" spans="2:4" x14ac:dyDescent="0.25">
      <c r="C135" s="9" t="s">
        <v>15</v>
      </c>
      <c r="D135" s="5">
        <v>430</v>
      </c>
    </row>
    <row r="136" spans="2:4" x14ac:dyDescent="0.25">
      <c r="C136" s="9" t="s">
        <v>56</v>
      </c>
      <c r="D136" s="5">
        <v>601</v>
      </c>
    </row>
    <row r="138" spans="2:4" x14ac:dyDescent="0.25">
      <c r="C138" s="8" t="s">
        <v>97</v>
      </c>
      <c r="D138" t="s">
        <v>96</v>
      </c>
    </row>
    <row r="139" spans="2:4" x14ac:dyDescent="0.25">
      <c r="C139" s="9" t="s">
        <v>11</v>
      </c>
      <c r="D139" s="10">
        <v>0.28452579034941766</v>
      </c>
    </row>
    <row r="140" spans="2:4" x14ac:dyDescent="0.25">
      <c r="C140" s="9" t="s">
        <v>15</v>
      </c>
      <c r="D140" s="10">
        <v>0.71547420965058239</v>
      </c>
    </row>
    <row r="141" spans="2:4" x14ac:dyDescent="0.25">
      <c r="C141" s="9" t="s">
        <v>56</v>
      </c>
      <c r="D141" s="10">
        <v>1</v>
      </c>
    </row>
    <row r="143" spans="2:4" x14ac:dyDescent="0.25">
      <c r="B143" s="3" t="s">
        <v>28</v>
      </c>
    </row>
    <row r="144" spans="2:4" x14ac:dyDescent="0.25">
      <c r="B144" t="s">
        <v>98</v>
      </c>
      <c r="C144" s="9" t="s">
        <v>99</v>
      </c>
    </row>
    <row r="145" spans="2:6" x14ac:dyDescent="0.25">
      <c r="C145" s="15" t="s">
        <v>77</v>
      </c>
      <c r="D145" s="15" t="s">
        <v>55</v>
      </c>
      <c r="E145" s="11"/>
      <c r="F145" s="11"/>
    </row>
    <row r="146" spans="2:6" x14ac:dyDescent="0.25">
      <c r="C146" s="15" t="s">
        <v>97</v>
      </c>
      <c r="D146" s="11" t="s">
        <v>75</v>
      </c>
      <c r="E146" s="11" t="s">
        <v>76</v>
      </c>
      <c r="F146" s="11" t="s">
        <v>56</v>
      </c>
    </row>
    <row r="147" spans="2:6" x14ac:dyDescent="0.25">
      <c r="C147" s="16" t="s">
        <v>11</v>
      </c>
      <c r="D147" s="11">
        <v>0.31929046563192903</v>
      </c>
      <c r="E147" s="11">
        <v>0.18</v>
      </c>
      <c r="F147" s="11">
        <v>0.28452579034941766</v>
      </c>
    </row>
    <row r="148" spans="2:6" x14ac:dyDescent="0.25">
      <c r="C148" s="16" t="s">
        <v>15</v>
      </c>
      <c r="D148" s="11">
        <v>0.68070953436807091</v>
      </c>
      <c r="E148" s="11">
        <v>0.82</v>
      </c>
      <c r="F148" s="11">
        <v>0.71547420965058239</v>
      </c>
    </row>
    <row r="149" spans="2:6" x14ac:dyDescent="0.25">
      <c r="C149" s="16" t="s">
        <v>56</v>
      </c>
      <c r="D149" s="11">
        <v>1</v>
      </c>
      <c r="E149" s="11">
        <v>1</v>
      </c>
      <c r="F149" s="11">
        <v>1</v>
      </c>
    </row>
    <row r="156" spans="2:6" x14ac:dyDescent="0.25">
      <c r="B156" s="3" t="s">
        <v>29</v>
      </c>
    </row>
    <row r="157" spans="2:6" x14ac:dyDescent="0.25">
      <c r="B157" t="s">
        <v>100</v>
      </c>
      <c r="C157" s="7" t="s">
        <v>108</v>
      </c>
    </row>
    <row r="158" spans="2:6" x14ac:dyDescent="0.25">
      <c r="C158" s="4" t="s">
        <v>6</v>
      </c>
      <c r="D158" s="4" t="s">
        <v>36</v>
      </c>
    </row>
    <row r="159" spans="2:6" x14ac:dyDescent="0.25">
      <c r="C159" s="8" t="s">
        <v>57</v>
      </c>
      <c r="D159" t="s">
        <v>101</v>
      </c>
    </row>
    <row r="160" spans="2:6" x14ac:dyDescent="0.25">
      <c r="C160" s="9" t="s">
        <v>89</v>
      </c>
      <c r="D160" s="5">
        <v>341</v>
      </c>
    </row>
    <row r="161" spans="2:7" x14ac:dyDescent="0.25">
      <c r="C161" s="9" t="s">
        <v>116</v>
      </c>
      <c r="D161" s="5">
        <v>260</v>
      </c>
      <c r="F161" s="12" t="s">
        <v>102</v>
      </c>
      <c r="G161" s="12" t="s">
        <v>58</v>
      </c>
    </row>
    <row r="162" spans="2:7" x14ac:dyDescent="0.25">
      <c r="C162" s="9" t="s">
        <v>56</v>
      </c>
      <c r="D162" s="5">
        <v>601</v>
      </c>
      <c r="F162" s="7" t="s">
        <v>103</v>
      </c>
      <c r="G162" t="e">
        <f>COUNTIF(#REF!,1)</f>
        <v>#REF!</v>
      </c>
    </row>
    <row r="163" spans="2:7" x14ac:dyDescent="0.25">
      <c r="F163" s="7" t="s">
        <v>104</v>
      </c>
      <c r="G163" t="e">
        <f>COUNTIF(#REF!,2)</f>
        <v>#REF!</v>
      </c>
    </row>
    <row r="164" spans="2:7" x14ac:dyDescent="0.25">
      <c r="F164" s="7" t="s">
        <v>105</v>
      </c>
      <c r="G164" t="e">
        <f>COUNTIF(#REF!,3)</f>
        <v>#REF!</v>
      </c>
    </row>
    <row r="165" spans="2:7" x14ac:dyDescent="0.25">
      <c r="F165" s="7" t="s">
        <v>106</v>
      </c>
      <c r="G165" t="e">
        <f>COUNTIF(#REF!,4)</f>
        <v>#REF!</v>
      </c>
    </row>
    <row r="166" spans="2:7" x14ac:dyDescent="0.25">
      <c r="F166" s="7" t="s">
        <v>107</v>
      </c>
      <c r="G166" t="e">
        <f>COUNTIF(#REF!,5)</f>
        <v>#REF!</v>
      </c>
    </row>
    <row r="169" spans="2:7" x14ac:dyDescent="0.25">
      <c r="B169" s="3" t="s">
        <v>30</v>
      </c>
    </row>
    <row r="170" spans="2:7" x14ac:dyDescent="0.25">
      <c r="B170" s="7" t="s">
        <v>109</v>
      </c>
      <c r="C170" s="7" t="s">
        <v>110</v>
      </c>
    </row>
    <row r="171" spans="2:7" x14ac:dyDescent="0.25">
      <c r="C171" s="8" t="s">
        <v>77</v>
      </c>
      <c r="D171" s="8" t="s">
        <v>55</v>
      </c>
    </row>
    <row r="172" spans="2:7" x14ac:dyDescent="0.25">
      <c r="C172" s="8" t="s">
        <v>57</v>
      </c>
      <c r="D172" t="s">
        <v>75</v>
      </c>
      <c r="E172" t="s">
        <v>76</v>
      </c>
      <c r="F172" t="s">
        <v>56</v>
      </c>
    </row>
    <row r="173" spans="2:7" x14ac:dyDescent="0.25">
      <c r="C173" s="9" t="s">
        <v>89</v>
      </c>
      <c r="D173" s="11">
        <v>0.69501466275659829</v>
      </c>
      <c r="E173" s="11">
        <v>0.30498533724340177</v>
      </c>
      <c r="F173" s="11">
        <v>1</v>
      </c>
    </row>
    <row r="174" spans="2:7" x14ac:dyDescent="0.25">
      <c r="C174" s="9" t="s">
        <v>116</v>
      </c>
      <c r="D174" s="11">
        <v>0.82307692307692304</v>
      </c>
      <c r="E174" s="11">
        <v>0.17692307692307693</v>
      </c>
      <c r="F174" s="11">
        <v>1</v>
      </c>
    </row>
    <row r="175" spans="2:7" x14ac:dyDescent="0.25">
      <c r="C175" s="9" t="s">
        <v>56</v>
      </c>
      <c r="D175" s="11">
        <v>0.75041597337770383</v>
      </c>
      <c r="E175" s="11">
        <v>0.24958402662229617</v>
      </c>
      <c r="F175" s="11">
        <v>1</v>
      </c>
    </row>
    <row r="181" spans="2:4" x14ac:dyDescent="0.25">
      <c r="B181" s="18" t="s">
        <v>31</v>
      </c>
    </row>
    <row r="182" spans="2:4" x14ac:dyDescent="0.25">
      <c r="B182" s="7" t="s">
        <v>111</v>
      </c>
      <c r="C182" s="7" t="s">
        <v>112</v>
      </c>
    </row>
    <row r="184" spans="2:4" x14ac:dyDescent="0.25">
      <c r="C184" s="8" t="s">
        <v>2</v>
      </c>
      <c r="D184" t="s">
        <v>10</v>
      </c>
    </row>
    <row r="186" spans="2:4" x14ac:dyDescent="0.25">
      <c r="C186" s="8" t="s">
        <v>57</v>
      </c>
      <c r="D186" t="s">
        <v>77</v>
      </c>
    </row>
    <row r="187" spans="2:4" x14ac:dyDescent="0.25">
      <c r="C187" s="9" t="s">
        <v>75</v>
      </c>
      <c r="D187" s="11">
        <v>0.72727272727272729</v>
      </c>
    </row>
    <row r="188" spans="2:4" x14ac:dyDescent="0.25">
      <c r="C188" s="9" t="s">
        <v>76</v>
      </c>
      <c r="D188" s="11">
        <v>0.27272727272727271</v>
      </c>
    </row>
    <row r="189" spans="2:4" x14ac:dyDescent="0.25">
      <c r="C189" s="9" t="s">
        <v>56</v>
      </c>
      <c r="D189" s="11">
        <v>1</v>
      </c>
    </row>
    <row r="191" spans="2:4" x14ac:dyDescent="0.25">
      <c r="B191" s="18" t="s">
        <v>32</v>
      </c>
    </row>
    <row r="192" spans="2:4" x14ac:dyDescent="0.25">
      <c r="B192" s="7" t="s">
        <v>113</v>
      </c>
      <c r="C192" s="17" t="s">
        <v>114</v>
      </c>
    </row>
    <row r="194" spans="2:6" x14ac:dyDescent="0.25">
      <c r="C194" s="8" t="s">
        <v>2</v>
      </c>
      <c r="D194" t="s">
        <v>10</v>
      </c>
    </row>
    <row r="196" spans="2:6" x14ac:dyDescent="0.25">
      <c r="C196" s="8" t="s">
        <v>77</v>
      </c>
      <c r="D196" s="8" t="s">
        <v>55</v>
      </c>
    </row>
    <row r="197" spans="2:6" x14ac:dyDescent="0.25">
      <c r="C197" s="8" t="s">
        <v>57</v>
      </c>
      <c r="D197" t="s">
        <v>11</v>
      </c>
      <c r="E197" t="s">
        <v>15</v>
      </c>
      <c r="F197" t="s">
        <v>56</v>
      </c>
    </row>
    <row r="198" spans="2:6" x14ac:dyDescent="0.25">
      <c r="C198" s="9" t="s">
        <v>75</v>
      </c>
      <c r="D198" s="11">
        <v>0.79166666666666663</v>
      </c>
      <c r="E198" s="11">
        <v>0.70560747663551404</v>
      </c>
      <c r="F198" s="11">
        <v>0.72727272727272729</v>
      </c>
    </row>
    <row r="199" spans="2:6" x14ac:dyDescent="0.25">
      <c r="C199" s="9" t="s">
        <v>76</v>
      </c>
      <c r="D199" s="11">
        <v>0.20833333333333334</v>
      </c>
      <c r="E199" s="11">
        <v>0.29439252336448596</v>
      </c>
      <c r="F199" s="11">
        <v>0.27272727272727271</v>
      </c>
    </row>
    <row r="200" spans="2:6" x14ac:dyDescent="0.25">
      <c r="C200" s="9" t="s">
        <v>56</v>
      </c>
      <c r="D200" s="11">
        <v>1</v>
      </c>
      <c r="E200" s="11">
        <v>1</v>
      </c>
      <c r="F200" s="11">
        <v>1</v>
      </c>
    </row>
    <row r="202" spans="2:6" x14ac:dyDescent="0.25">
      <c r="B202" s="18" t="s">
        <v>33</v>
      </c>
    </row>
    <row r="203" spans="2:6" x14ac:dyDescent="0.25">
      <c r="B203" s="7" t="s">
        <v>115</v>
      </c>
      <c r="C203" s="17" t="s">
        <v>117</v>
      </c>
    </row>
    <row r="205" spans="2:6" x14ac:dyDescent="0.25">
      <c r="C205" s="8" t="s">
        <v>2</v>
      </c>
      <c r="D205" t="s">
        <v>10</v>
      </c>
    </row>
    <row r="207" spans="2:6" x14ac:dyDescent="0.25">
      <c r="C207" s="8" t="s">
        <v>77</v>
      </c>
      <c r="D207" s="8" t="s">
        <v>55</v>
      </c>
    </row>
    <row r="208" spans="2:6" x14ac:dyDescent="0.25">
      <c r="C208" s="8" t="s">
        <v>57</v>
      </c>
      <c r="D208" t="s">
        <v>89</v>
      </c>
      <c r="E208" t="s">
        <v>116</v>
      </c>
      <c r="F208" t="s">
        <v>56</v>
      </c>
    </row>
    <row r="209" spans="2:6" x14ac:dyDescent="0.25">
      <c r="C209" s="9" t="s">
        <v>75</v>
      </c>
      <c r="D209" s="11">
        <v>0.6387096774193548</v>
      </c>
      <c r="E209" s="11">
        <v>0.83206106870229013</v>
      </c>
      <c r="F209" s="11">
        <v>0.72727272727272729</v>
      </c>
    </row>
    <row r="210" spans="2:6" x14ac:dyDescent="0.25">
      <c r="C210" s="9" t="s">
        <v>76</v>
      </c>
      <c r="D210" s="11">
        <v>0.36129032258064514</v>
      </c>
      <c r="E210" s="11">
        <v>0.16793893129770993</v>
      </c>
      <c r="F210" s="11">
        <v>0.27272727272727271</v>
      </c>
    </row>
    <row r="211" spans="2:6" x14ac:dyDescent="0.25">
      <c r="C211" s="9" t="s">
        <v>56</v>
      </c>
      <c r="D211" s="11">
        <v>1</v>
      </c>
      <c r="E211" s="11">
        <v>1</v>
      </c>
      <c r="F211" s="11">
        <v>1</v>
      </c>
    </row>
    <row r="213" spans="2:6" x14ac:dyDescent="0.25">
      <c r="B213" s="18" t="s">
        <v>34</v>
      </c>
    </row>
    <row r="214" spans="2:6" x14ac:dyDescent="0.25">
      <c r="B214" s="7" t="s">
        <v>118</v>
      </c>
      <c r="C214" s="17" t="s">
        <v>120</v>
      </c>
    </row>
    <row r="216" spans="2:6" x14ac:dyDescent="0.25">
      <c r="C216" s="8" t="s">
        <v>2</v>
      </c>
      <c r="D216" t="s">
        <v>13</v>
      </c>
    </row>
    <row r="218" spans="2:6" x14ac:dyDescent="0.25">
      <c r="C218" s="8" t="s">
        <v>77</v>
      </c>
      <c r="D218" s="8" t="s">
        <v>97</v>
      </c>
    </row>
    <row r="219" spans="2:6" x14ac:dyDescent="0.25">
      <c r="C219" s="8" t="s">
        <v>119</v>
      </c>
      <c r="D219" t="s">
        <v>11</v>
      </c>
      <c r="E219" t="s">
        <v>15</v>
      </c>
      <c r="F219" t="s">
        <v>56</v>
      </c>
    </row>
    <row r="220" spans="2:6" x14ac:dyDescent="0.25">
      <c r="C220" s="9" t="s">
        <v>75</v>
      </c>
      <c r="D220" s="11">
        <v>0.87878787878787878</v>
      </c>
      <c r="E220" s="11">
        <v>0.72222222222222221</v>
      </c>
      <c r="F220" s="11">
        <v>0.77142857142857146</v>
      </c>
    </row>
    <row r="221" spans="2:6" x14ac:dyDescent="0.25">
      <c r="C221" s="9" t="s">
        <v>76</v>
      </c>
      <c r="D221" s="11">
        <v>0.12121212121212122</v>
      </c>
      <c r="E221" s="11">
        <v>0.27777777777777779</v>
      </c>
      <c r="F221" s="11">
        <v>0.22857142857142856</v>
      </c>
    </row>
    <row r="222" spans="2:6" x14ac:dyDescent="0.25">
      <c r="C222" s="9" t="s">
        <v>56</v>
      </c>
      <c r="D222" s="11">
        <v>1</v>
      </c>
      <c r="E222" s="11">
        <v>1</v>
      </c>
      <c r="F222" s="11">
        <v>1</v>
      </c>
    </row>
    <row r="224" spans="2:6" x14ac:dyDescent="0.25">
      <c r="B224" s="19" t="s">
        <v>35</v>
      </c>
    </row>
    <row r="225" spans="2:8" x14ac:dyDescent="0.25">
      <c r="B225" s="7" t="s">
        <v>121</v>
      </c>
    </row>
    <row r="227" spans="2:8" x14ac:dyDescent="0.25">
      <c r="C227" s="27" t="s">
        <v>122</v>
      </c>
    </row>
    <row r="229" spans="2:8" x14ac:dyDescent="0.25">
      <c r="C229" s="22" t="s">
        <v>123</v>
      </c>
      <c r="D229" s="20" t="s">
        <v>75</v>
      </c>
      <c r="E229" s="20" t="s">
        <v>76</v>
      </c>
      <c r="F229" s="22" t="s">
        <v>40</v>
      </c>
    </row>
    <row r="230" spans="2:8" x14ac:dyDescent="0.25">
      <c r="C230" s="21" t="s">
        <v>39</v>
      </c>
      <c r="D230" t="e">
        <f>COUNTIFS(#REF!,"female",#REF!, "No")</f>
        <v>#REF!</v>
      </c>
      <c r="E230" t="e">
        <f>COUNTIFS(#REF!,"female",#REF!, "Yes")</f>
        <v>#REF!</v>
      </c>
      <c r="F230" t="e">
        <f>SUM(D230:E230)</f>
        <v>#REF!</v>
      </c>
    </row>
    <row r="231" spans="2:8" x14ac:dyDescent="0.25">
      <c r="C231" s="21" t="s">
        <v>38</v>
      </c>
      <c r="D231" t="e">
        <f>COUNTIFS(#REF!,"male",#REF!, "No")</f>
        <v>#REF!</v>
      </c>
      <c r="E231" t="e">
        <f>COUNTIFS(#REF!,"male",#REF!, "Yes")</f>
        <v>#REF!</v>
      </c>
      <c r="F231" t="e">
        <f>SUM(D231:E231)</f>
        <v>#REF!</v>
      </c>
    </row>
    <row r="232" spans="2:8" x14ac:dyDescent="0.25">
      <c r="C232" s="21" t="s">
        <v>40</v>
      </c>
      <c r="D232" t="e">
        <f>SUM(D230:D231)</f>
        <v>#REF!</v>
      </c>
      <c r="E232" s="5" t="e">
        <f>SUM(E230:E231)</f>
        <v>#REF!</v>
      </c>
      <c r="F232" t="e">
        <f>SUM(D232:E232)</f>
        <v>#REF!</v>
      </c>
    </row>
    <row r="234" spans="2:8" x14ac:dyDescent="0.25">
      <c r="C234" s="27" t="s">
        <v>124</v>
      </c>
    </row>
    <row r="236" spans="2:8" x14ac:dyDescent="0.25">
      <c r="C236" s="7" t="s">
        <v>126</v>
      </c>
      <c r="E236">
        <f>150/601</f>
        <v>0.24958402662229617</v>
      </c>
      <c r="G236" t="s">
        <v>127</v>
      </c>
      <c r="H236" t="s">
        <v>128</v>
      </c>
    </row>
    <row r="237" spans="2:8" x14ac:dyDescent="0.25">
      <c r="C237" s="7"/>
    </row>
    <row r="238" spans="2:8" x14ac:dyDescent="0.25">
      <c r="D238" s="7" t="s">
        <v>130</v>
      </c>
    </row>
    <row r="239" spans="2:8" x14ac:dyDescent="0.25">
      <c r="D239" s="7"/>
      <c r="E239" s="24">
        <f>0.249584027*100</f>
        <v>24.958402700000001</v>
      </c>
    </row>
    <row r="241" spans="3:7" x14ac:dyDescent="0.25">
      <c r="C241" t="s">
        <v>129</v>
      </c>
    </row>
    <row r="243" spans="3:7" x14ac:dyDescent="0.25">
      <c r="C243" s="27" t="s">
        <v>125</v>
      </c>
      <c r="D243" s="7"/>
      <c r="F243" s="7"/>
    </row>
    <row r="244" spans="3:7" x14ac:dyDescent="0.25">
      <c r="D244" s="7"/>
      <c r="E244" s="7"/>
      <c r="F244" s="7"/>
      <c r="G244" s="7"/>
    </row>
    <row r="245" spans="3:7" x14ac:dyDescent="0.25">
      <c r="C245" s="7" t="s">
        <v>131</v>
      </c>
      <c r="E245" s="7"/>
    </row>
    <row r="246" spans="3:7" x14ac:dyDescent="0.25">
      <c r="C246" s="7"/>
    </row>
    <row r="247" spans="3:7" x14ac:dyDescent="0.25">
      <c r="E247" s="7" t="s">
        <v>132</v>
      </c>
    </row>
    <row r="249" spans="3:7" x14ac:dyDescent="0.25">
      <c r="C249" s="25" t="s">
        <v>59</v>
      </c>
      <c r="D249" s="25" t="s">
        <v>135</v>
      </c>
      <c r="E249" s="25" t="s">
        <v>133</v>
      </c>
      <c r="F249" s="25" t="s">
        <v>136</v>
      </c>
      <c r="G249" s="25" t="s">
        <v>134</v>
      </c>
    </row>
    <row r="250" spans="3:7" x14ac:dyDescent="0.25">
      <c r="C250" s="12" t="s">
        <v>39</v>
      </c>
      <c r="D250">
        <v>243</v>
      </c>
      <c r="E250" s="23">
        <f>(315*451)/601</f>
        <v>236.38103161397672</v>
      </c>
      <c r="F250">
        <v>72</v>
      </c>
      <c r="G250" s="23">
        <f>(315*150)/601</f>
        <v>78.618968386023298</v>
      </c>
    </row>
    <row r="251" spans="3:7" x14ac:dyDescent="0.25">
      <c r="C251" s="12" t="s">
        <v>38</v>
      </c>
      <c r="D251">
        <v>208</v>
      </c>
      <c r="E251" s="23">
        <f>(286*451)/601</f>
        <v>214.61896838602328</v>
      </c>
      <c r="F251">
        <v>78</v>
      </c>
      <c r="G251" s="23">
        <f>(286*150)/601</f>
        <v>71.381031613976702</v>
      </c>
    </row>
    <row r="254" spans="3:7" x14ac:dyDescent="0.25">
      <c r="C254" s="27" t="s">
        <v>137</v>
      </c>
    </row>
    <row r="256" spans="3:7" x14ac:dyDescent="0.25">
      <c r="D256" s="7" t="s">
        <v>138</v>
      </c>
      <c r="F256" s="12" t="s">
        <v>139</v>
      </c>
    </row>
    <row r="257" spans="3:7" x14ac:dyDescent="0.25">
      <c r="F257" t="s">
        <v>140</v>
      </c>
    </row>
    <row r="259" spans="3:7" x14ac:dyDescent="0.25">
      <c r="C259" s="20" t="s">
        <v>141</v>
      </c>
      <c r="D259" s="20" t="s">
        <v>143</v>
      </c>
      <c r="E259" s="20" t="s">
        <v>142</v>
      </c>
      <c r="F259" s="20" t="s">
        <v>144</v>
      </c>
      <c r="G259" s="20" t="s">
        <v>145</v>
      </c>
    </row>
    <row r="260" spans="3:7" x14ac:dyDescent="0.25">
      <c r="C260">
        <v>72</v>
      </c>
      <c r="D260">
        <v>78.62</v>
      </c>
      <c r="E260">
        <f>C260-D260</f>
        <v>-6.6200000000000045</v>
      </c>
      <c r="F260" s="23">
        <f>E260*E260</f>
        <v>43.824400000000061</v>
      </c>
      <c r="G260" s="26">
        <f>F260/D260</f>
        <v>0.55742050368862961</v>
      </c>
    </row>
    <row r="261" spans="3:7" x14ac:dyDescent="0.25">
      <c r="C261">
        <v>243</v>
      </c>
      <c r="D261">
        <v>236.38</v>
      </c>
      <c r="E261">
        <f>C261-D261</f>
        <v>6.6200000000000045</v>
      </c>
      <c r="F261" s="23">
        <f t="shared" ref="F261:F263" si="0">E261*E261</f>
        <v>43.824400000000061</v>
      </c>
      <c r="G261" s="26">
        <f t="shared" ref="G261:G263" si="1">F261/D261</f>
        <v>0.18539808782468933</v>
      </c>
    </row>
    <row r="262" spans="3:7" x14ac:dyDescent="0.25">
      <c r="C262">
        <v>78</v>
      </c>
      <c r="D262">
        <v>71.38</v>
      </c>
      <c r="E262">
        <f>C262-D262</f>
        <v>6.6200000000000045</v>
      </c>
      <c r="F262" s="23">
        <f t="shared" si="0"/>
        <v>43.824400000000061</v>
      </c>
      <c r="G262" s="26">
        <f t="shared" si="1"/>
        <v>0.61395909218268507</v>
      </c>
    </row>
    <row r="263" spans="3:7" x14ac:dyDescent="0.25">
      <c r="C263">
        <v>208</v>
      </c>
      <c r="D263">
        <v>214.62</v>
      </c>
      <c r="E263">
        <f>C263-D263</f>
        <v>-6.6200000000000045</v>
      </c>
      <c r="F263" s="23">
        <f t="shared" si="0"/>
        <v>43.824400000000061</v>
      </c>
      <c r="G263" s="26">
        <f t="shared" si="1"/>
        <v>0.20419532196440249</v>
      </c>
    </row>
    <row r="265" spans="3:7" x14ac:dyDescent="0.25">
      <c r="E265" t="s">
        <v>146</v>
      </c>
      <c r="F265">
        <f>SUM(Table4[(fo - fe)^2 / fe])</f>
        <v>1.5609730056604065</v>
      </c>
    </row>
    <row r="266" spans="3:7" x14ac:dyDescent="0.25">
      <c r="E266" s="12" t="s">
        <v>146</v>
      </c>
      <c r="F266" s="12">
        <f xml:space="preserve"> 1.33</f>
        <v>1.33</v>
      </c>
      <c r="G266" s="7" t="s">
        <v>147</v>
      </c>
    </row>
    <row r="269" spans="3:7" x14ac:dyDescent="0.25">
      <c r="C269" s="27" t="s">
        <v>148</v>
      </c>
    </row>
    <row r="271" spans="3:7" x14ac:dyDescent="0.25">
      <c r="C271" s="7" t="s">
        <v>149</v>
      </c>
      <c r="F271" s="7" t="s">
        <v>150</v>
      </c>
    </row>
    <row r="273" spans="3:18" x14ac:dyDescent="0.25">
      <c r="C273" s="7" t="s">
        <v>151</v>
      </c>
    </row>
    <row r="274" spans="3:18" x14ac:dyDescent="0.25">
      <c r="C274" s="7" t="s">
        <v>152</v>
      </c>
      <c r="E274" s="7" t="s">
        <v>156</v>
      </c>
      <c r="H274" s="7" t="s">
        <v>157</v>
      </c>
      <c r="R274" s="7" t="s">
        <v>158</v>
      </c>
    </row>
    <row r="281" spans="3:18" x14ac:dyDescent="0.25">
      <c r="C281" s="27" t="s">
        <v>153</v>
      </c>
    </row>
    <row r="283" spans="3:18" x14ac:dyDescent="0.25">
      <c r="C283" s="7" t="s">
        <v>154</v>
      </c>
    </row>
    <row r="285" spans="3:18" x14ac:dyDescent="0.25">
      <c r="C285" s="7" t="s">
        <v>155</v>
      </c>
    </row>
  </sheetData>
  <pageMargins left="0.7" right="0.7" top="0.75" bottom="0.75" header="0.3" footer="0.3"/>
  <pageSetup orientation="portrait" r:id="rId16"/>
  <drawing r:id="rId17"/>
  <tableParts count="4"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waasim</cp:lastModifiedBy>
  <dcterms:created xsi:type="dcterms:W3CDTF">2022-09-03T06:43:11Z</dcterms:created>
  <dcterms:modified xsi:type="dcterms:W3CDTF">2025-01-31T02:01:02Z</dcterms:modified>
</cp:coreProperties>
</file>