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DATA TABLE\"/>
    </mc:Choice>
  </mc:AlternateContent>
  <xr:revisionPtr revIDLastSave="0" documentId="8_{3E88384E-A1A2-43B6-BEAD-FF86B247C67F}" xr6:coauthVersionLast="45" xr6:coauthVersionMax="45" xr10:uidLastSave="{00000000-0000-0000-0000-000000000000}"/>
  <workbookProtection workbookAlgorithmName="SHA-512" workbookHashValue="4FDzcOoglJqg4axXVJlYyFh/8lcARc9BI0ShIPWrg9QnnLx+x5Tc0zGDJY/e3Zw7df4ij0B0R+Daq+m+ZeQmRQ==" workbookSaltValue="DUPd0DxoXVQRQOa80b6QRw==" workbookSpinCount="100000" lockStructure="1"/>
  <bookViews>
    <workbookView xWindow="-120" yWindow="-120" windowWidth="20730" windowHeight="11280" firstSheet="11" activeTab="14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3" hidden="1">Solver!$B$5:$E$7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Solver!$B$5:$E$5</definedName>
    <definedName name="solver_lhs2" localSheetId="13" hidden="1">Solver!$B$5:$E$7</definedName>
    <definedName name="solver_lhs3" localSheetId="13" hidden="1">Solver!$B$6:$E$6</definedName>
    <definedName name="solver_lhs4" localSheetId="13" hidden="1">Solver!$B$7:$E$7</definedName>
    <definedName name="solver_lhs5" localSheetId="13" hidden="1">Solver!$B$8:$E$8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5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3</definedName>
    <definedName name="solver_rel3" localSheetId="13" hidden="1">1</definedName>
    <definedName name="solver_rel4" localSheetId="13" hidden="1">1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92</definedName>
    <definedName name="solver_rhs2" localSheetId="13" hidden="1">20</definedName>
    <definedName name="solver_rhs3" localSheetId="13" hidden="1">45</definedName>
    <definedName name="solver_rhs4" localSheetId="13" hidden="1">55</definedName>
    <definedName name="solver_rhs5" localSheetId="13" hidden="1">Solver!$B$10:$E$10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8" l="1"/>
  <c r="C7" i="28"/>
  <c r="F6" i="28"/>
  <c r="D3" i="31"/>
  <c r="F10" i="26"/>
  <c r="C3" i="24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2" i="26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<sst xmlns="http://schemas.openxmlformats.org/spreadsheetml/2006/main" count="1335" uniqueCount="280">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</sst>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54" zoomScaleNormal="154" workbookViewId="0">
      <selection activeCell="F10" sqref="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4" sqref="B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2.7109375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-142520.97486285039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>
        <f>PMT(B3/12,B4,B2)</f>
        <v>1099.9999999999998</v>
      </c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92</v>
      </c>
      <c r="C5" s="90">
        <v>39.999999999999993</v>
      </c>
      <c r="D5" s="90">
        <v>92</v>
      </c>
      <c r="E5" s="90">
        <v>92</v>
      </c>
      <c r="F5" s="78"/>
      <c r="G5" s="89">
        <v>1.25</v>
      </c>
      <c r="H5" s="88">
        <f>G5*(B5+C5+D5+E5)</f>
        <v>395</v>
      </c>
    </row>
    <row r="6" spans="1:8" ht="15.75">
      <c r="A6" s="91" t="s">
        <v>270</v>
      </c>
      <c r="B6" s="92">
        <v>32.999999999999986</v>
      </c>
      <c r="C6" s="90">
        <v>20</v>
      </c>
      <c r="D6" s="90">
        <v>43.000000000000007</v>
      </c>
      <c r="E6" s="90">
        <v>20</v>
      </c>
      <c r="F6" s="78"/>
      <c r="G6" s="89">
        <v>1.84</v>
      </c>
      <c r="H6" s="88">
        <f>G6*(B6+C6+D6+E6)</f>
        <v>213.44</v>
      </c>
    </row>
    <row r="7" spans="1:8" ht="15.75">
      <c r="A7" s="91" t="s">
        <v>269</v>
      </c>
      <c r="B7" s="90">
        <v>55</v>
      </c>
      <c r="C7" s="90">
        <v>20</v>
      </c>
      <c r="D7" s="90">
        <v>55</v>
      </c>
      <c r="E7" s="90">
        <v>48</v>
      </c>
      <c r="F7" s="78"/>
      <c r="G7" s="89">
        <v>1.45</v>
      </c>
      <c r="H7" s="88">
        <f>G7*(B7+C7+D7+E7)</f>
        <v>258.09999999999997</v>
      </c>
    </row>
    <row r="8" spans="1:8" ht="15.75">
      <c r="A8" s="102" t="s">
        <v>268</v>
      </c>
      <c r="B8" s="87">
        <f>SUM(B5:B7)</f>
        <v>180</v>
      </c>
      <c r="C8" s="87">
        <f>SUM(C5:C7)</f>
        <v>80</v>
      </c>
      <c r="D8" s="87">
        <f>SUM(D5:D7)</f>
        <v>190</v>
      </c>
      <c r="E8" s="87">
        <f>SUM(E5:E7)</f>
        <v>160</v>
      </c>
      <c r="F8" s="78"/>
      <c r="G8" s="86"/>
      <c r="H8" s="109">
        <f>H5+H6+H7</f>
        <v>866.54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F16"/>
  <sheetViews>
    <sheetView tabSelected="1" zoomScale="145" zoomScaleNormal="145" workbookViewId="0">
      <selection activeCell="G9" sqref="G9"/>
    </sheetView>
  </sheetViews>
  <sheetFormatPr defaultRowHeight="12.75"/>
  <cols>
    <col min="1" max="1" width="9.140625" style="78"/>
    <col min="2" max="2" width="17.42578125" style="78" bestFit="1" customWidth="1"/>
    <col min="3" max="5" width="12.42578125" style="78" customWidth="1"/>
    <col min="6" max="6" width="15.28515625" style="78" customWidth="1"/>
    <col min="7" max="16384" width="9.140625" style="78"/>
  </cols>
  <sheetData>
    <row r="2" spans="2:6">
      <c r="B2" s="101" t="s">
        <v>254</v>
      </c>
      <c r="C2" s="111">
        <v>220000</v>
      </c>
    </row>
    <row r="3" spans="2:6">
      <c r="B3" s="101" t="s">
        <v>252</v>
      </c>
      <c r="C3" s="112">
        <v>0.08</v>
      </c>
    </row>
    <row r="4" spans="2:6">
      <c r="B4" s="101" t="s">
        <v>251</v>
      </c>
      <c r="C4" s="113">
        <f>25*12</f>
        <v>300</v>
      </c>
      <c r="E4" s="101" t="s">
        <v>254</v>
      </c>
      <c r="F4" s="111">
        <v>220000</v>
      </c>
    </row>
    <row r="5" spans="2:6">
      <c r="E5" s="101" t="s">
        <v>252</v>
      </c>
      <c r="F5" s="112">
        <v>0.08</v>
      </c>
    </row>
    <row r="6" spans="2:6">
      <c r="C6" s="80"/>
      <c r="E6" s="101" t="s">
        <v>251</v>
      </c>
      <c r="F6" s="113">
        <f>25*12</f>
        <v>300</v>
      </c>
    </row>
    <row r="7" spans="2:6" ht="15.75">
      <c r="B7" s="115" t="s">
        <v>250</v>
      </c>
      <c r="C7" s="114">
        <f>-PMT(C3/12,C4,C2)</f>
        <v>1697.9956826206067</v>
      </c>
    </row>
    <row r="8" spans="2:6" ht="15.75">
      <c r="B8" s="79">
        <v>7.2499999999999995E-2</v>
      </c>
      <c r="C8" s="12">
        <f t="dataTable" ref="C8:C14" dt2D="0" dtr="0" r1="C3"/>
        <v>1590.1751010137643</v>
      </c>
      <c r="F8" s="80"/>
    </row>
    <row r="9" spans="2:6" ht="15.75">
      <c r="B9" s="79">
        <v>7.4999999999999997E-2</v>
      </c>
      <c r="C9" s="12">
        <v>1625.7805911544106</v>
      </c>
      <c r="E9" s="115" t="s">
        <v>250</v>
      </c>
      <c r="F9" s="114">
        <f>PMT(F5/12,F6,F4)</f>
        <v>-1697.9956826206067</v>
      </c>
    </row>
    <row r="10" spans="2:6" ht="15.75">
      <c r="B10" s="79">
        <v>7.7499999999999999E-2</v>
      </c>
      <c r="C10" s="12">
        <v>1661.7232770342728</v>
      </c>
      <c r="E10" s="79">
        <v>7.2499999999999995E-2</v>
      </c>
      <c r="F10" s="12">
        <f t="dataTable" ref="F10:F16" dt2D="0" dtr="0" r1="F5"/>
        <v>-1590.1751010137643</v>
      </c>
    </row>
    <row r="11" spans="2:6" ht="15.75">
      <c r="B11" s="79">
        <v>8.2500000000000004E-2</v>
      </c>
      <c r="C11" s="12">
        <v>1734.5902963096128</v>
      </c>
      <c r="E11" s="79">
        <v>7.4999999999999997E-2</v>
      </c>
      <c r="F11" s="12">
        <v>-1625.7805911544106</v>
      </c>
    </row>
    <row r="12" spans="2:6" ht="15.75">
      <c r="B12" s="79">
        <v>8.5000000000000006E-2</v>
      </c>
      <c r="C12" s="12">
        <v>1771.4995836166886</v>
      </c>
      <c r="E12" s="79">
        <v>7.7499999999999999E-2</v>
      </c>
      <c r="F12" s="12">
        <v>-1661.7232770342728</v>
      </c>
    </row>
    <row r="13" spans="2:6" ht="15.75">
      <c r="B13" s="79">
        <v>8.7499999999999994E-2</v>
      </c>
      <c r="C13" s="12">
        <v>1808.7159994580018</v>
      </c>
      <c r="E13" s="79">
        <v>8.2500000000000004E-2</v>
      </c>
      <c r="F13" s="12">
        <v>-1734.5902963096128</v>
      </c>
    </row>
    <row r="14" spans="2:6" ht="15.75">
      <c r="B14" s="79">
        <v>0.09</v>
      </c>
      <c r="C14" s="12">
        <v>1846.2319999966555</v>
      </c>
      <c r="E14" s="79">
        <v>8.5000000000000006E-2</v>
      </c>
      <c r="F14" s="12">
        <v>-1771.4995836166886</v>
      </c>
    </row>
    <row r="15" spans="2:6" ht="15.75">
      <c r="E15" s="79">
        <v>8.7499999999999994E-2</v>
      </c>
      <c r="F15" s="12">
        <v>-1808.7159994580018</v>
      </c>
    </row>
    <row r="16" spans="2:6" ht="15.75">
      <c r="E16" s="79">
        <v>0.09</v>
      </c>
      <c r="F16" s="12">
        <v>-1846.2319999966555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2020-05-06T11:16:02Z</dcterms:modified>
</cp:coreProperties>
</file>