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4B250071-BB04-4573-A2B7-4B18218FA85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9" i="1"/>
  <c r="J10" i="1"/>
  <c r="J11" i="1"/>
  <c r="J12" i="1"/>
  <c r="J13" i="1"/>
  <c r="J14" i="1"/>
  <c r="J15" i="1"/>
  <c r="J16" i="1"/>
  <c r="J22" i="1"/>
  <c r="J23" i="1"/>
  <c r="J24" i="1"/>
  <c r="J25" i="1"/>
  <c r="J26" i="1"/>
  <c r="J27" i="1"/>
  <c r="J28" i="1"/>
  <c r="J29" i="1"/>
  <c r="J30" i="1"/>
  <c r="J36" i="1"/>
  <c r="J37" i="1"/>
  <c r="J38" i="1"/>
  <c r="J39" i="1"/>
  <c r="J40" i="1"/>
  <c r="J41" i="1"/>
  <c r="J42" i="1"/>
  <c r="J43" i="1"/>
  <c r="J50" i="1"/>
  <c r="J51" i="1"/>
  <c r="J52" i="1"/>
  <c r="J53" i="1"/>
  <c r="J54" i="1"/>
  <c r="J55" i="1"/>
  <c r="J56" i="1"/>
  <c r="J57" i="1"/>
  <c r="J64" i="1"/>
  <c r="J65" i="1"/>
  <c r="J66" i="1"/>
  <c r="J67" i="1"/>
  <c r="J68" i="1"/>
  <c r="J69" i="1"/>
  <c r="J70" i="1"/>
  <c r="J71" i="1"/>
  <c r="J8" i="1"/>
  <c r="I9" i="1"/>
  <c r="I10" i="1"/>
  <c r="I11" i="1"/>
  <c r="I12" i="1"/>
  <c r="I13" i="1"/>
  <c r="I14" i="1"/>
  <c r="I15" i="1"/>
  <c r="I16" i="1"/>
  <c r="I22" i="1"/>
  <c r="I23" i="1"/>
  <c r="I24" i="1"/>
  <c r="I25" i="1"/>
  <c r="I26" i="1"/>
  <c r="I27" i="1"/>
  <c r="I28" i="1"/>
  <c r="I29" i="1"/>
  <c r="I30" i="1"/>
  <c r="I36" i="1"/>
  <c r="I37" i="1"/>
  <c r="I38" i="1"/>
  <c r="I39" i="1"/>
  <c r="I40" i="1"/>
  <c r="I41" i="1"/>
  <c r="I42" i="1"/>
  <c r="I43" i="1"/>
  <c r="I50" i="1"/>
  <c r="I51" i="1"/>
  <c r="I52" i="1"/>
  <c r="I53" i="1"/>
  <c r="I54" i="1"/>
  <c r="I55" i="1"/>
  <c r="I56" i="1"/>
  <c r="I57" i="1"/>
  <c r="I64" i="1"/>
  <c r="I65" i="1"/>
  <c r="I66" i="1"/>
  <c r="I67" i="1"/>
  <c r="I68" i="1"/>
  <c r="I69" i="1"/>
  <c r="I70" i="1"/>
  <c r="I71" i="1"/>
  <c r="G8" i="1"/>
  <c r="G9" i="1"/>
  <c r="G10" i="1"/>
  <c r="G11" i="1"/>
  <c r="G12" i="1"/>
  <c r="G13" i="1"/>
  <c r="G14" i="1"/>
  <c r="G15" i="1"/>
  <c r="G16" i="1"/>
  <c r="G22" i="1"/>
  <c r="G23" i="1"/>
  <c r="G24" i="1"/>
  <c r="G25" i="1"/>
  <c r="G26" i="1"/>
  <c r="G27" i="1"/>
  <c r="G28" i="1"/>
  <c r="G29" i="1"/>
  <c r="G30" i="1"/>
  <c r="G36" i="1"/>
  <c r="G37" i="1"/>
  <c r="G38" i="1"/>
  <c r="G39" i="1"/>
  <c r="G40" i="1"/>
  <c r="G41" i="1"/>
  <c r="G42" i="1"/>
  <c r="G43" i="1"/>
  <c r="G50" i="1"/>
  <c r="G51" i="1"/>
  <c r="G52" i="1"/>
  <c r="G53" i="1"/>
  <c r="G54" i="1"/>
  <c r="G55" i="1"/>
  <c r="G56" i="1"/>
  <c r="G57" i="1"/>
  <c r="G64" i="1"/>
  <c r="G65" i="1"/>
  <c r="G66" i="1"/>
  <c r="G67" i="1"/>
  <c r="G68" i="1"/>
  <c r="G69" i="1"/>
  <c r="G70" i="1"/>
  <c r="G71" i="1"/>
  <c r="F22" i="1"/>
  <c r="F23" i="1"/>
  <c r="F24" i="1"/>
  <c r="F25" i="1"/>
  <c r="F26" i="1"/>
  <c r="F27" i="1"/>
  <c r="F28" i="1"/>
  <c r="F29" i="1"/>
  <c r="F30" i="1"/>
  <c r="F36" i="1"/>
  <c r="F37" i="1"/>
  <c r="F38" i="1"/>
  <c r="F39" i="1"/>
  <c r="F40" i="1"/>
  <c r="F41" i="1"/>
  <c r="F42" i="1"/>
  <c r="F43" i="1"/>
  <c r="F50" i="1"/>
  <c r="F51" i="1"/>
  <c r="F52" i="1"/>
  <c r="F53" i="1"/>
  <c r="F54" i="1"/>
  <c r="F55" i="1"/>
  <c r="F56" i="1"/>
  <c r="F57" i="1"/>
  <c r="F64" i="1"/>
  <c r="F65" i="1"/>
  <c r="F66" i="1"/>
  <c r="F67" i="1"/>
  <c r="F68" i="1"/>
  <c r="F69" i="1"/>
  <c r="F70" i="1"/>
  <c r="F71" i="1"/>
  <c r="F9" i="1"/>
  <c r="F10" i="1"/>
  <c r="F11" i="1"/>
  <c r="F12" i="1"/>
  <c r="F13" i="1"/>
  <c r="F14" i="1"/>
  <c r="F15" i="1"/>
  <c r="F16" i="1"/>
  <c r="F8" i="1"/>
  <c r="E22" i="1"/>
  <c r="E23" i="1"/>
  <c r="E24" i="1"/>
  <c r="E25" i="1"/>
  <c r="E26" i="1"/>
  <c r="E27" i="1"/>
  <c r="E28" i="1"/>
  <c r="E29" i="1"/>
  <c r="E30" i="1"/>
  <c r="E36" i="1"/>
  <c r="E37" i="1"/>
  <c r="E38" i="1"/>
  <c r="E39" i="1"/>
  <c r="E40" i="1"/>
  <c r="E41" i="1"/>
  <c r="E42" i="1"/>
  <c r="E43" i="1"/>
  <c r="E50" i="1"/>
  <c r="E51" i="1"/>
  <c r="E52" i="1"/>
  <c r="E53" i="1"/>
  <c r="E54" i="1"/>
  <c r="E55" i="1"/>
  <c r="E56" i="1"/>
  <c r="E57" i="1"/>
  <c r="E64" i="1"/>
  <c r="E65" i="1"/>
  <c r="E66" i="1"/>
  <c r="E67" i="1"/>
  <c r="E68" i="1"/>
  <c r="E69" i="1"/>
  <c r="E70" i="1"/>
  <c r="E71" i="1"/>
  <c r="E9" i="1"/>
  <c r="E10" i="1"/>
  <c r="E11" i="1"/>
  <c r="E12" i="1"/>
  <c r="E13" i="1"/>
  <c r="E14" i="1"/>
  <c r="E15" i="1"/>
  <c r="E16" i="1"/>
  <c r="E8" i="1"/>
  <c r="B2" i="1"/>
  <c r="D71" i="1" l="1"/>
  <c r="D70" i="1"/>
  <c r="D69" i="1"/>
  <c r="D68" i="1"/>
  <c r="D67" i="1"/>
  <c r="D66" i="1"/>
  <c r="D65" i="1"/>
  <c r="D64" i="1"/>
  <c r="D57" i="1"/>
  <c r="D56" i="1"/>
  <c r="D55" i="1"/>
  <c r="D54" i="1"/>
  <c r="D53" i="1"/>
  <c r="D52" i="1"/>
  <c r="D51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30" i="1"/>
  <c r="D22" i="1"/>
  <c r="D9" i="1"/>
  <c r="D10" i="1"/>
  <c r="D11" i="1"/>
  <c r="D12" i="1"/>
  <c r="D13" i="1"/>
  <c r="D14" i="1"/>
  <c r="D15" i="1"/>
  <c r="D16" i="1"/>
  <c r="D8" i="1"/>
</calcChain>
</file>

<file path=xl/sharedStrings.xml><?xml version="1.0" encoding="utf-8"?>
<sst xmlns="http://schemas.openxmlformats.org/spreadsheetml/2006/main" count="61" uniqueCount="21">
  <si>
    <t>Pressure Gauge (bar)</t>
  </si>
  <si>
    <t>Piezometer (m water) hL</t>
  </si>
  <si>
    <t>Volume Flow Rate (m3/s) Q</t>
  </si>
  <si>
    <t>Velocity (m/s) V</t>
  </si>
  <si>
    <t>V^2/2g</t>
  </si>
  <si>
    <t>Reynolds Number, Re</t>
  </si>
  <si>
    <t>f from Moody Chart</t>
  </si>
  <si>
    <t>hF</t>
  </si>
  <si>
    <t>hB</t>
  </si>
  <si>
    <t>Bend: 90-degree Elbow (1-2)</t>
  </si>
  <si>
    <t>Bend: 90-degree Mitre Bend (5-6)</t>
  </si>
  <si>
    <t>Bend: Smooth 90 degree bend 100 mm Radius (11-12)</t>
  </si>
  <si>
    <t>Bend: Smooth 90 degree bend 150 mm Radius (13-14)</t>
  </si>
  <si>
    <t>Bend: Smooth 90 degree bend 50 mm Radius (15-16)</t>
  </si>
  <si>
    <t>Volume Flow Rate (L/s)</t>
  </si>
  <si>
    <t xml:space="preserve">Area of Pipe A (m^2) = </t>
  </si>
  <si>
    <t xml:space="preserve">Internal Diameter of Pipe D (mm) = </t>
  </si>
  <si>
    <t>Density of water (kg/m^3) =</t>
  </si>
  <si>
    <t xml:space="preserve">Dynamic Viscosity (kg/m) = </t>
  </si>
  <si>
    <t>Assuming Relative Roughness = 0.033</t>
  </si>
  <si>
    <t xml:space="preserve">Length L (m)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</si>
</sst>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/>
    <xf numFmtId="0" fontId="1" fillId="2" borderId="0" xfId="0" applyFont="1" applyFill="1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workbookViewId="0">
      <selection activeCell="I3" sqref="I3"/>
    </sheetView>
  </sheetViews>
  <sheetFormatPr defaultRowHeight="14.4" x14ac:dyDescent="0.3"/>
  <cols>
    <col min="1" max="1" width="30.21875" bestFit="1" customWidth="1"/>
    <col min="2" max="2" width="21.88671875" bestFit="1" customWidth="1"/>
    <col min="3" max="3" width="24.33203125" bestFit="1" customWidth="1"/>
    <col min="4" max="4" width="24.33203125" customWidth="1"/>
    <col min="5" max="5" width="14.6640625" bestFit="1" customWidth="1"/>
    <col min="6" max="6" width="10.109375" customWidth="1"/>
    <col min="7" max="7" width="19.33203125" bestFit="1" customWidth="1"/>
    <col min="8" max="8" width="18" bestFit="1" customWidth="1"/>
  </cols>
  <sheetData>
    <row r="1" spans="1:10" x14ac:dyDescent="0.3">
      <c r="A1" s="5" t="s">
        <v>16</v>
      </c>
      <c r="B1">
        <v>13.6</v>
      </c>
      <c r="D1" t="s">
        <v>19</v>
      </c>
    </row>
    <row r="2" spans="1:10" x14ac:dyDescent="0.3">
      <c r="A2" s="5" t="s">
        <v>15</v>
      </c>
      <c r="B2">
        <f>3.14*(0.5*0.001*B1)*(0.5*0.001*B1)</f>
        <v>1.4519359999999999E-4</v>
      </c>
    </row>
    <row r="3" spans="1:10" x14ac:dyDescent="0.3">
      <c r="A3" s="5" t="s">
        <v>17</v>
      </c>
      <c r="B3">
        <v>997.99199999999996</v>
      </c>
    </row>
    <row r="4" spans="1:10" x14ac:dyDescent="0.3">
      <c r="A4" s="5" t="s">
        <v>18</v>
      </c>
      <c r="B4" s="6">
        <v>9.7750000000000007E-4</v>
      </c>
    </row>
    <row r="5" spans="1:10" x14ac:dyDescent="0.3">
      <c r="A5" s="5" t="s">
        <v>20</v>
      </c>
      <c r="B5">
        <v>0.91400000000000003</v>
      </c>
    </row>
    <row r="6" spans="1:10" x14ac:dyDescent="0.3">
      <c r="A6" s="3"/>
      <c r="B6" s="3"/>
      <c r="C6" s="4" t="s">
        <v>9</v>
      </c>
      <c r="D6" s="4"/>
      <c r="E6" s="3"/>
      <c r="F6" s="3"/>
      <c r="G6" s="3"/>
      <c r="H6" s="3"/>
      <c r="I6" s="3"/>
      <c r="J6" s="3"/>
    </row>
    <row r="7" spans="1:10" s="2" customFormat="1" x14ac:dyDescent="0.3">
      <c r="A7" s="1" t="s">
        <v>0</v>
      </c>
      <c r="B7" s="1" t="s">
        <v>1</v>
      </c>
      <c r="C7" s="1" t="s">
        <v>14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</row>
    <row r="8" spans="1:10" x14ac:dyDescent="0.3">
      <c r="A8">
        <v>0.1</v>
      </c>
      <c r="B8">
        <v>1.0197000000000001</v>
      </c>
      <c r="C8">
        <v>0.25</v>
      </c>
      <c r="D8">
        <f>C8*0.001</f>
        <v>2.5000000000000001E-4</v>
      </c>
      <c r="E8">
        <f>D8/$B$2</f>
        <v>1.7218389791285567</v>
      </c>
      <c r="F8">
        <f>(E8*E8)/(2*9.81)</f>
        <v>0.15110751631225638</v>
      </c>
      <c r="G8" s="6">
        <f>($B$3*E8*$B$1*0.001)/($B$4)</f>
        <v>23907.916889856922</v>
      </c>
      <c r="H8" s="8">
        <v>6.0699999999999997E-2</v>
      </c>
      <c r="I8">
        <f>(H8*$B$5*F8)/($B$1*0.001)</f>
        <v>0.61642755761034718</v>
      </c>
      <c r="J8">
        <f>B8-I8</f>
        <v>0.40327244238965287</v>
      </c>
    </row>
    <row r="9" spans="1:10" x14ac:dyDescent="0.3">
      <c r="A9">
        <v>0.15</v>
      </c>
      <c r="B9">
        <v>1.52955</v>
      </c>
      <c r="C9">
        <v>0.22</v>
      </c>
      <c r="D9">
        <f t="shared" ref="D9:D16" si="0">C9*0.001</f>
        <v>2.2000000000000001E-4</v>
      </c>
      <c r="E9">
        <f t="shared" ref="E9:E71" si="1">D9/$B$2</f>
        <v>1.51521830163313</v>
      </c>
      <c r="F9">
        <f t="shared" ref="F9:F71" si="2">(E9*E9)/(2*9.81)</f>
        <v>0.11701766063221135</v>
      </c>
      <c r="G9" s="6">
        <f t="shared" ref="G9:G71" si="3">($B$3*E9*$B$1*0.001)/($B$4)</f>
        <v>21038.966863074093</v>
      </c>
      <c r="H9">
        <v>6.0859999999999997E-2</v>
      </c>
      <c r="I9">
        <f t="shared" ref="I9:I71" si="4">(H9*$B$5*F9)/($B$1*0.001)</f>
        <v>0.47861978463483934</v>
      </c>
      <c r="J9">
        <f t="shared" ref="J9:J71" si="5">B9-I9</f>
        <v>1.0509302153651605</v>
      </c>
    </row>
    <row r="10" spans="1:10" x14ac:dyDescent="0.3">
      <c r="A10">
        <v>0.2</v>
      </c>
      <c r="B10">
        <v>2.0394000000000001</v>
      </c>
      <c r="C10">
        <v>0.21</v>
      </c>
      <c r="D10">
        <f t="shared" si="0"/>
        <v>2.1000000000000001E-4</v>
      </c>
      <c r="E10">
        <f t="shared" si="1"/>
        <v>1.4463447424679876</v>
      </c>
      <c r="F10">
        <f t="shared" si="2"/>
        <v>0.1066214635099281</v>
      </c>
      <c r="G10" s="6">
        <f t="shared" si="3"/>
        <v>20082.650187479816</v>
      </c>
      <c r="H10">
        <v>6.0900000000000003E-2</v>
      </c>
      <c r="I10">
        <f t="shared" si="4"/>
        <v>0.43638440255645033</v>
      </c>
      <c r="J10">
        <f t="shared" si="5"/>
        <v>1.6030155974435498</v>
      </c>
    </row>
    <row r="11" spans="1:10" x14ac:dyDescent="0.3">
      <c r="A11">
        <v>0.25</v>
      </c>
      <c r="B11">
        <v>2.5492499999999998</v>
      </c>
      <c r="C11">
        <v>0.2</v>
      </c>
      <c r="D11">
        <f t="shared" si="0"/>
        <v>2.0000000000000001E-4</v>
      </c>
      <c r="E11">
        <f t="shared" si="1"/>
        <v>1.3774711833028455</v>
      </c>
      <c r="F11">
        <f t="shared" si="2"/>
        <v>9.6708810439844098E-2</v>
      </c>
      <c r="G11" s="6">
        <f t="shared" si="3"/>
        <v>19126.333511885539</v>
      </c>
      <c r="H11">
        <v>6.0990000000000003E-2</v>
      </c>
      <c r="I11">
        <f t="shared" si="4"/>
        <v>0.39639846314232713</v>
      </c>
      <c r="J11">
        <f t="shared" si="5"/>
        <v>2.1528515368576726</v>
      </c>
    </row>
    <row r="12" spans="1:10" x14ac:dyDescent="0.3">
      <c r="A12">
        <v>0.3</v>
      </c>
      <c r="B12">
        <v>3.0590999999999999</v>
      </c>
      <c r="C12">
        <v>0.17</v>
      </c>
      <c r="D12">
        <f t="shared" si="0"/>
        <v>1.7000000000000001E-4</v>
      </c>
      <c r="E12">
        <f t="shared" si="1"/>
        <v>1.1708505058074186</v>
      </c>
      <c r="F12">
        <f t="shared" si="2"/>
        <v>6.9872115542787355E-2</v>
      </c>
      <c r="G12" s="6">
        <f t="shared" si="3"/>
        <v>16257.38348510271</v>
      </c>
      <c r="H12">
        <v>6.1199999999999997E-2</v>
      </c>
      <c r="I12">
        <f t="shared" si="4"/>
        <v>0.28738401122748447</v>
      </c>
      <c r="J12">
        <f t="shared" si="5"/>
        <v>2.7717159887725153</v>
      </c>
    </row>
    <row r="13" spans="1:10" x14ac:dyDescent="0.3">
      <c r="A13">
        <v>0.35</v>
      </c>
      <c r="B13">
        <v>3.5689500000000001</v>
      </c>
      <c r="C13">
        <v>0.16</v>
      </c>
      <c r="D13">
        <f t="shared" si="0"/>
        <v>1.6000000000000001E-4</v>
      </c>
      <c r="E13">
        <f t="shared" si="1"/>
        <v>1.1019769466422764</v>
      </c>
      <c r="F13">
        <f t="shared" si="2"/>
        <v>6.1893638681500232E-2</v>
      </c>
      <c r="G13" s="6">
        <f t="shared" si="3"/>
        <v>15301.066809508433</v>
      </c>
      <c r="H13">
        <v>6.13E-2</v>
      </c>
      <c r="I13">
        <f t="shared" si="4"/>
        <v>0.25498449755697289</v>
      </c>
      <c r="J13">
        <f t="shared" si="5"/>
        <v>3.3139655024430272</v>
      </c>
    </row>
    <row r="14" spans="1:10" x14ac:dyDescent="0.3">
      <c r="A14">
        <v>0.4</v>
      </c>
      <c r="B14">
        <v>4.0788000000000002</v>
      </c>
      <c r="C14">
        <v>0.13</v>
      </c>
      <c r="D14">
        <f t="shared" si="0"/>
        <v>1.3000000000000002E-4</v>
      </c>
      <c r="E14">
        <f t="shared" si="1"/>
        <v>0.89535626914684963</v>
      </c>
      <c r="F14">
        <f t="shared" si="2"/>
        <v>4.0859472410834138E-2</v>
      </c>
      <c r="G14" s="6">
        <f t="shared" si="3"/>
        <v>12432.116782725603</v>
      </c>
      <c r="H14">
        <v>6.1769999999999999E-2</v>
      </c>
      <c r="I14">
        <f t="shared" si="4"/>
        <v>0.16962022825639289</v>
      </c>
      <c r="J14">
        <f t="shared" si="5"/>
        <v>3.9091797717436072</v>
      </c>
    </row>
    <row r="15" spans="1:10" x14ac:dyDescent="0.3">
      <c r="A15">
        <v>0.45</v>
      </c>
      <c r="B15">
        <v>4.5886500000000003</v>
      </c>
      <c r="C15">
        <v>0.1</v>
      </c>
      <c r="D15">
        <f t="shared" si="0"/>
        <v>1E-4</v>
      </c>
      <c r="E15">
        <f t="shared" si="1"/>
        <v>0.68873559165142273</v>
      </c>
      <c r="F15">
        <f t="shared" si="2"/>
        <v>2.4177202609961024E-2</v>
      </c>
      <c r="G15" s="6">
        <f t="shared" si="3"/>
        <v>9563.1667559427697</v>
      </c>
      <c r="H15">
        <v>6.2399999999999997E-2</v>
      </c>
      <c r="I15">
        <f t="shared" si="4"/>
        <v>0.10139065461584361</v>
      </c>
      <c r="J15">
        <f t="shared" si="5"/>
        <v>4.4872593453841567</v>
      </c>
    </row>
    <row r="16" spans="1:10" x14ac:dyDescent="0.3">
      <c r="A16">
        <v>0.5</v>
      </c>
      <c r="B16">
        <v>5.0984999999999996</v>
      </c>
      <c r="C16">
        <v>0.06</v>
      </c>
      <c r="D16">
        <f t="shared" si="0"/>
        <v>6.0000000000000002E-5</v>
      </c>
      <c r="E16">
        <f t="shared" si="1"/>
        <v>0.41324135499085363</v>
      </c>
      <c r="F16">
        <f t="shared" si="2"/>
        <v>8.7037929395859682E-3</v>
      </c>
      <c r="G16" s="6">
        <f t="shared" si="3"/>
        <v>5737.9000535656614</v>
      </c>
      <c r="H16">
        <v>6.4199999999999993E-2</v>
      </c>
      <c r="I16">
        <f t="shared" si="4"/>
        <v>3.7553538613483615E-2</v>
      </c>
      <c r="J16">
        <f t="shared" si="5"/>
        <v>5.060946461386516</v>
      </c>
    </row>
    <row r="17" spans="1:10" x14ac:dyDescent="0.3">
      <c r="G17" s="7"/>
    </row>
    <row r="18" spans="1:10" x14ac:dyDescent="0.3">
      <c r="G18" s="7"/>
    </row>
    <row r="19" spans="1:10" x14ac:dyDescent="0.3">
      <c r="G19" s="7"/>
    </row>
    <row r="20" spans="1:10" x14ac:dyDescent="0.3">
      <c r="A20" s="3"/>
      <c r="B20" s="3"/>
      <c r="C20" s="4" t="s">
        <v>10</v>
      </c>
      <c r="D20" s="4"/>
      <c r="E20" s="3"/>
      <c r="F20" s="3"/>
      <c r="G20" s="3"/>
      <c r="H20" s="3"/>
      <c r="I20" s="3"/>
      <c r="J20" s="3"/>
    </row>
    <row r="21" spans="1:10" x14ac:dyDescent="0.3">
      <c r="A21" s="1" t="s">
        <v>0</v>
      </c>
      <c r="B21" s="1" t="s">
        <v>1</v>
      </c>
      <c r="C21" s="1" t="s">
        <v>14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</row>
    <row r="22" spans="1:10" x14ac:dyDescent="0.3">
      <c r="A22">
        <v>0.1</v>
      </c>
      <c r="B22">
        <v>1.0197000000000001</v>
      </c>
      <c r="C22">
        <v>0.25</v>
      </c>
      <c r="D22">
        <f>C22*0.001</f>
        <v>2.5000000000000001E-4</v>
      </c>
      <c r="E22">
        <f t="shared" si="1"/>
        <v>1.7218389791285567</v>
      </c>
      <c r="F22">
        <f t="shared" si="2"/>
        <v>0.15110751631225638</v>
      </c>
      <c r="G22" s="6">
        <f t="shared" si="3"/>
        <v>23907.916889856922</v>
      </c>
      <c r="H22" s="8">
        <v>6.0699999999999997E-2</v>
      </c>
      <c r="I22">
        <f t="shared" si="4"/>
        <v>0.61642755761034718</v>
      </c>
      <c r="J22">
        <f t="shared" si="5"/>
        <v>0.40327244238965287</v>
      </c>
    </row>
    <row r="23" spans="1:10" x14ac:dyDescent="0.3">
      <c r="A23">
        <v>0.15</v>
      </c>
      <c r="B23">
        <v>1.52955</v>
      </c>
      <c r="C23">
        <v>0.22</v>
      </c>
      <c r="D23">
        <f t="shared" ref="D23:D30" si="6">C23*0.001</f>
        <v>2.2000000000000001E-4</v>
      </c>
      <c r="E23">
        <f t="shared" si="1"/>
        <v>1.51521830163313</v>
      </c>
      <c r="F23">
        <f t="shared" si="2"/>
        <v>0.11701766063221135</v>
      </c>
      <c r="G23" s="6">
        <f t="shared" si="3"/>
        <v>21038.966863074093</v>
      </c>
      <c r="H23">
        <v>6.0859999999999997E-2</v>
      </c>
      <c r="I23">
        <f t="shared" si="4"/>
        <v>0.47861978463483934</v>
      </c>
      <c r="J23">
        <f t="shared" si="5"/>
        <v>1.0509302153651605</v>
      </c>
    </row>
    <row r="24" spans="1:10" x14ac:dyDescent="0.3">
      <c r="A24">
        <v>0.2</v>
      </c>
      <c r="B24">
        <v>2.0394000000000001</v>
      </c>
      <c r="C24">
        <v>0.21</v>
      </c>
      <c r="D24">
        <f t="shared" si="6"/>
        <v>2.1000000000000001E-4</v>
      </c>
      <c r="E24">
        <f t="shared" si="1"/>
        <v>1.4463447424679876</v>
      </c>
      <c r="F24">
        <f t="shared" si="2"/>
        <v>0.1066214635099281</v>
      </c>
      <c r="G24" s="6">
        <f t="shared" si="3"/>
        <v>20082.650187479816</v>
      </c>
      <c r="H24">
        <v>6.0900000000000003E-2</v>
      </c>
      <c r="I24">
        <f t="shared" si="4"/>
        <v>0.43638440255645033</v>
      </c>
      <c r="J24">
        <f t="shared" si="5"/>
        <v>1.6030155974435498</v>
      </c>
    </row>
    <row r="25" spans="1:10" x14ac:dyDescent="0.3">
      <c r="A25">
        <v>0.25</v>
      </c>
      <c r="B25">
        <v>2.5492499999999998</v>
      </c>
      <c r="C25">
        <v>0.2</v>
      </c>
      <c r="D25">
        <f t="shared" si="6"/>
        <v>2.0000000000000001E-4</v>
      </c>
      <c r="E25">
        <f t="shared" si="1"/>
        <v>1.3774711833028455</v>
      </c>
      <c r="F25">
        <f t="shared" si="2"/>
        <v>9.6708810439844098E-2</v>
      </c>
      <c r="G25" s="6">
        <f t="shared" si="3"/>
        <v>19126.333511885539</v>
      </c>
      <c r="H25">
        <v>6.0990000000000003E-2</v>
      </c>
      <c r="I25">
        <f t="shared" si="4"/>
        <v>0.39639846314232713</v>
      </c>
      <c r="J25">
        <f t="shared" si="5"/>
        <v>2.1528515368576726</v>
      </c>
    </row>
    <row r="26" spans="1:10" x14ac:dyDescent="0.3">
      <c r="A26">
        <v>0.3</v>
      </c>
      <c r="B26">
        <v>3.0590999999999999</v>
      </c>
      <c r="C26">
        <v>0.17</v>
      </c>
      <c r="D26">
        <f t="shared" si="6"/>
        <v>1.7000000000000001E-4</v>
      </c>
      <c r="E26">
        <f t="shared" si="1"/>
        <v>1.1708505058074186</v>
      </c>
      <c r="F26">
        <f t="shared" si="2"/>
        <v>6.9872115542787355E-2</v>
      </c>
      <c r="G26" s="6">
        <f t="shared" si="3"/>
        <v>16257.38348510271</v>
      </c>
      <c r="H26">
        <v>6.1199999999999997E-2</v>
      </c>
      <c r="I26">
        <f t="shared" si="4"/>
        <v>0.28738401122748447</v>
      </c>
      <c r="J26">
        <f t="shared" si="5"/>
        <v>2.7717159887725153</v>
      </c>
    </row>
    <row r="27" spans="1:10" x14ac:dyDescent="0.3">
      <c r="A27">
        <v>0.35</v>
      </c>
      <c r="B27">
        <v>3.5689500000000001</v>
      </c>
      <c r="C27">
        <v>0.16</v>
      </c>
      <c r="D27">
        <f t="shared" si="6"/>
        <v>1.6000000000000001E-4</v>
      </c>
      <c r="E27">
        <f t="shared" si="1"/>
        <v>1.1019769466422764</v>
      </c>
      <c r="F27">
        <f t="shared" si="2"/>
        <v>6.1893638681500232E-2</v>
      </c>
      <c r="G27" s="6">
        <f t="shared" si="3"/>
        <v>15301.066809508433</v>
      </c>
      <c r="H27">
        <v>6.13E-2</v>
      </c>
      <c r="I27">
        <f t="shared" si="4"/>
        <v>0.25498449755697289</v>
      </c>
      <c r="J27">
        <f t="shared" si="5"/>
        <v>3.3139655024430272</v>
      </c>
    </row>
    <row r="28" spans="1:10" x14ac:dyDescent="0.3">
      <c r="A28">
        <v>0.4</v>
      </c>
      <c r="B28">
        <v>4.0788000000000002</v>
      </c>
      <c r="C28">
        <v>0.13</v>
      </c>
      <c r="D28">
        <f t="shared" si="6"/>
        <v>1.3000000000000002E-4</v>
      </c>
      <c r="E28">
        <f t="shared" si="1"/>
        <v>0.89535626914684963</v>
      </c>
      <c r="F28">
        <f t="shared" si="2"/>
        <v>4.0859472410834138E-2</v>
      </c>
      <c r="G28" s="6">
        <f t="shared" si="3"/>
        <v>12432.116782725603</v>
      </c>
      <c r="H28">
        <v>6.1769999999999999E-2</v>
      </c>
      <c r="I28">
        <f t="shared" si="4"/>
        <v>0.16962022825639289</v>
      </c>
      <c r="J28">
        <f t="shared" si="5"/>
        <v>3.9091797717436072</v>
      </c>
    </row>
    <row r="29" spans="1:10" x14ac:dyDescent="0.3">
      <c r="A29">
        <v>0.45</v>
      </c>
      <c r="B29">
        <v>4.5886500000000003</v>
      </c>
      <c r="C29">
        <v>0.1</v>
      </c>
      <c r="D29">
        <f t="shared" si="6"/>
        <v>1E-4</v>
      </c>
      <c r="E29">
        <f t="shared" si="1"/>
        <v>0.68873559165142273</v>
      </c>
      <c r="F29">
        <f t="shared" si="2"/>
        <v>2.4177202609961024E-2</v>
      </c>
      <c r="G29" s="6">
        <f t="shared" si="3"/>
        <v>9563.1667559427697</v>
      </c>
      <c r="H29">
        <v>6.2399999999999997E-2</v>
      </c>
      <c r="I29">
        <f t="shared" si="4"/>
        <v>0.10139065461584361</v>
      </c>
      <c r="J29">
        <f t="shared" si="5"/>
        <v>4.4872593453841567</v>
      </c>
    </row>
    <row r="30" spans="1:10" x14ac:dyDescent="0.3">
      <c r="A30">
        <v>0.5</v>
      </c>
      <c r="B30">
        <v>5.0984999999999996</v>
      </c>
      <c r="C30">
        <v>0.06</v>
      </c>
      <c r="D30">
        <f t="shared" si="6"/>
        <v>6.0000000000000002E-5</v>
      </c>
      <c r="E30">
        <f t="shared" si="1"/>
        <v>0.41324135499085363</v>
      </c>
      <c r="F30">
        <f t="shared" si="2"/>
        <v>8.7037929395859682E-3</v>
      </c>
      <c r="G30" s="6">
        <f t="shared" si="3"/>
        <v>5737.9000535656614</v>
      </c>
      <c r="H30">
        <v>6.4199999999999993E-2</v>
      </c>
      <c r="I30">
        <f t="shared" si="4"/>
        <v>3.7553538613483615E-2</v>
      </c>
      <c r="J30">
        <f t="shared" si="5"/>
        <v>5.060946461386516</v>
      </c>
    </row>
    <row r="31" spans="1:10" x14ac:dyDescent="0.3">
      <c r="G31" s="7"/>
    </row>
    <row r="32" spans="1:10" x14ac:dyDescent="0.3">
      <c r="G32" s="7"/>
    </row>
    <row r="33" spans="1:10" x14ac:dyDescent="0.3">
      <c r="G33" s="7"/>
    </row>
    <row r="34" spans="1:10" x14ac:dyDescent="0.3">
      <c r="A34" s="3"/>
      <c r="B34" s="3"/>
      <c r="C34" s="4" t="s">
        <v>11</v>
      </c>
      <c r="D34" s="4"/>
      <c r="E34" s="3"/>
      <c r="F34" s="3"/>
      <c r="G34" s="3"/>
      <c r="H34" s="3"/>
      <c r="I34" s="3"/>
      <c r="J34" s="3"/>
    </row>
    <row r="35" spans="1:10" x14ac:dyDescent="0.3">
      <c r="A35" s="1" t="s">
        <v>0</v>
      </c>
      <c r="B35" s="1" t="s">
        <v>1</v>
      </c>
      <c r="C35" s="1" t="s">
        <v>14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3">
      <c r="A36">
        <v>0.15</v>
      </c>
      <c r="B36">
        <v>1.52955</v>
      </c>
      <c r="C36">
        <v>0.26300000000000001</v>
      </c>
      <c r="D36">
        <f>C36*0.001</f>
        <v>2.63E-4</v>
      </c>
      <c r="E36">
        <f t="shared" si="1"/>
        <v>1.8113746060432416</v>
      </c>
      <c r="F36">
        <f t="shared" si="2"/>
        <v>0.16723129273283938</v>
      </c>
      <c r="G36" s="6">
        <f t="shared" si="3"/>
        <v>25151.128568129483</v>
      </c>
      <c r="H36">
        <v>6.0600000000000001E-2</v>
      </c>
      <c r="I36">
        <f t="shared" si="4"/>
        <v>0.68107895105908833</v>
      </c>
      <c r="J36">
        <f t="shared" si="5"/>
        <v>0.84847104894091163</v>
      </c>
    </row>
    <row r="37" spans="1:10" x14ac:dyDescent="0.3">
      <c r="A37">
        <v>0.2</v>
      </c>
      <c r="B37">
        <v>2.0394000000000001</v>
      </c>
      <c r="C37">
        <v>0.24399999999999999</v>
      </c>
      <c r="D37">
        <f t="shared" ref="D37:D57" si="7">C37*0.001</f>
        <v>2.4399999999999999E-4</v>
      </c>
      <c r="E37">
        <f t="shared" si="1"/>
        <v>1.6805148436294712</v>
      </c>
      <c r="F37">
        <f t="shared" si="2"/>
        <v>0.14394139345866391</v>
      </c>
      <c r="G37" s="6">
        <f t="shared" si="3"/>
        <v>23334.126884500358</v>
      </c>
      <c r="H37">
        <v>6.0699999999999997E-2</v>
      </c>
      <c r="I37">
        <f t="shared" si="4"/>
        <v>0.587194097118234</v>
      </c>
      <c r="J37">
        <f t="shared" si="5"/>
        <v>1.452205902881766</v>
      </c>
    </row>
    <row r="38" spans="1:10" x14ac:dyDescent="0.3">
      <c r="A38">
        <v>0.25</v>
      </c>
      <c r="B38">
        <v>2.5492499999999998</v>
      </c>
      <c r="C38">
        <v>0.22700000000000001</v>
      </c>
      <c r="D38">
        <f t="shared" si="7"/>
        <v>2.2700000000000002E-4</v>
      </c>
      <c r="E38">
        <f t="shared" si="1"/>
        <v>1.5634297930487295</v>
      </c>
      <c r="F38">
        <f t="shared" si="2"/>
        <v>0.12458270732886814</v>
      </c>
      <c r="G38" s="6">
        <f t="shared" si="3"/>
        <v>21708.388535990085</v>
      </c>
      <c r="H38">
        <v>6.08E-2</v>
      </c>
      <c r="I38">
        <f t="shared" si="4"/>
        <v>0.50905959893485275</v>
      </c>
      <c r="J38">
        <f t="shared" si="5"/>
        <v>2.0401904010651473</v>
      </c>
    </row>
    <row r="39" spans="1:10" x14ac:dyDescent="0.3">
      <c r="A39">
        <v>0.3</v>
      </c>
      <c r="B39">
        <v>3.0590999999999999</v>
      </c>
      <c r="C39">
        <v>0.21299999999999999</v>
      </c>
      <c r="D39">
        <f t="shared" si="7"/>
        <v>2.13E-4</v>
      </c>
      <c r="E39">
        <f t="shared" si="1"/>
        <v>1.4670068102175304</v>
      </c>
      <c r="F39">
        <f t="shared" si="2"/>
        <v>0.10968955052113216</v>
      </c>
      <c r="G39" s="6">
        <f t="shared" si="3"/>
        <v>20369.5451901581</v>
      </c>
      <c r="H39">
        <v>6.0900000000000003E-2</v>
      </c>
      <c r="I39">
        <f t="shared" si="4"/>
        <v>0.44894158638511561</v>
      </c>
      <c r="J39">
        <f t="shared" si="5"/>
        <v>2.6101584136148843</v>
      </c>
    </row>
    <row r="40" spans="1:10" x14ac:dyDescent="0.3">
      <c r="A40">
        <v>0.35</v>
      </c>
      <c r="B40">
        <v>3.5689500000000001</v>
      </c>
      <c r="C40">
        <v>0.17199999999999999</v>
      </c>
      <c r="D40">
        <f t="shared" si="7"/>
        <v>1.7199999999999998E-4</v>
      </c>
      <c r="E40">
        <f t="shared" si="1"/>
        <v>1.1846252176404468</v>
      </c>
      <c r="F40">
        <f t="shared" si="2"/>
        <v>7.152583620130866E-2</v>
      </c>
      <c r="G40" s="6">
        <f t="shared" si="3"/>
        <v>16448.646820221562</v>
      </c>
      <c r="H40">
        <v>6.1199999999999997E-2</v>
      </c>
      <c r="I40">
        <f t="shared" si="4"/>
        <v>0.29418576429598253</v>
      </c>
      <c r="J40">
        <f t="shared" si="5"/>
        <v>3.2747642357040174</v>
      </c>
    </row>
    <row r="41" spans="1:10" x14ac:dyDescent="0.3">
      <c r="A41">
        <v>0.4</v>
      </c>
      <c r="B41">
        <v>4.0788000000000002</v>
      </c>
      <c r="C41">
        <v>0.154</v>
      </c>
      <c r="D41">
        <f t="shared" si="7"/>
        <v>1.54E-4</v>
      </c>
      <c r="E41">
        <f t="shared" si="1"/>
        <v>1.060652811143191</v>
      </c>
      <c r="F41">
        <f t="shared" si="2"/>
        <v>5.7338653709783569E-2</v>
      </c>
      <c r="G41" s="6">
        <f t="shared" si="3"/>
        <v>14727.276804151867</v>
      </c>
      <c r="H41">
        <v>6.1400000000000003E-2</v>
      </c>
      <c r="I41">
        <f t="shared" si="4"/>
        <v>0.236604581671439</v>
      </c>
      <c r="J41">
        <f t="shared" si="5"/>
        <v>3.8421954183285614</v>
      </c>
    </row>
    <row r="42" spans="1:10" x14ac:dyDescent="0.3">
      <c r="A42">
        <v>0.45</v>
      </c>
      <c r="B42">
        <v>4.5886500000000003</v>
      </c>
      <c r="C42">
        <v>0.122</v>
      </c>
      <c r="D42">
        <f t="shared" si="7"/>
        <v>1.22E-4</v>
      </c>
      <c r="E42">
        <f t="shared" si="1"/>
        <v>0.84025742181473562</v>
      </c>
      <c r="F42">
        <f t="shared" si="2"/>
        <v>3.5985348364665978E-2</v>
      </c>
      <c r="G42" s="6">
        <f t="shared" si="3"/>
        <v>11667.063442250179</v>
      </c>
      <c r="H42">
        <v>6.1899999999999997E-2</v>
      </c>
      <c r="I42">
        <f t="shared" si="4"/>
        <v>0.14970063678590892</v>
      </c>
      <c r="J42">
        <f t="shared" si="5"/>
        <v>4.4389493632140917</v>
      </c>
    </row>
    <row r="43" spans="1:10" x14ac:dyDescent="0.3">
      <c r="A43">
        <v>0.5</v>
      </c>
      <c r="B43">
        <v>5.0984999999999996</v>
      </c>
      <c r="C43">
        <v>7.0000000000000007E-2</v>
      </c>
      <c r="D43">
        <f t="shared" si="7"/>
        <v>7.0000000000000007E-5</v>
      </c>
      <c r="E43">
        <f t="shared" si="1"/>
        <v>0.48211491415599594</v>
      </c>
      <c r="F43">
        <f t="shared" si="2"/>
        <v>1.1846829278880904E-2</v>
      </c>
      <c r="G43" s="6">
        <f t="shared" si="3"/>
        <v>6694.2167291599399</v>
      </c>
      <c r="H43">
        <v>6.3500000000000001E-2</v>
      </c>
      <c r="I43">
        <f t="shared" si="4"/>
        <v>5.0557215038012415E-2</v>
      </c>
      <c r="J43">
        <f t="shared" si="5"/>
        <v>5.0479427849619869</v>
      </c>
    </row>
    <row r="44" spans="1:10" x14ac:dyDescent="0.3">
      <c r="G44" s="7"/>
    </row>
    <row r="45" spans="1:10" x14ac:dyDescent="0.3">
      <c r="G45" s="7"/>
    </row>
    <row r="46" spans="1:10" x14ac:dyDescent="0.3">
      <c r="G46" s="7"/>
    </row>
    <row r="47" spans="1:10" x14ac:dyDescent="0.3">
      <c r="G47" s="7"/>
    </row>
    <row r="48" spans="1:10" x14ac:dyDescent="0.3">
      <c r="A48" s="3"/>
      <c r="B48" s="3"/>
      <c r="C48" s="4" t="s">
        <v>12</v>
      </c>
      <c r="D48" s="4"/>
      <c r="E48" s="3"/>
      <c r="F48" s="3"/>
      <c r="G48" s="3"/>
      <c r="H48" s="3"/>
      <c r="I48" s="3"/>
      <c r="J48" s="3"/>
    </row>
    <row r="49" spans="1:10" x14ac:dyDescent="0.3">
      <c r="A49" s="1" t="s">
        <v>0</v>
      </c>
      <c r="B49" s="1" t="s">
        <v>1</v>
      </c>
      <c r="C49" s="1" t="s">
        <v>14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</row>
    <row r="50" spans="1:10" x14ac:dyDescent="0.3">
      <c r="A50">
        <v>0.15</v>
      </c>
      <c r="B50">
        <v>1.52955</v>
      </c>
      <c r="C50">
        <v>0.26300000000000001</v>
      </c>
      <c r="D50">
        <f>C50*0.001</f>
        <v>2.63E-4</v>
      </c>
      <c r="E50">
        <f t="shared" si="1"/>
        <v>1.8113746060432416</v>
      </c>
      <c r="F50">
        <f t="shared" si="2"/>
        <v>0.16723129273283938</v>
      </c>
      <c r="G50" s="6">
        <f t="shared" si="3"/>
        <v>25151.128568129483</v>
      </c>
      <c r="H50">
        <v>6.0600000000000001E-2</v>
      </c>
      <c r="I50">
        <f t="shared" si="4"/>
        <v>0.68107895105908833</v>
      </c>
      <c r="J50">
        <f t="shared" si="5"/>
        <v>0.84847104894091163</v>
      </c>
    </row>
    <row r="51" spans="1:10" x14ac:dyDescent="0.3">
      <c r="A51">
        <v>0.2</v>
      </c>
      <c r="B51">
        <v>2.0394000000000001</v>
      </c>
      <c r="C51">
        <v>0.24399999999999999</v>
      </c>
      <c r="D51">
        <f t="shared" si="7"/>
        <v>2.4399999999999999E-4</v>
      </c>
      <c r="E51">
        <f t="shared" si="1"/>
        <v>1.6805148436294712</v>
      </c>
      <c r="F51">
        <f t="shared" si="2"/>
        <v>0.14394139345866391</v>
      </c>
      <c r="G51" s="6">
        <f t="shared" si="3"/>
        <v>23334.126884500358</v>
      </c>
      <c r="H51">
        <v>6.0699999999999997E-2</v>
      </c>
      <c r="I51">
        <f t="shared" si="4"/>
        <v>0.587194097118234</v>
      </c>
      <c r="J51">
        <f t="shared" si="5"/>
        <v>1.452205902881766</v>
      </c>
    </row>
    <row r="52" spans="1:10" x14ac:dyDescent="0.3">
      <c r="A52">
        <v>0.25</v>
      </c>
      <c r="B52">
        <v>2.5492499999999998</v>
      </c>
      <c r="C52">
        <v>0.22700000000000001</v>
      </c>
      <c r="D52">
        <f t="shared" si="7"/>
        <v>2.2700000000000002E-4</v>
      </c>
      <c r="E52">
        <f t="shared" si="1"/>
        <v>1.5634297930487295</v>
      </c>
      <c r="F52">
        <f t="shared" si="2"/>
        <v>0.12458270732886814</v>
      </c>
      <c r="G52" s="6">
        <f t="shared" si="3"/>
        <v>21708.388535990085</v>
      </c>
      <c r="H52">
        <v>6.08E-2</v>
      </c>
      <c r="I52">
        <f t="shared" si="4"/>
        <v>0.50905959893485275</v>
      </c>
      <c r="J52">
        <f t="shared" si="5"/>
        <v>2.0401904010651473</v>
      </c>
    </row>
    <row r="53" spans="1:10" x14ac:dyDescent="0.3">
      <c r="A53">
        <v>0.3</v>
      </c>
      <c r="B53">
        <v>3.0590999999999999</v>
      </c>
      <c r="C53">
        <v>0.21299999999999999</v>
      </c>
      <c r="D53">
        <f t="shared" si="7"/>
        <v>2.13E-4</v>
      </c>
      <c r="E53">
        <f t="shared" si="1"/>
        <v>1.4670068102175304</v>
      </c>
      <c r="F53">
        <f t="shared" si="2"/>
        <v>0.10968955052113216</v>
      </c>
      <c r="G53" s="6">
        <f t="shared" si="3"/>
        <v>20369.5451901581</v>
      </c>
      <c r="H53">
        <v>6.0900000000000003E-2</v>
      </c>
      <c r="I53">
        <f t="shared" si="4"/>
        <v>0.44894158638511561</v>
      </c>
      <c r="J53">
        <f t="shared" si="5"/>
        <v>2.6101584136148843</v>
      </c>
    </row>
    <row r="54" spans="1:10" x14ac:dyDescent="0.3">
      <c r="A54">
        <v>0.35</v>
      </c>
      <c r="B54">
        <v>3.5689500000000001</v>
      </c>
      <c r="C54">
        <v>0.17199999999999999</v>
      </c>
      <c r="D54">
        <f t="shared" si="7"/>
        <v>1.7199999999999998E-4</v>
      </c>
      <c r="E54">
        <f t="shared" si="1"/>
        <v>1.1846252176404468</v>
      </c>
      <c r="F54">
        <f t="shared" si="2"/>
        <v>7.152583620130866E-2</v>
      </c>
      <c r="G54" s="6">
        <f t="shared" si="3"/>
        <v>16448.646820221562</v>
      </c>
      <c r="H54">
        <v>6.1199999999999997E-2</v>
      </c>
      <c r="I54">
        <f t="shared" si="4"/>
        <v>0.29418576429598253</v>
      </c>
      <c r="J54">
        <f t="shared" si="5"/>
        <v>3.2747642357040174</v>
      </c>
    </row>
    <row r="55" spans="1:10" x14ac:dyDescent="0.3">
      <c r="A55">
        <v>0.4</v>
      </c>
      <c r="B55">
        <v>4.0788000000000002</v>
      </c>
      <c r="C55">
        <v>0.154</v>
      </c>
      <c r="D55">
        <f t="shared" si="7"/>
        <v>1.54E-4</v>
      </c>
      <c r="E55">
        <f t="shared" si="1"/>
        <v>1.060652811143191</v>
      </c>
      <c r="F55">
        <f t="shared" si="2"/>
        <v>5.7338653709783569E-2</v>
      </c>
      <c r="G55" s="6">
        <f t="shared" si="3"/>
        <v>14727.276804151867</v>
      </c>
      <c r="H55">
        <v>6.1400000000000003E-2</v>
      </c>
      <c r="I55">
        <f t="shared" si="4"/>
        <v>0.236604581671439</v>
      </c>
      <c r="J55">
        <f t="shared" si="5"/>
        <v>3.8421954183285614</v>
      </c>
    </row>
    <row r="56" spans="1:10" x14ac:dyDescent="0.3">
      <c r="A56">
        <v>0.45</v>
      </c>
      <c r="B56">
        <v>4.5886500000000003</v>
      </c>
      <c r="C56">
        <v>0.122</v>
      </c>
      <c r="D56">
        <f t="shared" si="7"/>
        <v>1.22E-4</v>
      </c>
      <c r="E56">
        <f t="shared" si="1"/>
        <v>0.84025742181473562</v>
      </c>
      <c r="F56">
        <f t="shared" si="2"/>
        <v>3.5985348364665978E-2</v>
      </c>
      <c r="G56" s="6">
        <f t="shared" si="3"/>
        <v>11667.063442250179</v>
      </c>
      <c r="H56">
        <v>6.1899999999999997E-2</v>
      </c>
      <c r="I56">
        <f t="shared" si="4"/>
        <v>0.14970063678590892</v>
      </c>
      <c r="J56">
        <f t="shared" si="5"/>
        <v>4.4389493632140917</v>
      </c>
    </row>
    <row r="57" spans="1:10" x14ac:dyDescent="0.3">
      <c r="A57">
        <v>0.5</v>
      </c>
      <c r="B57">
        <v>5.0984999999999996</v>
      </c>
      <c r="C57">
        <v>7.0000000000000007E-2</v>
      </c>
      <c r="D57">
        <f t="shared" si="7"/>
        <v>7.0000000000000007E-5</v>
      </c>
      <c r="E57">
        <f t="shared" si="1"/>
        <v>0.48211491415599594</v>
      </c>
      <c r="F57">
        <f t="shared" si="2"/>
        <v>1.1846829278880904E-2</v>
      </c>
      <c r="G57" s="6">
        <f t="shared" si="3"/>
        <v>6694.2167291599399</v>
      </c>
      <c r="H57">
        <v>6.3500000000000001E-2</v>
      </c>
      <c r="I57">
        <f t="shared" si="4"/>
        <v>5.0557215038012415E-2</v>
      </c>
      <c r="J57">
        <f t="shared" si="5"/>
        <v>5.0479427849619869</v>
      </c>
    </row>
    <row r="58" spans="1:10" x14ac:dyDescent="0.3">
      <c r="G58" s="7"/>
    </row>
    <row r="59" spans="1:10" x14ac:dyDescent="0.3">
      <c r="G59" s="7"/>
    </row>
    <row r="60" spans="1:10" x14ac:dyDescent="0.3">
      <c r="G60" s="7"/>
    </row>
    <row r="61" spans="1:10" x14ac:dyDescent="0.3">
      <c r="G61" s="7"/>
    </row>
    <row r="62" spans="1:10" x14ac:dyDescent="0.3">
      <c r="A62" s="3"/>
      <c r="B62" s="3"/>
      <c r="C62" s="4" t="s">
        <v>13</v>
      </c>
      <c r="D62" s="4"/>
      <c r="E62" s="3"/>
      <c r="F62" s="3"/>
      <c r="G62" s="3"/>
      <c r="H62" s="3"/>
      <c r="I62" s="3"/>
      <c r="J62" s="3"/>
    </row>
    <row r="63" spans="1:10" x14ac:dyDescent="0.3">
      <c r="A63" s="1" t="s">
        <v>0</v>
      </c>
      <c r="B63" s="1" t="s">
        <v>1</v>
      </c>
      <c r="C63" s="1" t="s">
        <v>14</v>
      </c>
      <c r="D63" s="1" t="s">
        <v>2</v>
      </c>
      <c r="E63" s="1" t="s">
        <v>3</v>
      </c>
      <c r="F63" s="1" t="s">
        <v>4</v>
      </c>
      <c r="G63" s="1" t="s">
        <v>5</v>
      </c>
      <c r="H63" s="1" t="s">
        <v>6</v>
      </c>
      <c r="I63" s="1" t="s">
        <v>7</v>
      </c>
      <c r="J63" s="1" t="s">
        <v>8</v>
      </c>
    </row>
    <row r="64" spans="1:10" x14ac:dyDescent="0.3">
      <c r="A64">
        <v>0.15</v>
      </c>
      <c r="B64">
        <v>1.52955</v>
      </c>
      <c r="C64">
        <v>0.26300000000000001</v>
      </c>
      <c r="D64">
        <f>C64*0.001</f>
        <v>2.63E-4</v>
      </c>
      <c r="E64">
        <f t="shared" si="1"/>
        <v>1.8113746060432416</v>
      </c>
      <c r="F64">
        <f t="shared" si="2"/>
        <v>0.16723129273283938</v>
      </c>
      <c r="G64" s="6">
        <f t="shared" si="3"/>
        <v>25151.128568129483</v>
      </c>
      <c r="H64">
        <v>6.0600000000000001E-2</v>
      </c>
      <c r="I64">
        <f t="shared" si="4"/>
        <v>0.68107895105908833</v>
      </c>
      <c r="J64">
        <f t="shared" si="5"/>
        <v>0.84847104894091163</v>
      </c>
    </row>
    <row r="65" spans="1:10" x14ac:dyDescent="0.3">
      <c r="A65">
        <v>0.2</v>
      </c>
      <c r="B65">
        <v>2.0394000000000001</v>
      </c>
      <c r="C65">
        <v>0.24399999999999999</v>
      </c>
      <c r="D65">
        <f t="shared" ref="D65:D71" si="8">C65*0.001</f>
        <v>2.4399999999999999E-4</v>
      </c>
      <c r="E65">
        <f t="shared" si="1"/>
        <v>1.6805148436294712</v>
      </c>
      <c r="F65">
        <f t="shared" si="2"/>
        <v>0.14394139345866391</v>
      </c>
      <c r="G65" s="6">
        <f t="shared" si="3"/>
        <v>23334.126884500358</v>
      </c>
      <c r="H65">
        <v>6.0699999999999997E-2</v>
      </c>
      <c r="I65">
        <f t="shared" si="4"/>
        <v>0.587194097118234</v>
      </c>
      <c r="J65">
        <f t="shared" si="5"/>
        <v>1.452205902881766</v>
      </c>
    </row>
    <row r="66" spans="1:10" x14ac:dyDescent="0.3">
      <c r="A66">
        <v>0.25</v>
      </c>
      <c r="B66">
        <v>2.5492499999999998</v>
      </c>
      <c r="C66">
        <v>0.22700000000000001</v>
      </c>
      <c r="D66">
        <f t="shared" si="8"/>
        <v>2.2700000000000002E-4</v>
      </c>
      <c r="E66">
        <f t="shared" si="1"/>
        <v>1.5634297930487295</v>
      </c>
      <c r="F66">
        <f t="shared" si="2"/>
        <v>0.12458270732886814</v>
      </c>
      <c r="G66" s="6">
        <f t="shared" si="3"/>
        <v>21708.388535990085</v>
      </c>
      <c r="H66">
        <v>6.08E-2</v>
      </c>
      <c r="I66">
        <f t="shared" si="4"/>
        <v>0.50905959893485275</v>
      </c>
      <c r="J66">
        <f t="shared" si="5"/>
        <v>2.0401904010651473</v>
      </c>
    </row>
    <row r="67" spans="1:10" x14ac:dyDescent="0.3">
      <c r="A67">
        <v>0.3</v>
      </c>
      <c r="B67">
        <v>3.0590999999999999</v>
      </c>
      <c r="C67">
        <v>0.21299999999999999</v>
      </c>
      <c r="D67">
        <f t="shared" si="8"/>
        <v>2.13E-4</v>
      </c>
      <c r="E67">
        <f t="shared" si="1"/>
        <v>1.4670068102175304</v>
      </c>
      <c r="F67">
        <f t="shared" si="2"/>
        <v>0.10968955052113216</v>
      </c>
      <c r="G67" s="6">
        <f t="shared" si="3"/>
        <v>20369.5451901581</v>
      </c>
      <c r="H67">
        <v>6.0900000000000003E-2</v>
      </c>
      <c r="I67">
        <f t="shared" si="4"/>
        <v>0.44894158638511561</v>
      </c>
      <c r="J67">
        <f t="shared" si="5"/>
        <v>2.6101584136148843</v>
      </c>
    </row>
    <row r="68" spans="1:10" x14ac:dyDescent="0.3">
      <c r="A68">
        <v>0.35</v>
      </c>
      <c r="B68">
        <v>3.5689500000000001</v>
      </c>
      <c r="C68">
        <v>0.17199999999999999</v>
      </c>
      <c r="D68">
        <f t="shared" si="8"/>
        <v>1.7199999999999998E-4</v>
      </c>
      <c r="E68">
        <f t="shared" si="1"/>
        <v>1.1846252176404468</v>
      </c>
      <c r="F68">
        <f t="shared" si="2"/>
        <v>7.152583620130866E-2</v>
      </c>
      <c r="G68" s="6">
        <f t="shared" si="3"/>
        <v>16448.646820221562</v>
      </c>
      <c r="H68">
        <v>6.1199999999999997E-2</v>
      </c>
      <c r="I68">
        <f t="shared" si="4"/>
        <v>0.29418576429598253</v>
      </c>
      <c r="J68">
        <f t="shared" si="5"/>
        <v>3.2747642357040174</v>
      </c>
    </row>
    <row r="69" spans="1:10" x14ac:dyDescent="0.3">
      <c r="A69">
        <v>0.4</v>
      </c>
      <c r="B69">
        <v>4.0788000000000002</v>
      </c>
      <c r="C69">
        <v>0.154</v>
      </c>
      <c r="D69">
        <f t="shared" si="8"/>
        <v>1.54E-4</v>
      </c>
      <c r="E69">
        <f t="shared" si="1"/>
        <v>1.060652811143191</v>
      </c>
      <c r="F69">
        <f t="shared" si="2"/>
        <v>5.7338653709783569E-2</v>
      </c>
      <c r="G69" s="6">
        <f t="shared" si="3"/>
        <v>14727.276804151867</v>
      </c>
      <c r="H69">
        <v>6.1400000000000003E-2</v>
      </c>
      <c r="I69">
        <f t="shared" si="4"/>
        <v>0.236604581671439</v>
      </c>
      <c r="J69">
        <f t="shared" si="5"/>
        <v>3.8421954183285614</v>
      </c>
    </row>
    <row r="70" spans="1:10" x14ac:dyDescent="0.3">
      <c r="A70">
        <v>0.45</v>
      </c>
      <c r="B70">
        <v>4.5886500000000003</v>
      </c>
      <c r="C70">
        <v>0.122</v>
      </c>
      <c r="D70">
        <f t="shared" si="8"/>
        <v>1.22E-4</v>
      </c>
      <c r="E70">
        <f t="shared" si="1"/>
        <v>0.84025742181473562</v>
      </c>
      <c r="F70">
        <f t="shared" si="2"/>
        <v>3.5985348364665978E-2</v>
      </c>
      <c r="G70" s="6">
        <f t="shared" si="3"/>
        <v>11667.063442250179</v>
      </c>
      <c r="H70">
        <v>6.1899999999999997E-2</v>
      </c>
      <c r="I70">
        <f t="shared" si="4"/>
        <v>0.14970063678590892</v>
      </c>
      <c r="J70">
        <f t="shared" si="5"/>
        <v>4.4389493632140917</v>
      </c>
    </row>
    <row r="71" spans="1:10" x14ac:dyDescent="0.3">
      <c r="A71">
        <v>0.5</v>
      </c>
      <c r="B71">
        <v>5.0984999999999996</v>
      </c>
      <c r="C71">
        <v>7.0000000000000007E-2</v>
      </c>
      <c r="D71">
        <f t="shared" si="8"/>
        <v>7.0000000000000007E-5</v>
      </c>
      <c r="E71">
        <f t="shared" si="1"/>
        <v>0.48211491415599594</v>
      </c>
      <c r="F71">
        <f t="shared" si="2"/>
        <v>1.1846829278880904E-2</v>
      </c>
      <c r="G71" s="6">
        <f t="shared" si="3"/>
        <v>6694.2167291599399</v>
      </c>
      <c r="H71">
        <v>6.3500000000000001E-2</v>
      </c>
      <c r="I71">
        <f t="shared" si="4"/>
        <v>5.0557215038012415E-2</v>
      </c>
      <c r="J71">
        <f t="shared" si="5"/>
        <v>5.0479427849619869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2022-10-28T14:35:08Z</dcterms:modified>
</cp:coreProperties>
</file>