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79\Documents\Interview Projects\"/>
    </mc:Choice>
  </mc:AlternateContent>
  <xr:revisionPtr revIDLastSave="0" documentId="13_ncr:1_{D922E45D-DF0F-4F12-ABB8-A4CABA52BAB2}" xr6:coauthVersionLast="47" xr6:coauthVersionMax="47" xr10:uidLastSave="{00000000-0000-0000-0000-000000000000}"/>
  <bookViews>
    <workbookView xWindow="57480" yWindow="-120" windowWidth="29040" windowHeight="15840" activeTab="2" xr2:uid="{168B70D4-E06B-4381-B4F0-7198B27F4B07}"/>
  </bookViews>
  <sheets>
    <sheet name="Sheet2" sheetId="2" r:id="rId1"/>
    <sheet name="Sheet3" sheetId="3" r:id="rId2"/>
    <sheet name="Sheet1" sheetId="1" r:id="rId3"/>
  </sheets>
  <definedNames>
    <definedName name="solver_adj" localSheetId="2" hidden="1">Sheet1!$V$45:$AI$45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Sheet1!$R$56</definedName>
    <definedName name="solver_lhs2" localSheetId="2" hidden="1">Sheet1!$V$14:$AI$14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Sheet1!$R$55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hs1" localSheetId="2" hidden="1">1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9" i="1" l="1"/>
  <c r="V48" i="1" a="1"/>
  <c r="V48" i="1" s="1"/>
  <c r="T48" i="1" a="1"/>
  <c r="T48" i="1" s="1"/>
  <c r="S48" i="1" s="1"/>
  <c r="S45" i="1" a="1"/>
  <c r="S45" i="1" s="1"/>
  <c r="R45" i="1"/>
  <c r="O58" i="1"/>
  <c r="N57" i="1" a="1"/>
  <c r="N57" i="1" s="1"/>
  <c r="M56" i="1" a="1"/>
  <c r="M56" i="1" s="1"/>
  <c r="L55" i="1" a="1"/>
  <c r="L55" i="1" s="1"/>
  <c r="K54" i="1" a="1"/>
  <c r="K54" i="1" s="1"/>
  <c r="J53" i="1" a="1"/>
  <c r="J53" i="1" s="1"/>
  <c r="I52" i="1" a="1"/>
  <c r="I52" i="1" s="1"/>
  <c r="H51" i="1" a="1"/>
  <c r="H51" i="1" s="1"/>
  <c r="G50" i="1" a="1"/>
  <c r="G50" i="1" s="1"/>
  <c r="F49" i="1" a="1"/>
  <c r="F49" i="1" s="1"/>
  <c r="E48" i="1" a="1"/>
  <c r="E48" i="1" s="1"/>
  <c r="O48" i="1"/>
  <c r="D47" i="1" a="1"/>
  <c r="D47" i="1" s="1"/>
  <c r="O47" i="1"/>
  <c r="C46" i="1" a="1"/>
  <c r="C46" i="1" s="1"/>
  <c r="O59" i="1"/>
  <c r="N58" i="1"/>
  <c r="M57" i="1"/>
  <c r="L56" i="1"/>
  <c r="K55" i="1"/>
  <c r="J54" i="1"/>
  <c r="I53" i="1"/>
  <c r="H52" i="1"/>
  <c r="G51" i="1"/>
  <c r="F50" i="1"/>
  <c r="E49" i="1"/>
  <c r="D48" i="1"/>
  <c r="C47" i="1"/>
  <c r="B46" i="1"/>
  <c r="O15" i="3"/>
  <c r="N14" i="3"/>
  <c r="M13" i="3"/>
  <c r="L12" i="3"/>
  <c r="K11" i="3"/>
  <c r="J10" i="3"/>
  <c r="I9" i="3"/>
  <c r="H8" i="3"/>
  <c r="G7" i="3"/>
  <c r="F6" i="3"/>
  <c r="E5" i="3"/>
  <c r="D4" i="3"/>
  <c r="C3" i="3"/>
  <c r="B2" i="3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O28" i="1"/>
  <c r="N27" i="1" a="1"/>
  <c r="N27" i="1" s="1"/>
  <c r="M26" i="1" a="1"/>
  <c r="M26" i="1" s="1"/>
  <c r="L25" i="1" a="1"/>
  <c r="L25" i="1" s="1"/>
  <c r="K24" i="1" a="1"/>
  <c r="K24" i="1" s="1"/>
  <c r="J23" i="1" a="1"/>
  <c r="J23" i="1" s="1"/>
  <c r="I22" i="1" a="1"/>
  <c r="I22" i="1" s="1"/>
  <c r="H21" i="1" a="1"/>
  <c r="H21" i="1" s="1"/>
  <c r="G20" i="1" a="1"/>
  <c r="G20" i="1" s="1"/>
  <c r="F19" i="1" a="1"/>
  <c r="F19" i="1" s="1"/>
  <c r="E18" i="1" a="1"/>
  <c r="E18" i="1" s="1"/>
  <c r="D17" i="1" a="1"/>
  <c r="D17" i="1" s="1"/>
  <c r="C16" i="1" a="1"/>
  <c r="C16" i="1" s="1"/>
  <c r="O29" i="1"/>
  <c r="N28" i="1"/>
  <c r="M27" i="1"/>
  <c r="L26" i="1"/>
  <c r="K25" i="1"/>
  <c r="J24" i="1"/>
  <c r="I23" i="1"/>
  <c r="H22" i="1"/>
  <c r="G21" i="1"/>
  <c r="F20" i="1"/>
  <c r="E19" i="1"/>
  <c r="D18" i="1"/>
  <c r="C17" i="1"/>
  <c r="B16" i="1"/>
  <c r="O15" i="2"/>
  <c r="N14" i="2"/>
  <c r="M13" i="2"/>
  <c r="L12" i="2"/>
  <c r="K11" i="2"/>
  <c r="J10" i="2"/>
  <c r="I9" i="2"/>
  <c r="H8" i="2"/>
  <c r="G7" i="2"/>
  <c r="F6" i="2"/>
  <c r="E5" i="2"/>
  <c r="D4" i="2"/>
  <c r="C3" i="2"/>
  <c r="B2" i="2"/>
  <c r="V50" i="1" l="1"/>
  <c r="V52" i="1" s="1"/>
  <c r="AF48" i="1"/>
  <c r="AF50" i="1" s="1"/>
  <c r="AF52" i="1" s="1"/>
  <c r="AE48" i="1"/>
  <c r="AE50" i="1" s="1"/>
  <c r="AE52" i="1" s="1"/>
  <c r="AD48" i="1"/>
  <c r="AD50" i="1" s="1"/>
  <c r="AD52" i="1" s="1"/>
  <c r="AC48" i="1"/>
  <c r="AC50" i="1" s="1"/>
  <c r="AC52" i="1" s="1"/>
  <c r="AB48" i="1"/>
  <c r="AB50" i="1" s="1"/>
  <c r="AB52" i="1" s="1"/>
  <c r="AA48" i="1"/>
  <c r="AA50" i="1" s="1"/>
  <c r="AA52" i="1" s="1"/>
  <c r="Z48" i="1"/>
  <c r="Z50" i="1" s="1"/>
  <c r="Z52" i="1" s="1"/>
  <c r="Y48" i="1"/>
  <c r="Y50" i="1" s="1"/>
  <c r="Y52" i="1" s="1"/>
  <c r="AG48" i="1"/>
  <c r="AG50" i="1" s="1"/>
  <c r="AG52" i="1" s="1"/>
  <c r="X48" i="1"/>
  <c r="X50" i="1" s="1"/>
  <c r="X52" i="1" s="1"/>
  <c r="AI48" i="1"/>
  <c r="AI50" i="1" s="1"/>
  <c r="AI52" i="1" s="1"/>
  <c r="W48" i="1"/>
  <c r="W50" i="1" s="1"/>
  <c r="W52" i="1" s="1"/>
  <c r="AH48" i="1"/>
  <c r="AH50" i="1" s="1"/>
  <c r="AH52" i="1" s="1"/>
  <c r="R56" i="1"/>
  <c r="O57" i="1"/>
  <c r="O56" i="1"/>
  <c r="N56" i="1"/>
  <c r="O55" i="1"/>
  <c r="N55" i="1"/>
  <c r="M55" i="1"/>
  <c r="O54" i="1"/>
  <c r="N54" i="1"/>
  <c r="M54" i="1"/>
  <c r="L54" i="1"/>
  <c r="O53" i="1"/>
  <c r="N53" i="1"/>
  <c r="M53" i="1"/>
  <c r="L53" i="1"/>
  <c r="K53" i="1"/>
  <c r="O52" i="1"/>
  <c r="N52" i="1"/>
  <c r="M52" i="1"/>
  <c r="L52" i="1"/>
  <c r="K52" i="1"/>
  <c r="J52" i="1"/>
  <c r="O51" i="1"/>
  <c r="N51" i="1"/>
  <c r="M51" i="1"/>
  <c r="L51" i="1"/>
  <c r="K51" i="1"/>
  <c r="J51" i="1"/>
  <c r="I51" i="1"/>
  <c r="O50" i="1"/>
  <c r="N50" i="1"/>
  <c r="M50" i="1"/>
  <c r="L50" i="1"/>
  <c r="K50" i="1"/>
  <c r="J50" i="1"/>
  <c r="I50" i="1"/>
  <c r="H50" i="1"/>
  <c r="O49" i="1"/>
  <c r="M49" i="1"/>
  <c r="L49" i="1"/>
  <c r="K49" i="1"/>
  <c r="J49" i="1"/>
  <c r="I49" i="1"/>
  <c r="H49" i="1"/>
  <c r="G49" i="1"/>
  <c r="N49" i="1"/>
  <c r="N48" i="1"/>
  <c r="M48" i="1"/>
  <c r="L48" i="1"/>
  <c r="J48" i="1"/>
  <c r="I48" i="1"/>
  <c r="K48" i="1"/>
  <c r="H48" i="1"/>
  <c r="G48" i="1"/>
  <c r="F48" i="1"/>
  <c r="N47" i="1"/>
  <c r="L47" i="1"/>
  <c r="K47" i="1"/>
  <c r="M47" i="1"/>
  <c r="J47" i="1"/>
  <c r="I47" i="1"/>
  <c r="H47" i="1"/>
  <c r="G47" i="1"/>
  <c r="F47" i="1"/>
  <c r="E47" i="1"/>
  <c r="M46" i="1"/>
  <c r="K46" i="1"/>
  <c r="J46" i="1"/>
  <c r="I46" i="1"/>
  <c r="H46" i="1"/>
  <c r="G46" i="1"/>
  <c r="N46" i="1"/>
  <c r="F46" i="1"/>
  <c r="E46" i="1"/>
  <c r="L46" i="1"/>
  <c r="D46" i="1"/>
  <c r="O46" i="1"/>
  <c r="O27" i="1"/>
  <c r="O26" i="1"/>
  <c r="N26" i="1"/>
  <c r="O25" i="1"/>
  <c r="N25" i="1"/>
  <c r="M25" i="1"/>
  <c r="O24" i="1"/>
  <c r="N24" i="1"/>
  <c r="M24" i="1"/>
  <c r="L24" i="1"/>
  <c r="N23" i="1"/>
  <c r="M23" i="1"/>
  <c r="L23" i="1"/>
  <c r="K23" i="1"/>
  <c r="O23" i="1"/>
  <c r="O22" i="1"/>
  <c r="M22" i="1"/>
  <c r="L22" i="1"/>
  <c r="N22" i="1"/>
  <c r="K22" i="1"/>
  <c r="J22" i="1"/>
  <c r="O21" i="1"/>
  <c r="N21" i="1"/>
  <c r="M21" i="1"/>
  <c r="L21" i="1"/>
  <c r="K21" i="1"/>
  <c r="J21" i="1"/>
  <c r="I21" i="1"/>
  <c r="O20" i="1"/>
  <c r="N20" i="1"/>
  <c r="J20" i="1"/>
  <c r="I20" i="1"/>
  <c r="L20" i="1"/>
  <c r="H20" i="1"/>
  <c r="M20" i="1"/>
  <c r="K20" i="1"/>
  <c r="O19" i="1"/>
  <c r="M19" i="1"/>
  <c r="J19" i="1"/>
  <c r="I19" i="1"/>
  <c r="H19" i="1"/>
  <c r="N19" i="1"/>
  <c r="L19" i="1"/>
  <c r="K19" i="1"/>
  <c r="G19" i="1"/>
  <c r="N18" i="1"/>
  <c r="L18" i="1"/>
  <c r="J18" i="1"/>
  <c r="I18" i="1"/>
  <c r="H18" i="1"/>
  <c r="G18" i="1"/>
  <c r="O18" i="1"/>
  <c r="M18" i="1"/>
  <c r="K18" i="1"/>
  <c r="F18" i="1"/>
  <c r="O17" i="1"/>
  <c r="M17" i="1"/>
  <c r="I17" i="1"/>
  <c r="H17" i="1"/>
  <c r="L17" i="1"/>
  <c r="J17" i="1"/>
  <c r="F17" i="1"/>
  <c r="K17" i="1"/>
  <c r="G17" i="1"/>
  <c r="E17" i="1"/>
  <c r="N17" i="1"/>
  <c r="H16" i="1"/>
  <c r="G16" i="1"/>
  <c r="N16" i="1"/>
  <c r="L16" i="1"/>
  <c r="F16" i="1"/>
  <c r="M16" i="1"/>
  <c r="K16" i="1"/>
  <c r="E16" i="1"/>
  <c r="J16" i="1"/>
  <c r="D16" i="1"/>
  <c r="I16" i="1"/>
  <c r="O16" i="1"/>
  <c r="R55" i="1" l="1"/>
  <c r="B31" i="1" l="1"/>
  <c r="R25" i="1" l="1"/>
  <c r="V17" i="1" a="1"/>
  <c r="V17" i="1" s="1"/>
  <c r="T17" i="1" a="1"/>
  <c r="T17" i="1" s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S1" i="1" a="1"/>
  <c r="S1" i="1" s="1"/>
  <c r="V21" i="1" l="1"/>
  <c r="Z17" i="1"/>
  <c r="Z19" i="1" s="1"/>
  <c r="Z21" i="1" s="1"/>
  <c r="AG17" i="1"/>
  <c r="AG19" i="1" s="1"/>
  <c r="AG21" i="1" s="1"/>
  <c r="Y17" i="1"/>
  <c r="Y19" i="1" s="1"/>
  <c r="Y21" i="1" s="1"/>
  <c r="AF17" i="1"/>
  <c r="AF19" i="1" s="1"/>
  <c r="AF21" i="1" s="1"/>
  <c r="AB17" i="1"/>
  <c r="AB19" i="1" s="1"/>
  <c r="AB21" i="1" s="1"/>
  <c r="X17" i="1"/>
  <c r="X19" i="1" s="1"/>
  <c r="X21" i="1" s="1"/>
  <c r="AE17" i="1"/>
  <c r="AE19" i="1" s="1"/>
  <c r="AE21" i="1" s="1"/>
  <c r="AC17" i="1"/>
  <c r="AC19" i="1" s="1"/>
  <c r="AC21" i="1" s="1"/>
  <c r="AI17" i="1"/>
  <c r="AI19" i="1" s="1"/>
  <c r="AI21" i="1" s="1"/>
  <c r="W17" i="1"/>
  <c r="W19" i="1" s="1"/>
  <c r="W21" i="1" s="1"/>
  <c r="AD17" i="1"/>
  <c r="AD19" i="1" s="1"/>
  <c r="AD21" i="1" s="1"/>
  <c r="AA17" i="1"/>
  <c r="AA19" i="1" s="1"/>
  <c r="AA21" i="1" s="1"/>
  <c r="AH17" i="1"/>
  <c r="AH19" i="1" s="1"/>
  <c r="AH21" i="1" s="1"/>
  <c r="S17" i="1"/>
  <c r="S12" i="1"/>
  <c r="S6" i="1"/>
  <c r="S11" i="1"/>
  <c r="S10" i="1"/>
  <c r="S7" i="1"/>
  <c r="S3" i="1"/>
  <c r="S9" i="1"/>
  <c r="S4" i="1"/>
  <c r="S14" i="1"/>
  <c r="S2" i="1"/>
  <c r="S8" i="1"/>
  <c r="S5" i="1"/>
  <c r="S13" i="1"/>
  <c r="R24" i="1" l="1"/>
</calcChain>
</file>

<file path=xl/sharedStrings.xml><?xml version="1.0" encoding="utf-8"?>
<sst xmlns="http://schemas.openxmlformats.org/spreadsheetml/2006/main" count="91" uniqueCount="26">
  <si>
    <t>weights</t>
  </si>
  <si>
    <t>sum</t>
  </si>
  <si>
    <t>Covariance Matrix</t>
  </si>
  <si>
    <t>Equal Weighted</t>
  </si>
  <si>
    <t>Volatility</t>
  </si>
  <si>
    <t>Variance</t>
  </si>
  <si>
    <t>Covariance * weights</t>
  </si>
  <si>
    <t>Risk Contributions</t>
  </si>
  <si>
    <t>Number Funds</t>
  </si>
  <si>
    <t>Weights</t>
  </si>
  <si>
    <t>Deviations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</si>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</sst>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FB31-DAF7-4280-AE87-FA37ED468949}">
  <dimension ref="A1:O15"/>
  <sheetViews>
    <sheetView workbookViewId="0">
      <selection activeCell="B2" sqref="B2:O15"/>
    </sheetView>
  </sheetViews>
  <sheetFormatPr defaultRowHeight="14.4" x14ac:dyDescent="0.3"/>
  <sheetData>
    <row r="1" spans="1:15" x14ac:dyDescent="0.3">
      <c r="A1" s="4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spans="1:15" x14ac:dyDescent="0.3">
      <c r="A2" s="2" t="s">
        <v>11</v>
      </c>
      <c r="B2" s="2">
        <f>VARP(Sheet1!$B$2:$B$13)</f>
        <v>5.8513887697157731E-6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 t="s">
        <v>12</v>
      </c>
      <c r="B3" s="2">
        <v>-2.0538890192934004E-6</v>
      </c>
      <c r="C3" s="2">
        <f>VARP(Sheet1!$C$2:$C$13)</f>
        <v>1.9252222540620559E-5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 t="s">
        <v>13</v>
      </c>
      <c r="B4" s="2">
        <v>6.5126383693011404E-6</v>
      </c>
      <c r="C4" s="2">
        <v>-3.3157221165379753E-5</v>
      </c>
      <c r="D4" s="2">
        <f>VARP(Sheet1!$D$2:$D$13)</f>
        <v>3.9057410125638851E-4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 t="s">
        <v>14</v>
      </c>
      <c r="B5" s="2">
        <v>-2.0435416122601688E-5</v>
      </c>
      <c r="C5" s="2">
        <v>4.2886669805297288E-5</v>
      </c>
      <c r="D5" s="2">
        <v>1.2506061954466958E-4</v>
      </c>
      <c r="E5" s="2">
        <f>VARP(Sheet1!$E$2:$E$13)</f>
        <v>5.9801851640503827E-4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 t="s">
        <v>15</v>
      </c>
      <c r="B6" s="2">
        <v>2.2173617634990985E-6</v>
      </c>
      <c r="C6" s="2">
        <v>-2.3357779976183846E-5</v>
      </c>
      <c r="D6" s="2">
        <v>1.3776340484361233E-4</v>
      </c>
      <c r="E6" s="2">
        <v>6.5485202183923955E-5</v>
      </c>
      <c r="F6" s="2">
        <f>VARP(Sheet1!$F$2:$F$13)</f>
        <v>3.3134076441316141E-4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16</v>
      </c>
      <c r="B7" s="2">
        <v>6.9673608180075423E-6</v>
      </c>
      <c r="C7" s="2">
        <v>-1.7816111029618608E-5</v>
      </c>
      <c r="D7" s="2">
        <v>5.4980066929039939E-5</v>
      </c>
      <c r="E7" s="2">
        <v>-3.5939793481517988E-5</v>
      </c>
      <c r="F7" s="2">
        <v>4.2249098594232159E-5</v>
      </c>
      <c r="G7" s="2">
        <f>VARP(Sheet1!$G$2:$G$13)</f>
        <v>7.5157429792897871E-5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A8" s="2" t="s">
        <v>17</v>
      </c>
      <c r="B8" s="2">
        <v>3.4186114545556807E-6</v>
      </c>
      <c r="C8" s="2">
        <v>-1.4448611632198786E-5</v>
      </c>
      <c r="D8" s="2">
        <v>8.8441111536654847E-5</v>
      </c>
      <c r="E8" s="2">
        <v>-2.3118335251459492E-5</v>
      </c>
      <c r="F8" s="2">
        <v>7.2912223630547195E-5</v>
      </c>
      <c r="G8" s="2">
        <v>3.7470555954006124E-5</v>
      </c>
      <c r="H8" s="2">
        <f>VARP(Sheet1!$H$2:$H$13)</f>
        <v>1.0368222357652142E-4</v>
      </c>
      <c r="I8" s="2"/>
      <c r="J8" s="2"/>
      <c r="K8" s="2"/>
      <c r="L8" s="2"/>
      <c r="M8" s="2"/>
      <c r="N8" s="2"/>
      <c r="O8" s="2"/>
    </row>
    <row r="9" spans="1:15" x14ac:dyDescent="0.3">
      <c r="A9" s="2" t="s">
        <v>18</v>
      </c>
      <c r="B9" s="2">
        <v>-1.0251388285889615E-5</v>
      </c>
      <c r="C9" s="2">
        <v>-1.9170277125028645E-5</v>
      </c>
      <c r="D9" s="2">
        <v>6.2361939897862442E-5</v>
      </c>
      <c r="E9" s="2">
        <v>4.5448328193305251E-5</v>
      </c>
      <c r="F9" s="2">
        <v>1.6574555191055891E-4</v>
      </c>
      <c r="G9" s="2">
        <v>3.6245557795172555E-5</v>
      </c>
      <c r="H9" s="2">
        <v>5.5733052626712609E-5</v>
      </c>
      <c r="I9" s="2">
        <f>VARP(Sheet1!$I$2:$I$13)</f>
        <v>1.6351221616804184E-4</v>
      </c>
      <c r="J9" s="2"/>
      <c r="K9" s="2"/>
      <c r="L9" s="2"/>
      <c r="M9" s="2"/>
      <c r="N9" s="2"/>
      <c r="O9" s="2"/>
    </row>
    <row r="10" spans="1:15" x14ac:dyDescent="0.3">
      <c r="A10" s="2" t="s">
        <v>19</v>
      </c>
      <c r="B10" s="2">
        <v>1.3619305636273981E-5</v>
      </c>
      <c r="C10" s="2">
        <v>-7.2188891828233884E-6</v>
      </c>
      <c r="D10" s="2">
        <v>1.6895993196914402E-4</v>
      </c>
      <c r="E10" s="2">
        <v>-7.2318754606385388E-6</v>
      </c>
      <c r="F10" s="2">
        <v>5.6495906347282707E-5</v>
      </c>
      <c r="G10" s="2">
        <v>4.0862568490716161E-5</v>
      </c>
      <c r="H10" s="2">
        <v>6.0884444636279844E-5</v>
      </c>
      <c r="I10" s="2">
        <v>1.1244414680146266E-6</v>
      </c>
      <c r="J10" s="2">
        <f>VARP(Sheet1!$J$2:$J$13)</f>
        <v>1.319591009581226E-4</v>
      </c>
      <c r="K10" s="2"/>
      <c r="L10" s="2"/>
      <c r="M10" s="2"/>
      <c r="N10" s="2"/>
      <c r="O10" s="2"/>
    </row>
    <row r="11" spans="1:15" x14ac:dyDescent="0.3">
      <c r="A11" s="2" t="s">
        <v>20</v>
      </c>
      <c r="B11" s="2">
        <v>4.5637504026999742E-6</v>
      </c>
      <c r="C11" s="2">
        <v>-2.692749911147782E-5</v>
      </c>
      <c r="D11" s="2">
        <v>3.1700270938573016E-4</v>
      </c>
      <c r="E11" s="2">
        <v>2.4601810603120912E-4</v>
      </c>
      <c r="F11" s="2">
        <v>2.6242646324337471E-4</v>
      </c>
      <c r="G11" s="2">
        <v>1.323681287326045E-4</v>
      </c>
      <c r="H11" s="2">
        <v>-2.9684169676185221E-5</v>
      </c>
      <c r="I11" s="2">
        <v>1.0480000125552667E-4</v>
      </c>
      <c r="J11" s="2">
        <v>9.445188005369178E-5</v>
      </c>
      <c r="K11" s="2">
        <f>VARP(Sheet1!$K$2:$K$13)</f>
        <v>1.3432685942019072E-3</v>
      </c>
      <c r="L11" s="2"/>
      <c r="M11" s="2"/>
      <c r="N11" s="2"/>
      <c r="O11" s="2"/>
    </row>
    <row r="12" spans="1:15" x14ac:dyDescent="0.3">
      <c r="A12" s="2" t="s">
        <v>21</v>
      </c>
      <c r="B12" s="2">
        <v>-8.4241667203232542E-6</v>
      </c>
      <c r="C12" s="2">
        <v>-2.4901667613220831E-5</v>
      </c>
      <c r="D12" s="2">
        <v>2.7830003940538931E-5</v>
      </c>
      <c r="E12" s="2">
        <v>-6.7797503180617156E-5</v>
      </c>
      <c r="F12" s="2">
        <v>-7.3455829701978015E-5</v>
      </c>
      <c r="G12" s="2">
        <v>3.9277502232741693E-5</v>
      </c>
      <c r="H12" s="2">
        <v>5.0108333653613631E-5</v>
      </c>
      <c r="I12" s="2">
        <v>4.3996667308242189E-5</v>
      </c>
      <c r="J12" s="2">
        <v>2.4943332144337172E-5</v>
      </c>
      <c r="K12" s="2">
        <v>-3.2369583980217397E-4</v>
      </c>
      <c r="L12" s="2">
        <f>VARP(Sheet1!$L$2:$L$13)</f>
        <v>3.0546500579656374E-4</v>
      </c>
      <c r="M12" s="2"/>
      <c r="N12" s="2"/>
      <c r="O12" s="2"/>
    </row>
    <row r="13" spans="1:15" x14ac:dyDescent="0.3">
      <c r="A13" s="2" t="s">
        <v>22</v>
      </c>
      <c r="B13" s="2">
        <v>-3.5618051627311417E-6</v>
      </c>
      <c r="C13" s="2">
        <v>5.3547222630813056E-6</v>
      </c>
      <c r="D13" s="2">
        <v>-3.3554934802466491E-5</v>
      </c>
      <c r="E13" s="2">
        <v>1.5186872248795752E-5</v>
      </c>
      <c r="F13" s="2">
        <v>8.2084095537931037E-5</v>
      </c>
      <c r="G13" s="2">
        <v>2.8717432253736215E-5</v>
      </c>
      <c r="H13" s="2">
        <v>2.4870553811651277E-5</v>
      </c>
      <c r="I13" s="2">
        <v>7.7659721515912754E-5</v>
      </c>
      <c r="J13" s="2">
        <v>-1.6509099255562269E-5</v>
      </c>
      <c r="K13" s="2">
        <v>1.4118063179862497E-4</v>
      </c>
      <c r="L13" s="2">
        <v>-7.2990835172572597E-5</v>
      </c>
      <c r="M13" s="2">
        <f>VARP(Sheet1!$M$2:$M$13)</f>
        <v>1.1532076675113969E-4</v>
      </c>
      <c r="N13" s="2"/>
      <c r="O13" s="2"/>
    </row>
    <row r="14" spans="1:15" x14ac:dyDescent="0.3">
      <c r="A14" s="2" t="s">
        <v>23</v>
      </c>
      <c r="B14" s="2">
        <v>-1.8683610361845559E-5</v>
      </c>
      <c r="C14" s="2">
        <v>3.3491112251005496E-5</v>
      </c>
      <c r="D14" s="2">
        <v>-5.7773188655706377E-5</v>
      </c>
      <c r="E14" s="2">
        <v>4.6026787865291073E-4</v>
      </c>
      <c r="F14" s="2">
        <v>-2.1637643072099419E-5</v>
      </c>
      <c r="G14" s="2">
        <v>4.8370697567640132E-5</v>
      </c>
      <c r="H14" s="2">
        <v>-8.2686386574107036E-5</v>
      </c>
      <c r="I14" s="2">
        <v>8.2882781645036115E-5</v>
      </c>
      <c r="J14" s="2">
        <v>-1.0901402656978586E-4</v>
      </c>
      <c r="K14" s="2">
        <v>2.6466874467541516E-4</v>
      </c>
      <c r="L14" s="2">
        <v>6.9541671165682022E-5</v>
      </c>
      <c r="M14" s="2">
        <v>1.2029858863885201E-5</v>
      </c>
      <c r="N14" s="2">
        <f>VARP(Sheet1!$N$2:$N$13)</f>
        <v>9.220230127565314E-4</v>
      </c>
      <c r="O14" s="2"/>
    </row>
    <row r="15" spans="1:15" ht="15" thickBot="1" x14ac:dyDescent="0.35">
      <c r="A15" s="3" t="s">
        <v>24</v>
      </c>
      <c r="B15" s="3">
        <v>-3.1141677331049786E-6</v>
      </c>
      <c r="C15" s="3">
        <v>3.6200837216979458E-5</v>
      </c>
      <c r="D15" s="3">
        <v>2.5848375772742231E-4</v>
      </c>
      <c r="E15" s="3">
        <v>4.3663374786979633E-4</v>
      </c>
      <c r="F15" s="3">
        <v>-1.4694125298111123E-4</v>
      </c>
      <c r="G15" s="3">
        <v>-1.1946625154627627E-4</v>
      </c>
      <c r="H15" s="3">
        <v>-3.4240833468805953E-5</v>
      </c>
      <c r="I15" s="3">
        <v>-5.9172502741036832E-5</v>
      </c>
      <c r="J15" s="3">
        <v>7.0905417107385441E-5</v>
      </c>
      <c r="K15" s="3">
        <v>3.7847909770572285E-5</v>
      </c>
      <c r="L15" s="3">
        <v>-2.2564169442905371E-5</v>
      </c>
      <c r="M15" s="3">
        <v>-1.1670708620388716E-4</v>
      </c>
      <c r="N15" s="3">
        <v>2.0334081840455248E-4</v>
      </c>
      <c r="O15" s="3">
        <f>VARP(Sheet1!$O$2:$O$13)</f>
        <v>9.798175294527462E-4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9572-0D9B-4477-BB92-5EF020D5420A}">
  <dimension ref="A1:O15"/>
  <sheetViews>
    <sheetView workbookViewId="0">
      <selection activeCell="B2" sqref="B2:O15"/>
    </sheetView>
  </sheetViews>
  <sheetFormatPr defaultRowHeight="14.4" x14ac:dyDescent="0.3"/>
  <sheetData>
    <row r="1" spans="1:15" x14ac:dyDescent="0.3">
      <c r="A1" s="4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spans="1:15" x14ac:dyDescent="0.3">
      <c r="A2" s="2" t="s">
        <v>11</v>
      </c>
      <c r="B2" s="2">
        <f>VARP(Sheet1!$B$33:$B$44)</f>
        <v>8.4259998283907193E-4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 t="s">
        <v>12</v>
      </c>
      <c r="B3" s="2">
        <v>-2.9576001877824957E-4</v>
      </c>
      <c r="C3" s="2">
        <f>VARP(Sheet1!$C$33:$C$44)</f>
        <v>2.7723200458493608E-3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 t="s">
        <v>13</v>
      </c>
      <c r="B4" s="2">
        <v>9.3781992517936357E-4</v>
      </c>
      <c r="C4" s="2">
        <v>-4.7746398478146854E-3</v>
      </c>
      <c r="D4" s="2">
        <f>VARP(Sheet1!$D$33:$D$44)</f>
        <v>5.6242670580919883E-2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 t="s">
        <v>14</v>
      </c>
      <c r="B5" s="2">
        <v>-2.9426999216546437E-3</v>
      </c>
      <c r="C5" s="2">
        <v>6.1756804519628094E-3</v>
      </c>
      <c r="D5" s="2">
        <v>1.8008729214432421E-2</v>
      </c>
      <c r="E5" s="2">
        <f>VARP(Sheet1!$E$33:$E$44)</f>
        <v>8.6114666362325565E-2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 t="s">
        <v>15</v>
      </c>
      <c r="B6" s="2">
        <v>3.1930009394387027E-4</v>
      </c>
      <c r="C6" s="2">
        <v>-3.3635203165704747E-3</v>
      </c>
      <c r="D6" s="2">
        <v>1.9837930297480183E-2</v>
      </c>
      <c r="E6" s="2">
        <v>9.4298691144850521E-3</v>
      </c>
      <c r="F6" s="2">
        <f>VARP(Sheet1!$F$33:$F$44)</f>
        <v>4.7713070075495218E-2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16</v>
      </c>
      <c r="B7" s="2">
        <v>1.003299957793086E-3</v>
      </c>
      <c r="C7" s="2">
        <v>-2.5655199882650792E-3</v>
      </c>
      <c r="D7" s="2">
        <v>7.9171296377817512E-3</v>
      </c>
      <c r="E7" s="2">
        <v>-5.1753302613385885E-3</v>
      </c>
      <c r="F7" s="2">
        <v>6.0838701975694312E-3</v>
      </c>
      <c r="G7" s="2">
        <f>VARP(Sheet1!$G$33:$G$44)</f>
        <v>1.0822669890177283E-2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A8" s="2" t="s">
        <v>17</v>
      </c>
      <c r="B8" s="2">
        <v>4.9228004945601816E-4</v>
      </c>
      <c r="C8" s="2">
        <v>-2.0806000750366242E-3</v>
      </c>
      <c r="D8" s="2">
        <v>1.2735520061278302E-2</v>
      </c>
      <c r="E8" s="2">
        <v>-3.3290402762101638E-3</v>
      </c>
      <c r="F8" s="2">
        <v>1.0499360202798798E-2</v>
      </c>
      <c r="G8" s="2">
        <v>5.3957600573768831E-3</v>
      </c>
      <c r="H8" s="2">
        <f>VARP(Sheet1!$H$33:$H$44)</f>
        <v>1.4930240195019095E-2</v>
      </c>
      <c r="I8" s="2"/>
      <c r="J8" s="2"/>
      <c r="K8" s="2"/>
      <c r="L8" s="2"/>
      <c r="M8" s="2"/>
      <c r="N8" s="2"/>
      <c r="O8" s="2"/>
    </row>
    <row r="9" spans="1:15" x14ac:dyDescent="0.3">
      <c r="A9" s="2" t="s">
        <v>18</v>
      </c>
      <c r="B9" s="2">
        <v>-1.4761999131681044E-3</v>
      </c>
      <c r="C9" s="2">
        <v>-2.7605199060041241E-3</v>
      </c>
      <c r="D9" s="2">
        <v>8.9801193452921906E-3</v>
      </c>
      <c r="E9" s="2">
        <v>6.5445592598359602E-3</v>
      </c>
      <c r="F9" s="2">
        <v>2.3867359475120486E-2</v>
      </c>
      <c r="G9" s="2">
        <v>5.2193603225048485E-3</v>
      </c>
      <c r="H9" s="2">
        <v>8.0255595782466153E-3</v>
      </c>
      <c r="I9" s="2">
        <f>VARP(Sheet1!$I$33:$I$44)</f>
        <v>2.3545759128198004E-2</v>
      </c>
      <c r="J9" s="2"/>
      <c r="K9" s="2"/>
      <c r="L9" s="2"/>
      <c r="M9" s="2"/>
      <c r="N9" s="2"/>
      <c r="O9" s="2"/>
    </row>
    <row r="10" spans="1:15" x14ac:dyDescent="0.3">
      <c r="A10" s="2" t="s">
        <v>19</v>
      </c>
      <c r="B10" s="2">
        <v>1.9611800116234525E-3</v>
      </c>
      <c r="C10" s="2">
        <v>-1.039520042326568E-3</v>
      </c>
      <c r="D10" s="2">
        <v>2.4330230203556746E-2</v>
      </c>
      <c r="E10" s="2">
        <v>-1.0413900663319468E-3</v>
      </c>
      <c r="F10" s="2">
        <v>8.1354105140087115E-3</v>
      </c>
      <c r="G10" s="2">
        <v>5.8842098626631263E-3</v>
      </c>
      <c r="H10" s="2">
        <v>8.767360027624297E-3</v>
      </c>
      <c r="I10" s="2">
        <v>1.619195713941066E-4</v>
      </c>
      <c r="J10" s="2">
        <f>VARP(Sheet1!$J$33:$J$44)</f>
        <v>1.9002110537969637E-2</v>
      </c>
      <c r="K10" s="2"/>
      <c r="L10" s="2"/>
      <c r="M10" s="2"/>
      <c r="N10" s="2"/>
      <c r="O10" s="2"/>
    </row>
    <row r="11" spans="1:15" x14ac:dyDescent="0.3">
      <c r="A11" s="2" t="s">
        <v>20</v>
      </c>
      <c r="B11" s="2">
        <v>6.57180057988796E-4</v>
      </c>
      <c r="C11" s="2">
        <v>-3.8775598720528059E-3</v>
      </c>
      <c r="D11" s="2">
        <v>4.5648390151545142E-2</v>
      </c>
      <c r="E11" s="2">
        <v>3.5426607268494094E-2</v>
      </c>
      <c r="F11" s="2">
        <v>3.7789410707045945E-2</v>
      </c>
      <c r="G11" s="2">
        <v>1.9061010537495048E-2</v>
      </c>
      <c r="H11" s="2">
        <v>-4.2745204333706722E-3</v>
      </c>
      <c r="I11" s="2">
        <v>1.5091200180795837E-2</v>
      </c>
      <c r="J11" s="2">
        <v>1.360107072773162E-2</v>
      </c>
      <c r="K11" s="2">
        <f>VARP(Sheet1!$K$33:$K$44)</f>
        <v>0.19343067756507465</v>
      </c>
      <c r="L11" s="2"/>
      <c r="M11" s="2"/>
      <c r="N11" s="2"/>
      <c r="O11" s="2"/>
    </row>
    <row r="12" spans="1:15" x14ac:dyDescent="0.3">
      <c r="A12" s="2" t="s">
        <v>21</v>
      </c>
      <c r="B12" s="2">
        <v>-1.2130800077265484E-3</v>
      </c>
      <c r="C12" s="2">
        <v>-3.5858401363037993E-3</v>
      </c>
      <c r="D12" s="2">
        <v>4.0075205674376044E-3</v>
      </c>
      <c r="E12" s="2">
        <v>-9.7628404580088705E-3</v>
      </c>
      <c r="F12" s="2">
        <v>-1.0577639477084835E-2</v>
      </c>
      <c r="G12" s="2">
        <v>5.655960321514805E-3</v>
      </c>
      <c r="H12" s="2">
        <v>7.215600046120361E-3</v>
      </c>
      <c r="I12" s="2">
        <v>6.3355200923868758E-3</v>
      </c>
      <c r="J12" s="2">
        <v>3.5918398287845539E-3</v>
      </c>
      <c r="K12" s="2">
        <v>-4.6612200931513047E-2</v>
      </c>
      <c r="L12" s="2">
        <f>VARP(Sheet1!$L$33:$L$44)</f>
        <v>4.3986960834705179E-2</v>
      </c>
      <c r="M12" s="2"/>
      <c r="N12" s="2"/>
      <c r="O12" s="2"/>
    </row>
    <row r="13" spans="1:15" x14ac:dyDescent="0.3">
      <c r="A13" s="2" t="s">
        <v>22</v>
      </c>
      <c r="B13" s="2">
        <v>-5.1289994343328411E-4</v>
      </c>
      <c r="C13" s="2">
        <v>7.7108000588370763E-4</v>
      </c>
      <c r="D13" s="2">
        <v>-4.8319106115551772E-3</v>
      </c>
      <c r="E13" s="2">
        <v>2.1869096038265876E-3</v>
      </c>
      <c r="F13" s="2">
        <v>1.1820109757462076E-2</v>
      </c>
      <c r="G13" s="2">
        <v>4.1353102445380154E-3</v>
      </c>
      <c r="H13" s="2">
        <v>3.5813597488777824E-3</v>
      </c>
      <c r="I13" s="2">
        <v>1.1182999898291433E-2</v>
      </c>
      <c r="J13" s="2">
        <v>-2.3773102928009667E-3</v>
      </c>
      <c r="K13" s="2">
        <v>2.0330010979001997E-2</v>
      </c>
      <c r="L13" s="2">
        <v>-1.0510680264850454E-2</v>
      </c>
      <c r="M13" s="2">
        <f>VARP(Sheet1!$M$33:$M$44)</f>
        <v>1.6606190412164133E-2</v>
      </c>
      <c r="N13" s="2"/>
      <c r="O13" s="2"/>
    </row>
    <row r="14" spans="1:15" x14ac:dyDescent="0.3">
      <c r="A14" s="2" t="s">
        <v>23</v>
      </c>
      <c r="B14" s="2">
        <v>-2.6904398921057601E-3</v>
      </c>
      <c r="C14" s="2">
        <v>4.8227201641447906E-3</v>
      </c>
      <c r="D14" s="2">
        <v>-8.3193391664217169E-3</v>
      </c>
      <c r="E14" s="2">
        <v>6.6278574526019124E-2</v>
      </c>
      <c r="F14" s="2">
        <v>-3.1158206023823173E-3</v>
      </c>
      <c r="G14" s="2">
        <v>6.9653804497401802E-3</v>
      </c>
      <c r="H14" s="2">
        <v>-1.1906839666671413E-2</v>
      </c>
      <c r="I14" s="2">
        <v>1.19351205568852E-2</v>
      </c>
      <c r="J14" s="2">
        <v>-1.5698019826049157E-2</v>
      </c>
      <c r="K14" s="2">
        <v>3.8112299233259768E-2</v>
      </c>
      <c r="L14" s="2">
        <v>1.0014000647858212E-2</v>
      </c>
      <c r="M14" s="2">
        <v>1.732299676399468E-3</v>
      </c>
      <c r="N14" s="2">
        <f>VARP(Sheet1!$N$33:$N$44)</f>
        <v>0.13277131383694052</v>
      </c>
      <c r="O14" s="2"/>
    </row>
    <row r="15" spans="1:15" ht="15" thickBot="1" x14ac:dyDescent="0.35">
      <c r="A15" s="3" t="s">
        <v>24</v>
      </c>
      <c r="B15" s="3">
        <v>-4.4844015356711734E-4</v>
      </c>
      <c r="C15" s="3">
        <v>5.212920559245042E-3</v>
      </c>
      <c r="D15" s="3">
        <v>3.722166111274882E-2</v>
      </c>
      <c r="E15" s="3">
        <v>6.2875259693250668E-2</v>
      </c>
      <c r="F15" s="3">
        <v>-2.1159540429280019E-2</v>
      </c>
      <c r="G15" s="3">
        <v>-1.7203140222663778E-2</v>
      </c>
      <c r="H15" s="3">
        <v>-4.9306800195080547E-3</v>
      </c>
      <c r="I15" s="3">
        <v>-8.5208403947093034E-3</v>
      </c>
      <c r="J15" s="3">
        <v>1.0210380063463505E-2</v>
      </c>
      <c r="K15" s="3">
        <v>5.4500990069624123E-3</v>
      </c>
      <c r="L15" s="3">
        <v>-3.2492403997783719E-3</v>
      </c>
      <c r="M15" s="3">
        <v>-1.6805820413359755E-2</v>
      </c>
      <c r="N15" s="3">
        <v>2.9281077850255549E-2</v>
      </c>
      <c r="O15" s="3">
        <f>VARP(Sheet1!$O$33:$O$44)</f>
        <v>0.1410937242411954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C1B7-F63E-4957-9463-D46834497034}">
  <dimension ref="A1:AI59"/>
  <sheetViews>
    <sheetView tabSelected="1" topLeftCell="M1" workbookViewId="0">
      <selection activeCell="V21" sqref="V21"/>
    </sheetView>
  </sheetViews>
  <sheetFormatPr defaultRowHeight="14.4" x14ac:dyDescent="0.3"/>
  <cols>
    <col min="2" max="2" width="12" bestFit="1" customWidth="1"/>
    <col min="3" max="4" width="12.6640625" bestFit="1" customWidth="1"/>
    <col min="5" max="5" width="12.77734375" bestFit="1" customWidth="1"/>
    <col min="6" max="8" width="12.6640625" bestFit="1" customWidth="1"/>
    <col min="9" max="9" width="12.77734375" bestFit="1" customWidth="1"/>
    <col min="10" max="11" width="12.6640625" bestFit="1" customWidth="1"/>
    <col min="12" max="15" width="12.77734375" bestFit="1" customWidth="1"/>
    <col min="20" max="20" width="12" bestFit="1" customWidth="1"/>
    <col min="22" max="22" width="12.77734375" bestFit="1" customWidth="1"/>
    <col min="23" max="23" width="12.6640625" bestFit="1" customWidth="1"/>
    <col min="24" max="24" width="12.109375" bestFit="1" customWidth="1"/>
    <col min="25" max="25" width="12.77734375" bestFit="1" customWidth="1"/>
    <col min="26" max="27" width="12.109375" bestFit="1" customWidth="1"/>
    <col min="28" max="28" width="12" bestFit="1" customWidth="1"/>
    <col min="29" max="30" width="12.109375" bestFit="1" customWidth="1"/>
    <col min="31" max="31" width="9.109375" bestFit="1" customWidth="1"/>
    <col min="32" max="32" width="12.6640625" bestFit="1" customWidth="1"/>
    <col min="33" max="33" width="12.109375" bestFit="1" customWidth="1"/>
    <col min="34" max="35" width="9" bestFit="1" customWidth="1"/>
  </cols>
  <sheetData>
    <row r="1" spans="1:35" x14ac:dyDescent="0.3">
      <c r="B1">
        <v>14924</v>
      </c>
      <c r="C1">
        <v>17239</v>
      </c>
      <c r="D1">
        <v>16915</v>
      </c>
      <c r="E1">
        <v>21081</v>
      </c>
      <c r="F1">
        <v>19246</v>
      </c>
      <c r="G1">
        <v>19076</v>
      </c>
      <c r="H1">
        <v>84</v>
      </c>
      <c r="I1">
        <v>15111</v>
      </c>
      <c r="J1">
        <v>18323</v>
      </c>
      <c r="K1">
        <v>12969</v>
      </c>
      <c r="L1">
        <v>11795</v>
      </c>
      <c r="M1">
        <v>15853</v>
      </c>
      <c r="N1">
        <v>11318</v>
      </c>
      <c r="O1">
        <v>17130</v>
      </c>
      <c r="Q1" t="s">
        <v>0</v>
      </c>
      <c r="R1">
        <f>1/14</f>
        <v>7.1428571428571425E-2</v>
      </c>
      <c r="S1">
        <f t="array" ref="S1:S14">TRANSPOSE(B1:O1)</f>
        <v>14924</v>
      </c>
      <c r="V1">
        <v>5.2609183101528088E-2</v>
      </c>
      <c r="W1">
        <v>0</v>
      </c>
      <c r="X1">
        <v>3.8514510387679703E-2</v>
      </c>
      <c r="Y1">
        <v>4.2487829181196236E-2</v>
      </c>
      <c r="Z1">
        <v>5.7422044956528376E-2</v>
      </c>
      <c r="AA1">
        <v>0.11604138430553337</v>
      </c>
      <c r="AB1">
        <v>9.4985359734976751E-2</v>
      </c>
      <c r="AC1">
        <v>0.10021540417518997</v>
      </c>
      <c r="AD1">
        <v>0.10269206481416583</v>
      </c>
      <c r="AE1">
        <v>3.2114767437560969E-2</v>
      </c>
      <c r="AF1">
        <v>0.12428837470068779</v>
      </c>
      <c r="AG1">
        <v>0.16490786165619867</v>
      </c>
      <c r="AH1">
        <v>4.2390743101565431E-2</v>
      </c>
      <c r="AI1">
        <v>7.3729030427304651E-2</v>
      </c>
    </row>
    <row r="2" spans="1:35" x14ac:dyDescent="0.3">
      <c r="A2">
        <v>0</v>
      </c>
      <c r="B2">
        <v>6.7999999999999996E-3</v>
      </c>
      <c r="C2">
        <v>1.04E-2</v>
      </c>
      <c r="D2">
        <v>2.93E-2</v>
      </c>
      <c r="E2">
        <v>1.78E-2</v>
      </c>
      <c r="F2">
        <v>3.8E-3</v>
      </c>
      <c r="G2">
        <v>1.78E-2</v>
      </c>
      <c r="H2">
        <v>2.6200000000000001E-2</v>
      </c>
      <c r="I2">
        <v>4.4999999999999997E-3</v>
      </c>
      <c r="J2">
        <v>2.6700000000000002E-2</v>
      </c>
      <c r="K2">
        <v>-2.81E-2</v>
      </c>
      <c r="L2">
        <v>2.6599999999999999E-2</v>
      </c>
      <c r="M2">
        <v>8.6999999999999994E-3</v>
      </c>
      <c r="N2">
        <v>-1.1000000000000001E-3</v>
      </c>
      <c r="O2">
        <v>1.9199999999999998E-2</v>
      </c>
      <c r="R2">
        <f t="shared" ref="R2:R14" si="0">1/14</f>
        <v>7.1428571428571425E-2</v>
      </c>
      <c r="S2">
        <v>17239</v>
      </c>
    </row>
    <row r="3" spans="1:35" x14ac:dyDescent="0.3">
      <c r="A3">
        <v>1</v>
      </c>
      <c r="B3">
        <v>1.8000000949948999E-3</v>
      </c>
      <c r="C3">
        <v>3.5000000011175801E-3</v>
      </c>
      <c r="D3">
        <v>3.4299999135732603E-2</v>
      </c>
      <c r="E3">
        <v>4.17999994337558E-2</v>
      </c>
      <c r="F3">
        <v>5.6800000029802303E-2</v>
      </c>
      <c r="G3">
        <v>1.5800000759959201E-2</v>
      </c>
      <c r="H3">
        <v>2.2199999201297699E-2</v>
      </c>
      <c r="I3">
        <v>4.1999999094009401E-2</v>
      </c>
      <c r="J3">
        <v>1.08999997705221E-2</v>
      </c>
      <c r="K3">
        <v>6.2400001692771899E-2</v>
      </c>
      <c r="L3">
        <v>-2.0000000000000001E-4</v>
      </c>
      <c r="M3">
        <v>3.3500000494718497E-2</v>
      </c>
      <c r="N3">
        <v>-8.9999997504055498E-4</v>
      </c>
      <c r="O3">
        <v>-6.7000001341104504E-3</v>
      </c>
      <c r="R3">
        <f t="shared" si="0"/>
        <v>7.1428571428571425E-2</v>
      </c>
      <c r="S3">
        <v>16915</v>
      </c>
    </row>
    <row r="4" spans="1:35" x14ac:dyDescent="0.3">
      <c r="A4">
        <v>2</v>
      </c>
      <c r="B4">
        <v>1.0799999940395299E-2</v>
      </c>
      <c r="C4">
        <v>-1.2000000474974501E-3</v>
      </c>
      <c r="D4">
        <v>4.3099999088048901E-2</v>
      </c>
      <c r="E4">
        <v>1.38000004321336E-2</v>
      </c>
      <c r="F4">
        <v>4.9800000745057998E-2</v>
      </c>
      <c r="G4">
        <v>1.8799999389052299E-2</v>
      </c>
      <c r="H4">
        <v>1.7200000244379E-2</v>
      </c>
      <c r="I4">
        <v>1.4199999752640699E-2</v>
      </c>
      <c r="J4">
        <v>2.5700000706315E-2</v>
      </c>
      <c r="K4">
        <v>3.2799999821185997E-2</v>
      </c>
      <c r="L4">
        <v>6.3000001341104502E-3</v>
      </c>
      <c r="M4">
        <v>-1.29999999403953E-3</v>
      </c>
      <c r="N4">
        <v>-1.7999999595805999E-3</v>
      </c>
      <c r="O4">
        <v>5.89999988228082E-3</v>
      </c>
      <c r="R4">
        <f t="shared" si="0"/>
        <v>7.1428571428571425E-2</v>
      </c>
      <c r="S4">
        <v>21081</v>
      </c>
    </row>
    <row r="5" spans="1:35" x14ac:dyDescent="0.3">
      <c r="A5">
        <v>3</v>
      </c>
      <c r="B5">
        <v>4.7000000581145203E-3</v>
      </c>
      <c r="C5">
        <v>4.1999999761581398E-3</v>
      </c>
      <c r="D5">
        <v>-1.2200000104308099E-2</v>
      </c>
      <c r="E5">
        <v>-1.91999993890523E-2</v>
      </c>
      <c r="F5">
        <v>3.8000001899897999E-3</v>
      </c>
      <c r="G5">
        <v>4.7999998882412897E-3</v>
      </c>
      <c r="H5">
        <v>2.9000000890344298E-3</v>
      </c>
      <c r="I5">
        <v>7.8000003799796004E-3</v>
      </c>
      <c r="J5">
        <v>-1.3800000180304001E-2</v>
      </c>
      <c r="K5">
        <v>-5.0000002279877599E-3</v>
      </c>
      <c r="L5">
        <v>-2.0000000000000001E-4</v>
      </c>
      <c r="M5">
        <v>1.06000002801418E-2</v>
      </c>
      <c r="N5">
        <v>-1.50000000353902E-3</v>
      </c>
      <c r="O5">
        <v>-1.45999997526407E-2</v>
      </c>
      <c r="R5">
        <f t="shared" si="0"/>
        <v>7.1428571428571425E-2</v>
      </c>
      <c r="S5">
        <v>19246</v>
      </c>
    </row>
    <row r="6" spans="1:35" x14ac:dyDescent="0.3">
      <c r="A6">
        <v>4</v>
      </c>
      <c r="B6">
        <v>3.4000001080334201E-3</v>
      </c>
      <c r="C6">
        <v>8.1999998703598895E-3</v>
      </c>
      <c r="D6">
        <v>3.6700000816583603E-2</v>
      </c>
      <c r="E6">
        <v>2.1899999880790701E-2</v>
      </c>
      <c r="F6">
        <v>4.3899999761581397E-2</v>
      </c>
      <c r="G6">
        <v>1.4899999664723799E-2</v>
      </c>
      <c r="H6">
        <v>6.5999997943639701E-3</v>
      </c>
      <c r="I6">
        <v>1.5200000086426701E-2</v>
      </c>
      <c r="J6">
        <v>1.50000004261732E-2</v>
      </c>
      <c r="K6">
        <v>5.61000013887882E-2</v>
      </c>
      <c r="L6">
        <v>-1E-4</v>
      </c>
      <c r="M6">
        <v>5.9999998822808202E-3</v>
      </c>
      <c r="N6">
        <v>2.25000007241964E-2</v>
      </c>
      <c r="O6">
        <v>-2.1800000390410398E-2</v>
      </c>
      <c r="R6">
        <f t="shared" si="0"/>
        <v>7.1428571428571425E-2</v>
      </c>
      <c r="S6">
        <v>19076</v>
      </c>
    </row>
    <row r="7" spans="1:35" x14ac:dyDescent="0.3">
      <c r="A7">
        <v>5</v>
      </c>
      <c r="B7">
        <v>4.0999998502433297E-3</v>
      </c>
      <c r="C7">
        <v>6.2999998383223999E-3</v>
      </c>
      <c r="D7">
        <v>9.3999996945261892E-3</v>
      </c>
      <c r="E7">
        <v>2.2900000044703401E-2</v>
      </c>
      <c r="F7">
        <v>6.9000002160668301E-3</v>
      </c>
      <c r="G7">
        <v>1.08999999403953E-2</v>
      </c>
      <c r="H7">
        <v>1.1099999600648801E-2</v>
      </c>
      <c r="I7">
        <v>-7.9999996185302694E-3</v>
      </c>
      <c r="J7">
        <v>9.5000004559755297E-3</v>
      </c>
      <c r="K7">
        <v>2.8400000014901099E-2</v>
      </c>
      <c r="L7">
        <v>8.6000001221895207E-3</v>
      </c>
      <c r="M7">
        <v>-2.0000000320374899E-3</v>
      </c>
      <c r="N7">
        <v>-1.3000000569969401E-3</v>
      </c>
      <c r="O7">
        <v>-1.7300000584125501E-2</v>
      </c>
      <c r="R7">
        <f t="shared" si="0"/>
        <v>7.1428571428571425E-2</v>
      </c>
      <c r="S7">
        <v>84</v>
      </c>
    </row>
    <row r="8" spans="1:35" x14ac:dyDescent="0.3">
      <c r="A8">
        <v>6</v>
      </c>
      <c r="B8">
        <v>3.4000000011175798E-3</v>
      </c>
      <c r="C8">
        <v>4.0000001460313798E-3</v>
      </c>
      <c r="D8">
        <v>6.18000006794929E-2</v>
      </c>
      <c r="E8">
        <v>5.26999993741512E-2</v>
      </c>
      <c r="F8">
        <v>2.7700000864267299E-2</v>
      </c>
      <c r="G8">
        <v>1.7000000949949001E-3</v>
      </c>
      <c r="H8">
        <v>2.45000007122755E-2</v>
      </c>
      <c r="I8">
        <v>1.06999999403953E-2</v>
      </c>
      <c r="J8">
        <v>1.49000002562999E-2</v>
      </c>
      <c r="K8">
        <v>2.71000000208616E-2</v>
      </c>
      <c r="L8">
        <v>-2.9999999999999997E-4</v>
      </c>
      <c r="M8">
        <v>-3.5999999821186E-3</v>
      </c>
      <c r="N8">
        <v>-1.19999998454004E-3</v>
      </c>
      <c r="O8">
        <v>6.7500000309944103E-2</v>
      </c>
      <c r="R8">
        <f t="shared" si="0"/>
        <v>7.1428571428571425E-2</v>
      </c>
      <c r="S8">
        <v>15111</v>
      </c>
    </row>
    <row r="9" spans="1:35" x14ac:dyDescent="0.3">
      <c r="A9">
        <v>7</v>
      </c>
      <c r="B9">
        <v>3.30000000111758E-3</v>
      </c>
      <c r="C9">
        <v>1.1699999934434799E-2</v>
      </c>
      <c r="D9">
        <v>-4.2000000640749898E-3</v>
      </c>
      <c r="E9">
        <v>4.4600001788139297E-2</v>
      </c>
      <c r="F9">
        <v>3.0599999493360501E-2</v>
      </c>
      <c r="G9">
        <v>-6.40000005215406E-3</v>
      </c>
      <c r="H9">
        <v>6.6000002160668302E-3</v>
      </c>
      <c r="I9">
        <v>5.80000017806887E-3</v>
      </c>
      <c r="J9">
        <v>-5.0999999321997098E-3</v>
      </c>
      <c r="K9">
        <v>-5.5300001734495098E-2</v>
      </c>
      <c r="L9">
        <v>-4.0000000000000002E-4</v>
      </c>
      <c r="M9">
        <v>4.5000000581145198E-3</v>
      </c>
      <c r="N9">
        <v>-1.4999999940395301E-3</v>
      </c>
      <c r="O9">
        <v>-3.1999999001622102E-3</v>
      </c>
      <c r="R9">
        <f t="shared" si="0"/>
        <v>7.1428571428571425E-2</v>
      </c>
      <c r="S9">
        <v>18323</v>
      </c>
    </row>
    <row r="10" spans="1:35" x14ac:dyDescent="0.3">
      <c r="A10">
        <v>8</v>
      </c>
      <c r="B10">
        <v>4.0999998502433297E-3</v>
      </c>
      <c r="C10">
        <v>1.08000001102685E-2</v>
      </c>
      <c r="D10">
        <v>3.0300000512599901E-2</v>
      </c>
      <c r="E10">
        <v>4.2900001460313697E-2</v>
      </c>
      <c r="F10">
        <v>2.9000000260770301E-3</v>
      </c>
      <c r="G10">
        <v>-6.1000000521540601E-3</v>
      </c>
      <c r="H10">
        <v>-9.2000003740191402E-3</v>
      </c>
      <c r="I10">
        <v>-3.80000000111758E-3</v>
      </c>
      <c r="J10">
        <v>1.3500000180304001E-2</v>
      </c>
      <c r="K10">
        <v>2.3099999704956999E-2</v>
      </c>
      <c r="L10">
        <v>-1.49999995008111E-3</v>
      </c>
      <c r="M10">
        <v>-5.3000000141560999E-3</v>
      </c>
      <c r="N10">
        <v>-1.8000000225380001E-3</v>
      </c>
      <c r="O10">
        <v>7.5300002300739202E-2</v>
      </c>
      <c r="R10">
        <f t="shared" si="0"/>
        <v>7.1428571428571425E-2</v>
      </c>
      <c r="S10">
        <v>12969</v>
      </c>
    </row>
    <row r="11" spans="1:35" x14ac:dyDescent="0.3">
      <c r="A11">
        <v>9</v>
      </c>
      <c r="B11">
        <v>3.7000000640749898E-3</v>
      </c>
      <c r="C11">
        <v>1.12000003620982E-2</v>
      </c>
      <c r="D11">
        <v>1.53999997466802E-2</v>
      </c>
      <c r="E11">
        <v>8.6899997496604903E-2</v>
      </c>
      <c r="F11">
        <v>1.7899999225139601E-2</v>
      </c>
      <c r="G11">
        <v>1.29000002682209E-2</v>
      </c>
      <c r="H11">
        <v>1.2000000035390201E-3</v>
      </c>
      <c r="I11">
        <v>1.3900000432133601E-2</v>
      </c>
      <c r="J11">
        <v>-3.2000000890344302E-3</v>
      </c>
      <c r="K11">
        <v>5.4500000381469703E-2</v>
      </c>
      <c r="L11">
        <v>-1E-4</v>
      </c>
      <c r="M11">
        <v>1.08000001102685E-2</v>
      </c>
      <c r="N11">
        <v>0.10579999705553</v>
      </c>
      <c r="O11">
        <v>4.3899999761581397E-2</v>
      </c>
      <c r="R11">
        <f t="shared" si="0"/>
        <v>7.1428571428571425E-2</v>
      </c>
      <c r="S11">
        <v>11795</v>
      </c>
    </row>
    <row r="12" spans="1:35" x14ac:dyDescent="0.3">
      <c r="A12">
        <v>10</v>
      </c>
      <c r="B12">
        <v>5.5000001780688701E-3</v>
      </c>
      <c r="C12">
        <v>1.60000005103647E-3</v>
      </c>
      <c r="D12">
        <v>3.6899999457597699E-2</v>
      </c>
      <c r="E12">
        <v>2.9299999329447698E-2</v>
      </c>
      <c r="F12">
        <v>1.2300000268220901E-2</v>
      </c>
      <c r="G12">
        <v>1.8299999389052302E-2</v>
      </c>
      <c r="H12">
        <v>3.10000006407499E-3</v>
      </c>
      <c r="I12">
        <v>-1.3999999750405499E-3</v>
      </c>
      <c r="J12">
        <v>7.0999997884035101E-3</v>
      </c>
      <c r="K12">
        <v>4.2900000441074303E-2</v>
      </c>
      <c r="L12">
        <v>-6.9999999999999999E-4</v>
      </c>
      <c r="M12">
        <v>6.1000000901520199E-3</v>
      </c>
      <c r="N12">
        <v>-1.4999999797903E-3</v>
      </c>
      <c r="O12">
        <v>-4.8999998502433301E-3</v>
      </c>
      <c r="R12">
        <f t="shared" si="0"/>
        <v>7.1428571428571425E-2</v>
      </c>
      <c r="S12">
        <v>15853</v>
      </c>
    </row>
    <row r="13" spans="1:35" x14ac:dyDescent="0.3">
      <c r="A13">
        <v>11</v>
      </c>
      <c r="B13">
        <v>1.0000000700354499E-3</v>
      </c>
      <c r="C13">
        <v>-3.0000004991888898E-4</v>
      </c>
      <c r="D13">
        <v>3.0700000840425401E-2</v>
      </c>
      <c r="E13">
        <v>2.8299999329447701E-2</v>
      </c>
      <c r="F13">
        <v>1.53000009238719E-2</v>
      </c>
      <c r="G13">
        <v>1.23000004321336E-2</v>
      </c>
      <c r="H13">
        <v>1.2000000010430801E-2</v>
      </c>
      <c r="I13">
        <v>2.3500000032782499E-2</v>
      </c>
      <c r="J13">
        <v>3.8999998003244399E-3</v>
      </c>
      <c r="K13">
        <v>-2.9800000694394101E-2</v>
      </c>
      <c r="L13">
        <v>6.0400000679492902E-2</v>
      </c>
      <c r="M13">
        <v>-9.9000000402331301E-3</v>
      </c>
      <c r="N13">
        <v>3.5300000476837103E-2</v>
      </c>
      <c r="O13">
        <v>1.2099999840557501E-2</v>
      </c>
      <c r="R13">
        <f t="shared" si="0"/>
        <v>7.1428571428571425E-2</v>
      </c>
      <c r="S13">
        <v>11318</v>
      </c>
      <c r="AA13" t="s">
        <v>9</v>
      </c>
    </row>
    <row r="14" spans="1:35" x14ac:dyDescent="0.3">
      <c r="R14">
        <f t="shared" si="0"/>
        <v>7.1428571428571425E-2</v>
      </c>
      <c r="S14">
        <v>17130</v>
      </c>
      <c r="V14">
        <v>7.1428571428571425E-2</v>
      </c>
      <c r="W14">
        <v>7.1428571428571425E-2</v>
      </c>
      <c r="X14">
        <v>7.1428571428571425E-2</v>
      </c>
      <c r="Y14">
        <v>7.1428571428571425E-2</v>
      </c>
      <c r="Z14">
        <v>7.1428571428571425E-2</v>
      </c>
      <c r="AA14">
        <v>7.1428571428571425E-2</v>
      </c>
      <c r="AB14">
        <v>7.1428571428571425E-2</v>
      </c>
      <c r="AC14">
        <v>7.1428571428571425E-2</v>
      </c>
      <c r="AD14">
        <v>7.1428571428571425E-2</v>
      </c>
      <c r="AE14">
        <v>7.1428571428571425E-2</v>
      </c>
      <c r="AF14">
        <v>7.1428571428571425E-2</v>
      </c>
      <c r="AG14">
        <v>7.1428571428571425E-2</v>
      </c>
      <c r="AH14">
        <v>7.1428571428571425E-2</v>
      </c>
      <c r="AI14">
        <v>7.1428571428571425E-2</v>
      </c>
    </row>
    <row r="15" spans="1:35" x14ac:dyDescent="0.3">
      <c r="B15" t="s">
        <v>2</v>
      </c>
      <c r="AA15" t="s">
        <v>6</v>
      </c>
    </row>
    <row r="16" spans="1:35" x14ac:dyDescent="0.3">
      <c r="B16" s="2">
        <f>VARP(Sheet1!$B$2:$B$13)</f>
        <v>5.8513887697157731E-6</v>
      </c>
      <c r="C16" s="2">
        <f t="array" ref="C16:O16">TRANSPOSE(B17:B29)</f>
        <v>-2.0538890192934004E-6</v>
      </c>
      <c r="D16" s="2">
        <v>6.5126383693011404E-6</v>
      </c>
      <c r="E16" s="2">
        <v>-2.0435416122601688E-5</v>
      </c>
      <c r="F16" s="2">
        <v>2.2173617634990985E-6</v>
      </c>
      <c r="G16" s="2">
        <v>6.9673608180075423E-6</v>
      </c>
      <c r="H16" s="2">
        <v>3.4186114545556807E-6</v>
      </c>
      <c r="I16" s="2">
        <v>-1.0251388285889615E-5</v>
      </c>
      <c r="J16" s="2">
        <v>1.3619305636273981E-5</v>
      </c>
      <c r="K16" s="2">
        <v>4.5637504026999742E-6</v>
      </c>
      <c r="L16" s="2">
        <v>-8.4241667203232542E-6</v>
      </c>
      <c r="M16" s="2">
        <v>-3.5618051627311417E-6</v>
      </c>
      <c r="N16" s="2">
        <v>-1.8683610361845559E-5</v>
      </c>
      <c r="O16" s="2">
        <v>-3.1141677331049786E-6</v>
      </c>
      <c r="Q16" t="s">
        <v>1</v>
      </c>
      <c r="R16">
        <f>SUM(R1:R14)</f>
        <v>0.99999999999999967</v>
      </c>
      <c r="S16" t="s">
        <v>4</v>
      </c>
      <c r="T16" t="s">
        <v>5</v>
      </c>
      <c r="V16">
        <v>14924</v>
      </c>
      <c r="W16">
        <v>17239</v>
      </c>
      <c r="X16">
        <v>16915</v>
      </c>
      <c r="Y16">
        <v>21081</v>
      </c>
      <c r="Z16">
        <v>19246</v>
      </c>
      <c r="AA16">
        <v>19076</v>
      </c>
      <c r="AB16">
        <v>84</v>
      </c>
      <c r="AC16">
        <v>15111</v>
      </c>
      <c r="AD16">
        <v>18323</v>
      </c>
      <c r="AE16">
        <v>12969</v>
      </c>
      <c r="AF16">
        <v>11795</v>
      </c>
      <c r="AG16">
        <v>15853</v>
      </c>
      <c r="AH16">
        <v>11318</v>
      </c>
      <c r="AI16">
        <v>17130</v>
      </c>
    </row>
    <row r="17" spans="2:35" x14ac:dyDescent="0.3">
      <c r="B17" s="2">
        <v>-2.0538890192934004E-6</v>
      </c>
      <c r="C17" s="2">
        <f>VARP(Sheet1!$C$2:$C$13)</f>
        <v>1.9252222540620559E-5</v>
      </c>
      <c r="D17" s="2">
        <f t="array" ref="D17:O17">TRANSPOSE(C18:C29)</f>
        <v>-3.3157221165379753E-5</v>
      </c>
      <c r="E17" s="2">
        <v>4.2886669805297288E-5</v>
      </c>
      <c r="F17" s="2">
        <v>-2.3357779976183846E-5</v>
      </c>
      <c r="G17" s="2">
        <v>-1.7816111029618608E-5</v>
      </c>
      <c r="H17" s="2">
        <v>-1.4448611632198786E-5</v>
      </c>
      <c r="I17" s="2">
        <v>-1.9170277125028645E-5</v>
      </c>
      <c r="J17" s="2">
        <v>-7.2188891828233884E-6</v>
      </c>
      <c r="K17" s="2">
        <v>-2.692749911147782E-5</v>
      </c>
      <c r="L17" s="2">
        <v>-2.4901667613220831E-5</v>
      </c>
      <c r="M17" s="2">
        <v>5.3547222630813056E-6</v>
      </c>
      <c r="N17" s="2">
        <v>3.3491112251005496E-5</v>
      </c>
      <c r="O17" s="2">
        <v>3.6200837216979458E-5</v>
      </c>
      <c r="Q17" t="s">
        <v>3</v>
      </c>
      <c r="S17">
        <f>SQRT(T17)</f>
        <v>6.807896424959734E-3</v>
      </c>
      <c r="T17">
        <f t="array" ref="T17">MMULT(V1:AI1,MMULT(B16:O29,TRANSPOSE(V1:AI1)))</f>
        <v>4.6347453732979522E-5</v>
      </c>
      <c r="V17">
        <f t="array" ref="V17:AI17">MMULT(V1:AI1,B16:O29)</f>
        <v>-1.1872439061870072E-6</v>
      </c>
      <c r="W17">
        <v>-5.9944266241574318E-6</v>
      </c>
      <c r="X17">
        <v>9.1705300838739584E-5</v>
      </c>
      <c r="Y17">
        <v>8.4038408049349122E-5</v>
      </c>
      <c r="Z17">
        <v>6.255460840157967E-5</v>
      </c>
      <c r="AA17">
        <v>3.0603032388523522E-5</v>
      </c>
      <c r="AB17">
        <v>3.6170977953210601E-5</v>
      </c>
      <c r="AC17">
        <v>6.0104026558919742E-5</v>
      </c>
      <c r="AD17">
        <v>3.8367060356629776E-5</v>
      </c>
      <c r="AE17">
        <v>1.1091271042482175E-4</v>
      </c>
      <c r="AF17">
        <v>2.6635976379382596E-5</v>
      </c>
      <c r="AG17">
        <v>2.204568057679705E-5</v>
      </c>
      <c r="AH17">
        <v>8.3179709073052943E-5</v>
      </c>
      <c r="AI17">
        <v>6.41673764152994E-5</v>
      </c>
    </row>
    <row r="18" spans="2:35" x14ac:dyDescent="0.3">
      <c r="B18" s="2">
        <v>6.5126383693011404E-6</v>
      </c>
      <c r="C18" s="2">
        <v>-3.3157221165379753E-5</v>
      </c>
      <c r="D18" s="2">
        <f>VARP(Sheet1!$D$2:$D$13)</f>
        <v>3.9057410125638851E-4</v>
      </c>
      <c r="E18" s="2">
        <f t="array" ref="E18:O18">TRANSPOSE(D19:D29)</f>
        <v>1.2506061954466958E-4</v>
      </c>
      <c r="F18" s="2">
        <v>1.3776340484361233E-4</v>
      </c>
      <c r="G18" s="2">
        <v>5.4980066929039939E-5</v>
      </c>
      <c r="H18" s="2">
        <v>8.8441111536654847E-5</v>
      </c>
      <c r="I18" s="2">
        <v>6.2361939897862442E-5</v>
      </c>
      <c r="J18" s="2">
        <v>1.6895993196914402E-4</v>
      </c>
      <c r="K18" s="2">
        <v>3.1700270938573016E-4</v>
      </c>
      <c r="L18" s="2">
        <v>2.7830003940538931E-5</v>
      </c>
      <c r="M18" s="2">
        <v>-3.3554934802466491E-5</v>
      </c>
      <c r="N18" s="2">
        <v>-5.7773188655706377E-5</v>
      </c>
      <c r="O18" s="2">
        <v>2.5848375772742231E-4</v>
      </c>
      <c r="AA18" t="s">
        <v>7</v>
      </c>
    </row>
    <row r="19" spans="2:35" x14ac:dyDescent="0.3">
      <c r="B19" s="2">
        <v>-2.0435416122601688E-5</v>
      </c>
      <c r="C19" s="2">
        <v>4.2886669805297288E-5</v>
      </c>
      <c r="D19" s="2">
        <v>1.2506061954466958E-4</v>
      </c>
      <c r="E19" s="2">
        <f>VARP(Sheet1!$E$2:$E$13)</f>
        <v>5.9801851640503827E-4</v>
      </c>
      <c r="F19" s="2">
        <f t="array" ref="F19:O19">TRANSPOSE(E20:E29)</f>
        <v>6.5485202183923955E-5</v>
      </c>
      <c r="G19" s="2">
        <v>-3.5939793481517988E-5</v>
      </c>
      <c r="H19" s="2">
        <v>-2.3118335251459492E-5</v>
      </c>
      <c r="I19" s="2">
        <v>4.5448328193305251E-5</v>
      </c>
      <c r="J19" s="2">
        <v>-7.2318754606385388E-6</v>
      </c>
      <c r="K19" s="2">
        <v>2.4601810603120912E-4</v>
      </c>
      <c r="L19" s="2">
        <v>-6.7797503180617156E-5</v>
      </c>
      <c r="M19" s="2">
        <v>1.5186872248795752E-5</v>
      </c>
      <c r="N19" s="2">
        <v>4.6026787865291073E-4</v>
      </c>
      <c r="O19" s="2">
        <v>4.3663374786979633E-4</v>
      </c>
      <c r="V19">
        <f>V17*V1/$T$17</f>
        <v>-1.3476453832094986E-3</v>
      </c>
      <c r="W19">
        <f t="shared" ref="V19:AI19" si="1">W17*W1/$T$17</f>
        <v>0</v>
      </c>
      <c r="X19">
        <f t="shared" si="1"/>
        <v>7.6206662443802572E-2</v>
      </c>
      <c r="Y19">
        <f t="shared" si="1"/>
        <v>7.7040036469569168E-2</v>
      </c>
      <c r="Z19">
        <f t="shared" si="1"/>
        <v>7.7501852778539188E-2</v>
      </c>
      <c r="AA19">
        <f t="shared" si="1"/>
        <v>7.6621647065465384E-2</v>
      </c>
      <c r="AB19">
        <f t="shared" si="1"/>
        <v>7.4129495282431596E-2</v>
      </c>
      <c r="AC19">
        <f t="shared" si="1"/>
        <v>0.129960738487613</v>
      </c>
      <c r="AD19">
        <f t="shared" si="1"/>
        <v>8.5009905216614987E-2</v>
      </c>
      <c r="AE19">
        <f t="shared" si="1"/>
        <v>7.6852892969784078E-2</v>
      </c>
      <c r="AF19">
        <f t="shared" si="1"/>
        <v>7.1428782945279393E-2</v>
      </c>
      <c r="AG19">
        <f t="shared" si="1"/>
        <v>7.8440253991521269E-2</v>
      </c>
      <c r="AH19">
        <f t="shared" si="1"/>
        <v>7.607860614939678E-2</v>
      </c>
      <c r="AI19">
        <f t="shared" si="1"/>
        <v>0.10207677158319221</v>
      </c>
    </row>
    <row r="20" spans="2:35" x14ac:dyDescent="0.3">
      <c r="B20" s="2">
        <v>2.2173617634990985E-6</v>
      </c>
      <c r="C20" s="2">
        <v>-2.3357779976183846E-5</v>
      </c>
      <c r="D20" s="2">
        <v>1.3776340484361233E-4</v>
      </c>
      <c r="E20" s="2">
        <v>6.5485202183923955E-5</v>
      </c>
      <c r="F20" s="2">
        <f>VARP(Sheet1!$F$2:$F$13)</f>
        <v>3.3134076441316141E-4</v>
      </c>
      <c r="G20" s="2">
        <f t="array" ref="G20:O20">TRANSPOSE(F21:F29)</f>
        <v>4.2249098594232159E-5</v>
      </c>
      <c r="H20" s="2">
        <v>7.2912223630547195E-5</v>
      </c>
      <c r="I20" s="2">
        <v>1.6574555191055891E-4</v>
      </c>
      <c r="J20" s="2">
        <v>5.6495906347282707E-5</v>
      </c>
      <c r="K20" s="2">
        <v>2.6242646324337471E-4</v>
      </c>
      <c r="L20" s="2">
        <v>-7.3455829701978015E-5</v>
      </c>
      <c r="M20" s="2">
        <v>8.2084095537931037E-5</v>
      </c>
      <c r="N20" s="2">
        <v>-2.1637643072099419E-5</v>
      </c>
      <c r="O20" s="2">
        <v>-1.4694125298111123E-4</v>
      </c>
    </row>
    <row r="21" spans="2:35" x14ac:dyDescent="0.3">
      <c r="B21" s="2">
        <v>6.9673608180075423E-6</v>
      </c>
      <c r="C21" s="2">
        <v>-1.7816111029618608E-5</v>
      </c>
      <c r="D21" s="2">
        <v>5.4980066929039939E-5</v>
      </c>
      <c r="E21" s="2">
        <v>-3.5939793481517988E-5</v>
      </c>
      <c r="F21" s="2">
        <v>4.2249098594232159E-5</v>
      </c>
      <c r="G21" s="2">
        <f>VARP(Sheet1!$G$2:$G$13)</f>
        <v>7.5157429792897871E-5</v>
      </c>
      <c r="H21" s="2">
        <f t="array" ref="H21:O21">TRANSPOSE(G22:G29)</f>
        <v>3.7470555954006124E-5</v>
      </c>
      <c r="I21" s="2">
        <v>3.6245557795172555E-5</v>
      </c>
      <c r="J21" s="2">
        <v>4.0862568490716161E-5</v>
      </c>
      <c r="K21" s="2">
        <v>1.323681287326045E-4</v>
      </c>
      <c r="L21" s="2">
        <v>3.9277502232741693E-5</v>
      </c>
      <c r="M21" s="2">
        <v>2.8717432253736215E-5</v>
      </c>
      <c r="N21" s="2">
        <v>4.8370697567640132E-5</v>
      </c>
      <c r="O21" s="2">
        <v>-1.1946625154627627E-4</v>
      </c>
      <c r="U21" t="s">
        <v>10</v>
      </c>
      <c r="V21">
        <f>ABS(V19-1/$R$22)</f>
        <v>7.2776216811780925E-2</v>
      </c>
      <c r="W21">
        <f t="shared" ref="W21:AI21" si="2">ABS(W19-1/$R$22)</f>
        <v>7.1428571428571425E-2</v>
      </c>
      <c r="X21">
        <f t="shared" si="2"/>
        <v>4.7780910152311479E-3</v>
      </c>
      <c r="Y21">
        <f t="shared" si="2"/>
        <v>5.6114650409977429E-3</v>
      </c>
      <c r="Z21">
        <f t="shared" si="2"/>
        <v>6.0732813499677629E-3</v>
      </c>
      <c r="AA21">
        <f t="shared" si="2"/>
        <v>5.1930756368939596E-3</v>
      </c>
      <c r="AB21">
        <f t="shared" si="2"/>
        <v>2.700923853860171E-3</v>
      </c>
      <c r="AC21">
        <f t="shared" si="2"/>
        <v>5.8532167059041573E-2</v>
      </c>
      <c r="AD21">
        <f t="shared" si="2"/>
        <v>1.3581333788043562E-2</v>
      </c>
      <c r="AE21">
        <f t="shared" si="2"/>
        <v>5.4243215412126539E-3</v>
      </c>
      <c r="AF21">
        <f t="shared" si="2"/>
        <v>2.1151670796804023E-7</v>
      </c>
      <c r="AG21">
        <f t="shared" si="2"/>
        <v>7.0116825629498447E-3</v>
      </c>
      <c r="AH21">
        <f t="shared" si="2"/>
        <v>4.6500347208253551E-3</v>
      </c>
      <c r="AI21">
        <f t="shared" si="2"/>
        <v>3.0648200154620789E-2</v>
      </c>
    </row>
    <row r="22" spans="2:35" x14ac:dyDescent="0.3">
      <c r="B22" s="2">
        <v>3.4186114545556807E-6</v>
      </c>
      <c r="C22" s="2">
        <v>-1.4448611632198786E-5</v>
      </c>
      <c r="D22" s="2">
        <v>8.8441111536654847E-5</v>
      </c>
      <c r="E22" s="2">
        <v>-2.3118335251459492E-5</v>
      </c>
      <c r="F22" s="2">
        <v>7.2912223630547195E-5</v>
      </c>
      <c r="G22" s="2">
        <v>3.7470555954006124E-5</v>
      </c>
      <c r="H22" s="2">
        <f>VARP(Sheet1!$H$2:$H$13)</f>
        <v>1.0368222357652142E-4</v>
      </c>
      <c r="I22" s="2">
        <f t="array" ref="I22:O22">TRANSPOSE(H23:H29)</f>
        <v>5.5733052626712609E-5</v>
      </c>
      <c r="J22" s="2">
        <v>6.0884444636279844E-5</v>
      </c>
      <c r="K22" s="2">
        <v>-2.9684169676185221E-5</v>
      </c>
      <c r="L22" s="2">
        <v>5.0108333653613631E-5</v>
      </c>
      <c r="M22" s="2">
        <v>2.4870553811651277E-5</v>
      </c>
      <c r="N22" s="2">
        <v>-8.2686386574107036E-5</v>
      </c>
      <c r="O22" s="2">
        <v>-3.4240833468805953E-5</v>
      </c>
      <c r="Q22" t="s">
        <v>8</v>
      </c>
      <c r="R22" s="1">
        <v>14</v>
      </c>
    </row>
    <row r="23" spans="2:35" x14ac:dyDescent="0.3">
      <c r="B23" s="2">
        <v>-1.0251388285889615E-5</v>
      </c>
      <c r="C23" s="2">
        <v>-1.9170277125028645E-5</v>
      </c>
      <c r="D23" s="2">
        <v>6.2361939897862442E-5</v>
      </c>
      <c r="E23" s="2">
        <v>4.5448328193305251E-5</v>
      </c>
      <c r="F23" s="2">
        <v>1.6574555191055891E-4</v>
      </c>
      <c r="G23" s="2">
        <v>3.6245557795172555E-5</v>
      </c>
      <c r="H23" s="2">
        <v>5.5733052626712609E-5</v>
      </c>
      <c r="I23" s="2">
        <f>VARP(Sheet1!$I$2:$I$13)</f>
        <v>1.6351221616804184E-4</v>
      </c>
      <c r="J23" s="2">
        <f t="array" ref="J23:O23">TRANSPOSE(I24:I29)</f>
        <v>1.1244414680146266E-6</v>
      </c>
      <c r="K23" s="2">
        <v>1.0480000125552667E-4</v>
      </c>
      <c r="L23" s="2">
        <v>4.3996667308242189E-5</v>
      </c>
      <c r="M23" s="2">
        <v>7.7659721515912754E-5</v>
      </c>
      <c r="N23" s="2">
        <v>8.2882781645036115E-5</v>
      </c>
      <c r="O23" s="2">
        <v>-5.9172502741036832E-5</v>
      </c>
    </row>
    <row r="24" spans="2:35" x14ac:dyDescent="0.3">
      <c r="B24" s="2">
        <v>1.3619305636273981E-5</v>
      </c>
      <c r="C24" s="2">
        <v>-7.2188891828233884E-6</v>
      </c>
      <c r="D24" s="2">
        <v>1.6895993196914402E-4</v>
      </c>
      <c r="E24" s="2">
        <v>-7.2318754606385388E-6</v>
      </c>
      <c r="F24" s="2">
        <v>5.6495906347282707E-5</v>
      </c>
      <c r="G24" s="2">
        <v>4.0862568490716161E-5</v>
      </c>
      <c r="H24" s="2">
        <v>6.0884444636279844E-5</v>
      </c>
      <c r="I24" s="2">
        <v>1.1244414680146266E-6</v>
      </c>
      <c r="J24" s="2">
        <f>VARP(Sheet1!$J$2:$J$13)</f>
        <v>1.319591009581226E-4</v>
      </c>
      <c r="K24" s="2">
        <f t="array" ref="K24:O24">TRANSPOSE(J25:J29)</f>
        <v>9.445188005369178E-5</v>
      </c>
      <c r="L24" s="2">
        <v>2.4943332144337172E-5</v>
      </c>
      <c r="M24" s="2">
        <v>-1.6509099255562269E-5</v>
      </c>
      <c r="N24" s="2">
        <v>-1.0901402656978586E-4</v>
      </c>
      <c r="O24" s="2">
        <v>7.0905417107385441E-5</v>
      </c>
      <c r="Q24" t="s">
        <v>10</v>
      </c>
      <c r="R24">
        <f>SUM(V21:AI21)</f>
        <v>0.28840957648070487</v>
      </c>
    </row>
    <row r="25" spans="2:35" x14ac:dyDescent="0.3">
      <c r="B25" s="2">
        <v>4.5637504026999742E-6</v>
      </c>
      <c r="C25" s="2">
        <v>-2.692749911147782E-5</v>
      </c>
      <c r="D25" s="2">
        <v>3.1700270938573016E-4</v>
      </c>
      <c r="E25" s="2">
        <v>2.4601810603120912E-4</v>
      </c>
      <c r="F25" s="2">
        <v>2.6242646324337471E-4</v>
      </c>
      <c r="G25" s="2">
        <v>1.323681287326045E-4</v>
      </c>
      <c r="H25" s="2">
        <v>-2.9684169676185221E-5</v>
      </c>
      <c r="I25" s="2">
        <v>1.0480000125552667E-4</v>
      </c>
      <c r="J25" s="2">
        <v>9.445188005369178E-5</v>
      </c>
      <c r="K25" s="2">
        <f>VARP(Sheet1!$K$2:$K$13)</f>
        <v>1.3432685942019072E-3</v>
      </c>
      <c r="L25" s="2">
        <f t="array" ref="L25:O25">TRANSPOSE(K26:K29)</f>
        <v>-3.2369583980217397E-4</v>
      </c>
      <c r="M25" s="2">
        <v>1.4118063179862497E-4</v>
      </c>
      <c r="N25" s="2">
        <v>2.6466874467541516E-4</v>
      </c>
      <c r="O25" s="2">
        <v>3.7847909770572285E-5</v>
      </c>
      <c r="Q25" t="s">
        <v>1</v>
      </c>
      <c r="R25">
        <f>SUM(V14:AI14)</f>
        <v>0.99999999999999967</v>
      </c>
    </row>
    <row r="26" spans="2:35" x14ac:dyDescent="0.3">
      <c r="B26" s="2">
        <v>-8.4241667203232542E-6</v>
      </c>
      <c r="C26" s="2">
        <v>-2.4901667613220831E-5</v>
      </c>
      <c r="D26" s="2">
        <v>2.7830003940538931E-5</v>
      </c>
      <c r="E26" s="2">
        <v>-6.7797503180617156E-5</v>
      </c>
      <c r="F26" s="2">
        <v>-7.3455829701978015E-5</v>
      </c>
      <c r="G26" s="2">
        <v>3.9277502232741693E-5</v>
      </c>
      <c r="H26" s="2">
        <v>5.0108333653613631E-5</v>
      </c>
      <c r="I26" s="2">
        <v>4.3996667308242189E-5</v>
      </c>
      <c r="J26" s="2">
        <v>2.4943332144337172E-5</v>
      </c>
      <c r="K26" s="2">
        <v>-3.2369583980217397E-4</v>
      </c>
      <c r="L26" s="2">
        <f>VARP(Sheet1!$L$2:$L$13)</f>
        <v>3.0546500579656374E-4</v>
      </c>
      <c r="M26" s="2">
        <f t="array" ref="M26:O26">TRANSPOSE(L27:L29)</f>
        <v>-7.2990835172572597E-5</v>
      </c>
      <c r="N26" s="2">
        <v>6.9541671165682022E-5</v>
      </c>
      <c r="O26" s="2">
        <v>-2.2564169442905371E-5</v>
      </c>
    </row>
    <row r="27" spans="2:35" x14ac:dyDescent="0.3">
      <c r="B27" s="2">
        <v>-3.5618051627311417E-6</v>
      </c>
      <c r="C27" s="2">
        <v>5.3547222630813056E-6</v>
      </c>
      <c r="D27" s="2">
        <v>-3.3554934802466491E-5</v>
      </c>
      <c r="E27" s="2">
        <v>1.5186872248795752E-5</v>
      </c>
      <c r="F27" s="2">
        <v>8.2084095537931037E-5</v>
      </c>
      <c r="G27" s="2">
        <v>2.8717432253736215E-5</v>
      </c>
      <c r="H27" s="2">
        <v>2.4870553811651277E-5</v>
      </c>
      <c r="I27" s="2">
        <v>7.7659721515912754E-5</v>
      </c>
      <c r="J27" s="2">
        <v>-1.6509099255562269E-5</v>
      </c>
      <c r="K27" s="2">
        <v>1.4118063179862497E-4</v>
      </c>
      <c r="L27" s="2">
        <v>-7.2990835172572597E-5</v>
      </c>
      <c r="M27" s="2">
        <f>VARP(Sheet1!$M$2:$M$13)</f>
        <v>1.1532076675113969E-4</v>
      </c>
      <c r="N27" s="2">
        <f t="array" ref="N27:O27">TRANSPOSE(M28:M29)</f>
        <v>1.2029858863885201E-5</v>
      </c>
      <c r="O27" s="2">
        <v>-1.1670708620388716E-4</v>
      </c>
    </row>
    <row r="28" spans="2:35" x14ac:dyDescent="0.3">
      <c r="B28" s="2">
        <v>-1.8683610361845559E-5</v>
      </c>
      <c r="C28" s="2">
        <v>3.3491112251005496E-5</v>
      </c>
      <c r="D28" s="2">
        <v>-5.7773188655706377E-5</v>
      </c>
      <c r="E28" s="2">
        <v>4.6026787865291073E-4</v>
      </c>
      <c r="F28" s="2">
        <v>-2.1637643072099419E-5</v>
      </c>
      <c r="G28" s="2">
        <v>4.8370697567640132E-5</v>
      </c>
      <c r="H28" s="2">
        <v>-8.2686386574107036E-5</v>
      </c>
      <c r="I28" s="2">
        <v>8.2882781645036115E-5</v>
      </c>
      <c r="J28" s="2">
        <v>-1.0901402656978586E-4</v>
      </c>
      <c r="K28" s="2">
        <v>2.6466874467541516E-4</v>
      </c>
      <c r="L28" s="2">
        <v>6.9541671165682022E-5</v>
      </c>
      <c r="M28" s="2">
        <v>1.2029858863885201E-5</v>
      </c>
      <c r="N28" s="2">
        <f>VARP(Sheet1!$N$2:$N$13)</f>
        <v>9.220230127565314E-4</v>
      </c>
      <c r="O28" s="2">
        <f>N29</f>
        <v>2.0334081840455248E-4</v>
      </c>
    </row>
    <row r="29" spans="2:35" ht="15" thickBot="1" x14ac:dyDescent="0.35">
      <c r="B29" s="3">
        <v>-3.1141677331049786E-6</v>
      </c>
      <c r="C29" s="3">
        <v>3.6200837216979458E-5</v>
      </c>
      <c r="D29" s="3">
        <v>2.5848375772742231E-4</v>
      </c>
      <c r="E29" s="3">
        <v>4.3663374786979633E-4</v>
      </c>
      <c r="F29" s="3">
        <v>-1.4694125298111123E-4</v>
      </c>
      <c r="G29" s="3">
        <v>-1.1946625154627627E-4</v>
      </c>
      <c r="H29" s="3">
        <v>-3.4240833468805953E-5</v>
      </c>
      <c r="I29" s="3">
        <v>-5.9172502741036832E-5</v>
      </c>
      <c r="J29" s="3">
        <v>7.0905417107385441E-5</v>
      </c>
      <c r="K29" s="3">
        <v>3.7847909770572285E-5</v>
      </c>
      <c r="L29" s="3">
        <v>-2.2564169442905371E-5</v>
      </c>
      <c r="M29" s="3">
        <v>-1.1670708620388716E-4</v>
      </c>
      <c r="N29" s="3">
        <v>2.0334081840455248E-4</v>
      </c>
      <c r="O29" s="3">
        <f>VARP(Sheet1!$O$2:$O$13)</f>
        <v>9.798175294527462E-4</v>
      </c>
    </row>
    <row r="31" spans="2:35" x14ac:dyDescent="0.3">
      <c r="B31">
        <f>_xlfn.COVARIANCE.P(B2:B13,B2:B13)</f>
        <v>5.8513887697157731E-6</v>
      </c>
    </row>
    <row r="33" spans="2:35" x14ac:dyDescent="0.3">
      <c r="B33">
        <f>B2*12</f>
        <v>8.1599999999999992E-2</v>
      </c>
      <c r="C33">
        <f t="shared" ref="C33:O33" si="3">C2*12</f>
        <v>0.12479999999999999</v>
      </c>
      <c r="D33">
        <f t="shared" si="3"/>
        <v>0.35160000000000002</v>
      </c>
      <c r="E33">
        <f t="shared" si="3"/>
        <v>0.21360000000000001</v>
      </c>
      <c r="F33">
        <f t="shared" si="3"/>
        <v>4.5600000000000002E-2</v>
      </c>
      <c r="G33">
        <f t="shared" si="3"/>
        <v>0.21360000000000001</v>
      </c>
      <c r="H33">
        <f t="shared" si="3"/>
        <v>0.31440000000000001</v>
      </c>
      <c r="I33">
        <f t="shared" si="3"/>
        <v>5.3999999999999992E-2</v>
      </c>
      <c r="J33">
        <f t="shared" si="3"/>
        <v>0.32040000000000002</v>
      </c>
      <c r="K33">
        <f t="shared" si="3"/>
        <v>-0.3372</v>
      </c>
      <c r="L33">
        <f t="shared" si="3"/>
        <v>0.31919999999999998</v>
      </c>
      <c r="M33">
        <f t="shared" si="3"/>
        <v>0.10439999999999999</v>
      </c>
      <c r="N33">
        <f t="shared" si="3"/>
        <v>-1.32E-2</v>
      </c>
      <c r="O33">
        <f t="shared" si="3"/>
        <v>0.23039999999999999</v>
      </c>
    </row>
    <row r="34" spans="2:35" x14ac:dyDescent="0.3">
      <c r="B34">
        <f t="shared" ref="B34:O34" si="4">B3*12</f>
        <v>2.1600001139938797E-2</v>
      </c>
      <c r="C34">
        <f t="shared" si="4"/>
        <v>4.2000000013410962E-2</v>
      </c>
      <c r="D34">
        <f t="shared" si="4"/>
        <v>0.41159998962879124</v>
      </c>
      <c r="E34">
        <f t="shared" si="4"/>
        <v>0.50159999320506965</v>
      </c>
      <c r="F34">
        <f t="shared" si="4"/>
        <v>0.68160000035762769</v>
      </c>
      <c r="G34">
        <f t="shared" si="4"/>
        <v>0.18960000911951042</v>
      </c>
      <c r="H34">
        <f t="shared" si="4"/>
        <v>0.26639999041557239</v>
      </c>
      <c r="I34">
        <f t="shared" si="4"/>
        <v>0.50399998912811284</v>
      </c>
      <c r="J34">
        <f t="shared" si="4"/>
        <v>0.1307999972462652</v>
      </c>
      <c r="K34">
        <f t="shared" si="4"/>
        <v>0.74880002031326276</v>
      </c>
      <c r="L34">
        <f t="shared" si="4"/>
        <v>-2.4000000000000002E-3</v>
      </c>
      <c r="M34">
        <f t="shared" si="4"/>
        <v>0.402000005936622</v>
      </c>
      <c r="N34">
        <f t="shared" si="4"/>
        <v>-1.0799999700486659E-2</v>
      </c>
      <c r="O34">
        <f t="shared" si="4"/>
        <v>-8.0400001609325408E-2</v>
      </c>
    </row>
    <row r="35" spans="2:35" x14ac:dyDescent="0.3">
      <c r="B35">
        <f t="shared" ref="B35:O35" si="5">B4*12</f>
        <v>0.12959999928474358</v>
      </c>
      <c r="C35">
        <f t="shared" si="5"/>
        <v>-1.4400000569969401E-2</v>
      </c>
      <c r="D35">
        <f t="shared" si="5"/>
        <v>0.51719998905658682</v>
      </c>
      <c r="E35">
        <f t="shared" si="5"/>
        <v>0.16560000518560319</v>
      </c>
      <c r="F35">
        <f t="shared" si="5"/>
        <v>0.59760000894069598</v>
      </c>
      <c r="G35">
        <f t="shared" si="5"/>
        <v>0.22559999266862757</v>
      </c>
      <c r="H35">
        <f t="shared" si="5"/>
        <v>0.20640000293254801</v>
      </c>
      <c r="I35">
        <f t="shared" si="5"/>
        <v>0.1703999970316884</v>
      </c>
      <c r="J35">
        <f t="shared" si="5"/>
        <v>0.30840000847577997</v>
      </c>
      <c r="K35">
        <f t="shared" si="5"/>
        <v>0.39359999785423194</v>
      </c>
      <c r="L35">
        <f t="shared" si="5"/>
        <v>7.5600001609325396E-2</v>
      </c>
      <c r="M35">
        <f t="shared" si="5"/>
        <v>-1.559999992847436E-2</v>
      </c>
      <c r="N35">
        <f t="shared" si="5"/>
        <v>-2.1599999514967199E-2</v>
      </c>
      <c r="O35">
        <f t="shared" si="5"/>
        <v>7.0799998587369836E-2</v>
      </c>
    </row>
    <row r="36" spans="2:35" x14ac:dyDescent="0.3">
      <c r="B36">
        <f t="shared" ref="B36:O36" si="6">B5*12</f>
        <v>5.6400000697374247E-2</v>
      </c>
      <c r="C36">
        <f t="shared" si="6"/>
        <v>5.0399999713897678E-2</v>
      </c>
      <c r="D36">
        <f t="shared" si="6"/>
        <v>-0.14640000125169719</v>
      </c>
      <c r="E36">
        <f t="shared" si="6"/>
        <v>-0.2303999926686276</v>
      </c>
      <c r="F36">
        <f t="shared" si="6"/>
        <v>4.5600002279877601E-2</v>
      </c>
      <c r="G36">
        <f t="shared" si="6"/>
        <v>5.7599998658895479E-2</v>
      </c>
      <c r="H36">
        <f t="shared" si="6"/>
        <v>3.4800001068413161E-2</v>
      </c>
      <c r="I36">
        <f t="shared" si="6"/>
        <v>9.3600004559755201E-2</v>
      </c>
      <c r="J36">
        <f t="shared" si="6"/>
        <v>-0.16560000216364801</v>
      </c>
      <c r="K36">
        <f t="shared" si="6"/>
        <v>-6.0000002735853118E-2</v>
      </c>
      <c r="L36">
        <f t="shared" si="6"/>
        <v>-2.4000000000000002E-3</v>
      </c>
      <c r="M36">
        <f t="shared" si="6"/>
        <v>0.12720000336170162</v>
      </c>
      <c r="N36">
        <f t="shared" si="6"/>
        <v>-1.8000000042468239E-2</v>
      </c>
      <c r="O36">
        <f t="shared" si="6"/>
        <v>-0.1751999970316884</v>
      </c>
    </row>
    <row r="37" spans="2:35" x14ac:dyDescent="0.3">
      <c r="B37">
        <f t="shared" ref="B37:O37" si="7">B6*12</f>
        <v>4.0800001296401045E-2</v>
      </c>
      <c r="C37">
        <f t="shared" si="7"/>
        <v>9.8399998444318681E-2</v>
      </c>
      <c r="D37">
        <f t="shared" si="7"/>
        <v>0.44040000979900323</v>
      </c>
      <c r="E37">
        <f t="shared" si="7"/>
        <v>0.26279999856948844</v>
      </c>
      <c r="F37">
        <f t="shared" si="7"/>
        <v>0.52679999713897674</v>
      </c>
      <c r="G37">
        <f t="shared" si="7"/>
        <v>0.17879999597668558</v>
      </c>
      <c r="H37">
        <f t="shared" si="7"/>
        <v>7.9199997532367644E-2</v>
      </c>
      <c r="I37">
        <f t="shared" si="7"/>
        <v>0.1824000010371204</v>
      </c>
      <c r="J37">
        <f t="shared" si="7"/>
        <v>0.1800000051140784</v>
      </c>
      <c r="K37">
        <f t="shared" si="7"/>
        <v>0.67320001666545837</v>
      </c>
      <c r="L37">
        <f t="shared" si="7"/>
        <v>-1.2000000000000001E-3</v>
      </c>
      <c r="M37">
        <f t="shared" si="7"/>
        <v>7.1999998587369843E-2</v>
      </c>
      <c r="N37">
        <f t="shared" si="7"/>
        <v>0.27000000869035679</v>
      </c>
      <c r="O37">
        <f t="shared" si="7"/>
        <v>-0.26160000468492478</v>
      </c>
    </row>
    <row r="38" spans="2:35" x14ac:dyDescent="0.3">
      <c r="B38">
        <f t="shared" ref="B38:O38" si="8">B7*12</f>
        <v>4.9199998202919953E-2</v>
      </c>
      <c r="C38">
        <f t="shared" si="8"/>
        <v>7.5599998059868806E-2</v>
      </c>
      <c r="D38">
        <f t="shared" si="8"/>
        <v>0.11279999633431427</v>
      </c>
      <c r="E38">
        <f t="shared" si="8"/>
        <v>0.27480000053644082</v>
      </c>
      <c r="F38">
        <f t="shared" si="8"/>
        <v>8.2800002592801958E-2</v>
      </c>
      <c r="G38">
        <f t="shared" si="8"/>
        <v>0.13079999928474362</v>
      </c>
      <c r="H38">
        <f t="shared" si="8"/>
        <v>0.13319999520778561</v>
      </c>
      <c r="I38">
        <f t="shared" si="8"/>
        <v>-9.5999995422363232E-2</v>
      </c>
      <c r="J38">
        <f t="shared" si="8"/>
        <v>0.11400000547170636</v>
      </c>
      <c r="K38">
        <f t="shared" si="8"/>
        <v>0.34080000017881318</v>
      </c>
      <c r="L38">
        <f t="shared" si="8"/>
        <v>0.10320000146627425</v>
      </c>
      <c r="M38">
        <f t="shared" si="8"/>
        <v>-2.4000000384449879E-2</v>
      </c>
      <c r="N38">
        <f t="shared" si="8"/>
        <v>-1.5600000683963281E-2</v>
      </c>
      <c r="O38">
        <f t="shared" si="8"/>
        <v>-0.20760000700950601</v>
      </c>
    </row>
    <row r="39" spans="2:35" x14ac:dyDescent="0.3">
      <c r="B39">
        <f t="shared" ref="B39:O39" si="9">B8*12</f>
        <v>4.0800000013410956E-2</v>
      </c>
      <c r="C39">
        <f t="shared" si="9"/>
        <v>4.8000001752376557E-2</v>
      </c>
      <c r="D39">
        <f t="shared" si="9"/>
        <v>0.7416000081539148</v>
      </c>
      <c r="E39">
        <f t="shared" si="9"/>
        <v>0.63239999248981438</v>
      </c>
      <c r="F39">
        <f t="shared" si="9"/>
        <v>0.33240001037120759</v>
      </c>
      <c r="G39">
        <f t="shared" si="9"/>
        <v>2.0400001139938801E-2</v>
      </c>
      <c r="H39">
        <f t="shared" si="9"/>
        <v>0.29400000854730601</v>
      </c>
      <c r="I39">
        <f t="shared" si="9"/>
        <v>0.1283999992847436</v>
      </c>
      <c r="J39">
        <f t="shared" si="9"/>
        <v>0.17880000307559879</v>
      </c>
      <c r="K39">
        <f t="shared" si="9"/>
        <v>0.32520000025033918</v>
      </c>
      <c r="L39">
        <f t="shared" si="9"/>
        <v>-3.5999999999999999E-3</v>
      </c>
      <c r="M39">
        <f t="shared" si="9"/>
        <v>-4.3199999785423202E-2</v>
      </c>
      <c r="N39">
        <f t="shared" si="9"/>
        <v>-1.439999981448048E-2</v>
      </c>
      <c r="O39">
        <f t="shared" si="9"/>
        <v>0.81000000371932923</v>
      </c>
    </row>
    <row r="40" spans="2:35" x14ac:dyDescent="0.3">
      <c r="B40">
        <f t="shared" ref="B40:O40" si="10">B9*12</f>
        <v>3.9600000013410963E-2</v>
      </c>
      <c r="C40">
        <f t="shared" si="10"/>
        <v>0.14039999921321761</v>
      </c>
      <c r="D40">
        <f t="shared" si="10"/>
        <v>-5.0400000768899875E-2</v>
      </c>
      <c r="E40">
        <f t="shared" si="10"/>
        <v>0.53520002145767154</v>
      </c>
      <c r="F40">
        <f t="shared" si="10"/>
        <v>0.36719999392032598</v>
      </c>
      <c r="G40">
        <f t="shared" si="10"/>
        <v>-7.6800000625848713E-2</v>
      </c>
      <c r="H40">
        <f t="shared" si="10"/>
        <v>7.9200002592801966E-2</v>
      </c>
      <c r="I40">
        <f t="shared" si="10"/>
        <v>6.9600002136826433E-2</v>
      </c>
      <c r="J40">
        <f t="shared" si="10"/>
        <v>-6.1199999186396514E-2</v>
      </c>
      <c r="K40">
        <f t="shared" si="10"/>
        <v>-0.6636000208139412</v>
      </c>
      <c r="L40">
        <f t="shared" si="10"/>
        <v>-4.8000000000000004E-3</v>
      </c>
      <c r="M40">
        <f t="shared" si="10"/>
        <v>5.4000000697374234E-2</v>
      </c>
      <c r="N40">
        <f t="shared" si="10"/>
        <v>-1.7999999928474363E-2</v>
      </c>
      <c r="O40">
        <f t="shared" si="10"/>
        <v>-3.8399998801946521E-2</v>
      </c>
    </row>
    <row r="41" spans="2:35" x14ac:dyDescent="0.3">
      <c r="B41">
        <f t="shared" ref="B41:O41" si="11">B10*12</f>
        <v>4.9199998202919953E-2</v>
      </c>
      <c r="C41">
        <f t="shared" si="11"/>
        <v>0.129600001323222</v>
      </c>
      <c r="D41">
        <f t="shared" si="11"/>
        <v>0.36360000615119881</v>
      </c>
      <c r="E41">
        <f t="shared" si="11"/>
        <v>0.51480001752376436</v>
      </c>
      <c r="F41">
        <f t="shared" si="11"/>
        <v>3.4800000312924365E-2</v>
      </c>
      <c r="G41">
        <f t="shared" si="11"/>
        <v>-7.3200000625848721E-2</v>
      </c>
      <c r="H41">
        <f t="shared" si="11"/>
        <v>-0.11040000448822967</v>
      </c>
      <c r="I41">
        <f t="shared" si="11"/>
        <v>-4.5600000013410961E-2</v>
      </c>
      <c r="J41">
        <f t="shared" si="11"/>
        <v>0.16200000216364802</v>
      </c>
      <c r="K41">
        <f t="shared" si="11"/>
        <v>0.27719999645948401</v>
      </c>
      <c r="L41">
        <f t="shared" si="11"/>
        <v>-1.799999940097332E-2</v>
      </c>
      <c r="M41">
        <f t="shared" si="11"/>
        <v>-6.3600000169873203E-2</v>
      </c>
      <c r="N41">
        <f t="shared" si="11"/>
        <v>-2.1600000270455999E-2</v>
      </c>
      <c r="O41">
        <f t="shared" si="11"/>
        <v>0.90360002760887048</v>
      </c>
    </row>
    <row r="42" spans="2:35" x14ac:dyDescent="0.3">
      <c r="B42">
        <f t="shared" ref="B42:O42" si="12">B11*12</f>
        <v>4.4400000768899876E-2</v>
      </c>
      <c r="C42">
        <f t="shared" si="12"/>
        <v>0.1344000043451784</v>
      </c>
      <c r="D42">
        <f t="shared" si="12"/>
        <v>0.18479999696016239</v>
      </c>
      <c r="E42">
        <f t="shared" si="12"/>
        <v>1.0427999699592587</v>
      </c>
      <c r="F42">
        <f t="shared" si="12"/>
        <v>0.21479999070167521</v>
      </c>
      <c r="G42">
        <f t="shared" si="12"/>
        <v>0.15480000321865081</v>
      </c>
      <c r="H42">
        <f t="shared" si="12"/>
        <v>1.440000004246824E-2</v>
      </c>
      <c r="I42">
        <f t="shared" si="12"/>
        <v>0.1668000051856032</v>
      </c>
      <c r="J42">
        <f t="shared" si="12"/>
        <v>-3.840000106841316E-2</v>
      </c>
      <c r="K42">
        <f t="shared" si="12"/>
        <v>0.65400000457763641</v>
      </c>
      <c r="L42">
        <f t="shared" si="12"/>
        <v>-1.2000000000000001E-3</v>
      </c>
      <c r="M42">
        <f t="shared" si="12"/>
        <v>0.129600001323222</v>
      </c>
      <c r="N42">
        <f t="shared" si="12"/>
        <v>1.26959996466636</v>
      </c>
      <c r="O42">
        <f t="shared" si="12"/>
        <v>0.52679999713897674</v>
      </c>
    </row>
    <row r="43" spans="2:35" x14ac:dyDescent="0.3">
      <c r="B43">
        <f t="shared" ref="B43:O43" si="13">B12*12</f>
        <v>6.6000002136826441E-2</v>
      </c>
      <c r="C43">
        <f t="shared" si="13"/>
        <v>1.9200000612437641E-2</v>
      </c>
      <c r="D43">
        <f t="shared" si="13"/>
        <v>0.44279999349117238</v>
      </c>
      <c r="E43">
        <f t="shared" si="13"/>
        <v>0.35159999195337238</v>
      </c>
      <c r="F43">
        <f t="shared" si="13"/>
        <v>0.1476000032186508</v>
      </c>
      <c r="G43">
        <f t="shared" si="13"/>
        <v>0.21959999266862762</v>
      </c>
      <c r="H43">
        <f t="shared" si="13"/>
        <v>3.7200000768899878E-2</v>
      </c>
      <c r="I43">
        <f t="shared" si="13"/>
        <v>-1.6799999700486599E-2</v>
      </c>
      <c r="J43">
        <f t="shared" si="13"/>
        <v>8.5199997460842114E-2</v>
      </c>
      <c r="K43">
        <f t="shared" si="13"/>
        <v>0.5148000052928916</v>
      </c>
      <c r="L43">
        <f t="shared" si="13"/>
        <v>-8.3999999999999995E-3</v>
      </c>
      <c r="M43">
        <f t="shared" si="13"/>
        <v>7.3200001081824242E-2</v>
      </c>
      <c r="N43">
        <f t="shared" si="13"/>
        <v>-1.7999999757483599E-2</v>
      </c>
      <c r="O43">
        <f t="shared" si="13"/>
        <v>-5.8799998202919965E-2</v>
      </c>
    </row>
    <row r="44" spans="2:35" x14ac:dyDescent="0.3">
      <c r="B44">
        <f t="shared" ref="B44:O44" si="14">B13*12</f>
        <v>1.20000008404254E-2</v>
      </c>
      <c r="C44">
        <f t="shared" si="14"/>
        <v>-3.6000005990266676E-3</v>
      </c>
      <c r="D44">
        <f t="shared" si="14"/>
        <v>0.36840001008510481</v>
      </c>
      <c r="E44">
        <f t="shared" si="14"/>
        <v>0.33959999195337243</v>
      </c>
      <c r="F44">
        <f t="shared" si="14"/>
        <v>0.18360001108646279</v>
      </c>
      <c r="G44">
        <f t="shared" si="14"/>
        <v>0.14760000518560321</v>
      </c>
      <c r="H44">
        <f t="shared" si="14"/>
        <v>0.14400000012516961</v>
      </c>
      <c r="I44">
        <f t="shared" si="14"/>
        <v>0.28200000039339002</v>
      </c>
      <c r="J44">
        <f t="shared" si="14"/>
        <v>4.6799997603893279E-2</v>
      </c>
      <c r="K44">
        <f t="shared" si="14"/>
        <v>-0.3576000083327292</v>
      </c>
      <c r="L44">
        <f t="shared" si="14"/>
        <v>0.72480000815391477</v>
      </c>
      <c r="M44">
        <f t="shared" si="14"/>
        <v>-0.11880000048279757</v>
      </c>
      <c r="N44">
        <f t="shared" si="14"/>
        <v>0.42360000572204526</v>
      </c>
      <c r="O44">
        <f t="shared" si="14"/>
        <v>0.14519999808669001</v>
      </c>
    </row>
    <row r="45" spans="2:35" x14ac:dyDescent="0.3">
      <c r="R45">
        <f t="shared" ref="R45" si="15">1/14</f>
        <v>7.1428571428571425E-2</v>
      </c>
      <c r="S45">
        <f t="array" ref="S45">TRANSPOSE(B45:O45)</f>
        <v>0</v>
      </c>
      <c r="V45">
        <v>0.50020770257826663</v>
      </c>
      <c r="W45">
        <v>0</v>
      </c>
      <c r="X45">
        <v>1.9715708932566519E-2</v>
      </c>
      <c r="Y45">
        <v>2.5570509642760766E-2</v>
      </c>
      <c r="Z45">
        <v>3.2735786786748447E-2</v>
      </c>
      <c r="AA45">
        <v>5.1825744618936208E-2</v>
      </c>
      <c r="AB45">
        <v>5.0677317162394979E-2</v>
      </c>
      <c r="AC45">
        <v>3.5057841493912424E-2</v>
      </c>
      <c r="AD45">
        <v>3.7951699192021786E-2</v>
      </c>
      <c r="AE45">
        <v>1.6222967070249856E-2</v>
      </c>
      <c r="AF45">
        <v>7.7693771061224784E-2</v>
      </c>
      <c r="AG45">
        <v>9.4819964622654032E-2</v>
      </c>
      <c r="AH45">
        <v>2.3632759987947904E-2</v>
      </c>
      <c r="AI45">
        <v>3.3888223379752273E-2</v>
      </c>
    </row>
    <row r="46" spans="2:35" x14ac:dyDescent="0.3">
      <c r="B46" s="2">
        <f>VARP(Sheet1!$B$33:$B$44)</f>
        <v>8.4259998283907193E-4</v>
      </c>
      <c r="C46" s="2">
        <f t="array" ref="C46:O46">TRANSPOSE(B47:B59)</f>
        <v>-2.9576001877824957E-4</v>
      </c>
      <c r="D46" s="2">
        <v>9.3781992517936357E-4</v>
      </c>
      <c r="E46" s="2">
        <v>-2.9426999216546437E-3</v>
      </c>
      <c r="F46" s="2">
        <v>3.1930009394387027E-4</v>
      </c>
      <c r="G46" s="2">
        <v>1.003299957793086E-3</v>
      </c>
      <c r="H46" s="2">
        <v>4.9228004945601816E-4</v>
      </c>
      <c r="I46" s="2">
        <v>-1.4761999131681044E-3</v>
      </c>
      <c r="J46" s="2">
        <v>1.9611800116234525E-3</v>
      </c>
      <c r="K46" s="2">
        <v>6.57180057988796E-4</v>
      </c>
      <c r="L46" s="2">
        <v>-1.2130800077265484E-3</v>
      </c>
      <c r="M46" s="2">
        <v>-5.1289994343328411E-4</v>
      </c>
      <c r="N46" s="2">
        <v>-2.6904398921057601E-3</v>
      </c>
      <c r="O46" s="2">
        <v>-4.4844015356711734E-4</v>
      </c>
      <c r="P46" t="s">
        <v>25</v>
      </c>
      <c r="AA46" t="s">
        <v>6</v>
      </c>
    </row>
    <row r="47" spans="2:35" x14ac:dyDescent="0.3">
      <c r="B47" s="2">
        <v>-2.9576001877824957E-4</v>
      </c>
      <c r="C47" s="2">
        <f>VARP(Sheet1!$C$33:$C$44)</f>
        <v>2.7723200458493608E-3</v>
      </c>
      <c r="D47" s="2">
        <f t="array" ref="D47:O47">TRANSPOSE(C48:C59)</f>
        <v>-4.7746398478146854E-3</v>
      </c>
      <c r="E47" s="2">
        <v>6.1756804519628094E-3</v>
      </c>
      <c r="F47" s="2">
        <v>-3.3635203165704747E-3</v>
      </c>
      <c r="G47" s="2">
        <v>-2.5655199882650792E-3</v>
      </c>
      <c r="H47" s="2">
        <v>-2.0806000750366242E-3</v>
      </c>
      <c r="I47" s="2">
        <v>-2.7605199060041241E-3</v>
      </c>
      <c r="J47" s="2">
        <v>-1.039520042326568E-3</v>
      </c>
      <c r="K47" s="2">
        <v>-3.8775598720528059E-3</v>
      </c>
      <c r="L47" s="2">
        <v>-3.5858401363037993E-3</v>
      </c>
      <c r="M47" s="2">
        <v>7.7108000588370763E-4</v>
      </c>
      <c r="N47" s="2">
        <v>4.8227201641447906E-3</v>
      </c>
      <c r="O47" s="2">
        <v>5.212920559245042E-3</v>
      </c>
      <c r="P47" t="s">
        <v>25</v>
      </c>
      <c r="S47" t="s">
        <v>4</v>
      </c>
      <c r="T47" t="s">
        <v>5</v>
      </c>
      <c r="V47">
        <v>14924</v>
      </c>
      <c r="W47">
        <v>17239</v>
      </c>
      <c r="X47">
        <v>16915</v>
      </c>
      <c r="Y47">
        <v>21081</v>
      </c>
      <c r="Z47">
        <v>19246</v>
      </c>
      <c r="AA47">
        <v>19076</v>
      </c>
      <c r="AB47">
        <v>84</v>
      </c>
      <c r="AC47">
        <v>15111</v>
      </c>
      <c r="AD47">
        <v>18323</v>
      </c>
      <c r="AE47">
        <v>12969</v>
      </c>
      <c r="AF47">
        <v>11795</v>
      </c>
      <c r="AG47">
        <v>15853</v>
      </c>
      <c r="AH47">
        <v>11318</v>
      </c>
      <c r="AI47">
        <v>17130</v>
      </c>
    </row>
    <row r="48" spans="2:35" x14ac:dyDescent="0.3">
      <c r="B48" s="2">
        <v>9.3781992517936357E-4</v>
      </c>
      <c r="C48" s="2">
        <v>-4.7746398478146854E-3</v>
      </c>
      <c r="D48" s="2">
        <f>VARP(Sheet1!$D$33:$D$44)</f>
        <v>5.6242670580919883E-2</v>
      </c>
      <c r="E48" s="2">
        <f t="array" ref="E48:O48">TRANSPOSE(D49:D59)</f>
        <v>1.8008729214432421E-2</v>
      </c>
      <c r="F48" s="2">
        <v>1.9837930297480183E-2</v>
      </c>
      <c r="G48" s="2">
        <v>7.9171296377817512E-3</v>
      </c>
      <c r="H48" s="2">
        <v>1.2735520061278302E-2</v>
      </c>
      <c r="I48" s="2">
        <v>8.9801193452921906E-3</v>
      </c>
      <c r="J48" s="2">
        <v>2.4330230203556746E-2</v>
      </c>
      <c r="K48" s="2">
        <v>4.5648390151545142E-2</v>
      </c>
      <c r="L48" s="2">
        <v>4.0075205674376044E-3</v>
      </c>
      <c r="M48" s="2">
        <v>-4.8319106115551772E-3</v>
      </c>
      <c r="N48" s="2">
        <v>-8.3193391664217169E-3</v>
      </c>
      <c r="O48" s="2">
        <v>3.722166111274882E-2</v>
      </c>
      <c r="P48" t="s">
        <v>25</v>
      </c>
      <c r="S48">
        <f>SQRT(T48)</f>
        <v>4.1502379987675836E-2</v>
      </c>
      <c r="T48">
        <f t="array" ref="T48">MMULT(V45:AI45,MMULT(B46:O59,TRANSPOSE(V45:AI45)))</f>
        <v>1.7224475446414359E-3</v>
      </c>
      <c r="V48">
        <f t="array" ref="V48:AI48">MMULT(V45:AI45,B46:O59)</f>
        <v>2.6379305546021879E-4</v>
      </c>
      <c r="W48">
        <v>-5.4665605661619369E-4</v>
      </c>
      <c r="X48">
        <v>6.6402989632242454E-3</v>
      </c>
      <c r="Y48">
        <v>4.8674291844868923E-3</v>
      </c>
      <c r="Z48">
        <v>4.4680853236908347E-3</v>
      </c>
      <c r="AA48">
        <v>2.6878017842500938E-3</v>
      </c>
      <c r="AB48">
        <v>2.7886331547496736E-3</v>
      </c>
      <c r="AC48">
        <v>3.6868568790142174E-3</v>
      </c>
      <c r="AD48">
        <v>3.4257949820007856E-3</v>
      </c>
      <c r="AE48">
        <v>7.7177636397893776E-3</v>
      </c>
      <c r="AF48">
        <v>1.6847785022608786E-3</v>
      </c>
      <c r="AG48">
        <v>1.3478947757133374E-3</v>
      </c>
      <c r="AH48">
        <v>5.353822983155395E-3</v>
      </c>
      <c r="AI48">
        <v>4.0878083311756599E-3</v>
      </c>
    </row>
    <row r="49" spans="2:35" x14ac:dyDescent="0.3">
      <c r="B49" s="2">
        <v>-2.9426999216546437E-3</v>
      </c>
      <c r="C49" s="2">
        <v>6.1756804519628094E-3</v>
      </c>
      <c r="D49" s="2">
        <v>1.8008729214432421E-2</v>
      </c>
      <c r="E49" s="2">
        <f>VARP(Sheet1!$E$33:$E$44)</f>
        <v>8.6114666362325565E-2</v>
      </c>
      <c r="F49" s="2">
        <f t="array" ref="F49:O49">TRANSPOSE(E50:E59)</f>
        <v>9.4298691144850521E-3</v>
      </c>
      <c r="G49" s="2">
        <v>-5.1753302613385885E-3</v>
      </c>
      <c r="H49" s="2">
        <v>-3.3290402762101638E-3</v>
      </c>
      <c r="I49" s="2">
        <v>6.5445592598359602E-3</v>
      </c>
      <c r="J49" s="2">
        <v>-1.0413900663319468E-3</v>
      </c>
      <c r="K49" s="2">
        <v>3.5426607268494094E-2</v>
      </c>
      <c r="L49" s="2">
        <v>-9.7628404580088705E-3</v>
      </c>
      <c r="M49" s="2">
        <v>2.1869096038265876E-3</v>
      </c>
      <c r="N49" s="2">
        <v>6.6278574526019124E-2</v>
      </c>
      <c r="O49" s="2">
        <v>6.2875259693250668E-2</v>
      </c>
      <c r="P49" t="s">
        <v>25</v>
      </c>
      <c r="AA49" t="s">
        <v>7</v>
      </c>
    </row>
    <row r="50" spans="2:35" x14ac:dyDescent="0.3">
      <c r="B50" s="2">
        <v>3.1930009394387027E-4</v>
      </c>
      <c r="C50" s="2">
        <v>-3.3635203165704747E-3</v>
      </c>
      <c r="D50" s="2">
        <v>1.9837930297480183E-2</v>
      </c>
      <c r="E50" s="2">
        <v>9.4298691144850521E-3</v>
      </c>
      <c r="F50" s="2">
        <f>VARP(Sheet1!$F$33:$F$44)</f>
        <v>4.7713070075495218E-2</v>
      </c>
      <c r="G50" s="2">
        <f t="array" ref="G50:O50">TRANSPOSE(F51:F59)</f>
        <v>6.0838701975694312E-3</v>
      </c>
      <c r="H50" s="2">
        <v>1.0499360202798798E-2</v>
      </c>
      <c r="I50" s="2">
        <v>2.3867359475120486E-2</v>
      </c>
      <c r="J50" s="2">
        <v>8.1354105140087115E-3</v>
      </c>
      <c r="K50" s="2">
        <v>3.7789410707045945E-2</v>
      </c>
      <c r="L50" s="2">
        <v>-1.0577639477084835E-2</v>
      </c>
      <c r="M50" s="2">
        <v>1.1820109757462076E-2</v>
      </c>
      <c r="N50" s="2">
        <v>-3.1158206023823173E-3</v>
      </c>
      <c r="O50" s="2">
        <v>-2.1159540429280019E-2</v>
      </c>
      <c r="P50" t="s">
        <v>25</v>
      </c>
      <c r="V50">
        <f>V48*V45/$T$48</f>
        <v>7.6606871796102094E-2</v>
      </c>
      <c r="W50">
        <f t="shared" ref="W50:AI50" si="16">W48*W45/$T$48</f>
        <v>0</v>
      </c>
      <c r="X50">
        <f t="shared" si="16"/>
        <v>7.600707608858176E-2</v>
      </c>
      <c r="Y50">
        <f t="shared" si="16"/>
        <v>7.2259178681279831E-2</v>
      </c>
      <c r="Z50">
        <f t="shared" si="16"/>
        <v>8.4917702693693073E-2</v>
      </c>
      <c r="AA50">
        <f t="shared" si="16"/>
        <v>8.0871739339884591E-2</v>
      </c>
      <c r="AB50">
        <f t="shared" si="16"/>
        <v>8.2046299332870623E-2</v>
      </c>
      <c r="AC50">
        <f t="shared" si="16"/>
        <v>7.5040453032854421E-2</v>
      </c>
      <c r="AD50">
        <f t="shared" si="16"/>
        <v>7.5482554493406545E-2</v>
      </c>
      <c r="AE50">
        <f t="shared" si="16"/>
        <v>7.2690181929655706E-2</v>
      </c>
      <c r="AF50">
        <f t="shared" si="16"/>
        <v>7.5994648226445027E-2</v>
      </c>
      <c r="AG50">
        <f t="shared" si="16"/>
        <v>7.4201002721859172E-2</v>
      </c>
      <c r="AH50">
        <f t="shared" si="16"/>
        <v>7.345687476666217E-2</v>
      </c>
      <c r="AI50">
        <f t="shared" si="16"/>
        <v>8.0425416896704849E-2</v>
      </c>
    </row>
    <row r="51" spans="2:35" x14ac:dyDescent="0.3">
      <c r="B51" s="2">
        <v>1.003299957793086E-3</v>
      </c>
      <c r="C51" s="2">
        <v>-2.5655199882650792E-3</v>
      </c>
      <c r="D51" s="2">
        <v>7.9171296377817512E-3</v>
      </c>
      <c r="E51" s="2">
        <v>-5.1753302613385885E-3</v>
      </c>
      <c r="F51" s="2">
        <v>6.0838701975694312E-3</v>
      </c>
      <c r="G51" s="2">
        <f>VARP(Sheet1!$G$33:$G$44)</f>
        <v>1.0822669890177283E-2</v>
      </c>
      <c r="H51" s="2">
        <f t="array" ref="H51:O51">TRANSPOSE(G52:G59)</f>
        <v>5.3957600573768831E-3</v>
      </c>
      <c r="I51" s="2">
        <v>5.2193603225048485E-3</v>
      </c>
      <c r="J51" s="2">
        <v>5.8842098626631263E-3</v>
      </c>
      <c r="K51" s="2">
        <v>1.9061010537495048E-2</v>
      </c>
      <c r="L51" s="2">
        <v>5.655960321514805E-3</v>
      </c>
      <c r="M51" s="2">
        <v>4.1353102445380154E-3</v>
      </c>
      <c r="N51" s="2">
        <v>6.9653804497401802E-3</v>
      </c>
      <c r="O51" s="2">
        <v>-1.7203140222663778E-2</v>
      </c>
      <c r="P51" t="s">
        <v>25</v>
      </c>
    </row>
    <row r="52" spans="2:35" x14ac:dyDescent="0.3">
      <c r="B52" s="2">
        <v>4.9228004945601816E-4</v>
      </c>
      <c r="C52" s="2">
        <v>-2.0806000750366242E-3</v>
      </c>
      <c r="D52" s="2">
        <v>1.2735520061278302E-2</v>
      </c>
      <c r="E52" s="2">
        <v>-3.3290402762101638E-3</v>
      </c>
      <c r="F52" s="2">
        <v>1.0499360202798798E-2</v>
      </c>
      <c r="G52" s="2">
        <v>5.3957600573768831E-3</v>
      </c>
      <c r="H52" s="2">
        <f>VARP(Sheet1!$H$33:$H$44)</f>
        <v>1.4930240195019095E-2</v>
      </c>
      <c r="I52" s="2">
        <f t="array" ref="I52:O52">TRANSPOSE(H53:H59)</f>
        <v>8.0255595782466153E-3</v>
      </c>
      <c r="J52" s="2">
        <v>8.767360027624297E-3</v>
      </c>
      <c r="K52" s="2">
        <v>-4.2745204333706722E-3</v>
      </c>
      <c r="L52" s="2">
        <v>7.215600046120361E-3</v>
      </c>
      <c r="M52" s="2">
        <v>3.5813597488777824E-3</v>
      </c>
      <c r="N52" s="2">
        <v>-1.1906839666671413E-2</v>
      </c>
      <c r="O52" s="2">
        <v>-4.9306800195080547E-3</v>
      </c>
      <c r="P52" t="s">
        <v>25</v>
      </c>
      <c r="U52" t="s">
        <v>10</v>
      </c>
      <c r="V52">
        <f>ABS(V50-1/$R$53)</f>
        <v>5.1783003675306694E-3</v>
      </c>
      <c r="W52">
        <f t="shared" ref="W52:AI52" si="17">ABS(W50-1/$R$53)</f>
        <v>7.1428571428571425E-2</v>
      </c>
      <c r="X52">
        <f t="shared" si="17"/>
        <v>4.5785046600103352E-3</v>
      </c>
      <c r="Y52">
        <f t="shared" si="17"/>
        <v>8.3060725270840685E-4</v>
      </c>
      <c r="Z52">
        <f t="shared" si="17"/>
        <v>1.3489131265121648E-2</v>
      </c>
      <c r="AA52">
        <f t="shared" si="17"/>
        <v>9.4431679113131661E-3</v>
      </c>
      <c r="AB52">
        <f t="shared" si="17"/>
        <v>1.0617727904299198E-2</v>
      </c>
      <c r="AC52">
        <f t="shared" si="17"/>
        <v>3.611881604282996E-3</v>
      </c>
      <c r="AD52">
        <f t="shared" si="17"/>
        <v>4.0539830648351205E-3</v>
      </c>
      <c r="AE52">
        <f t="shared" si="17"/>
        <v>1.2616105010842815E-3</v>
      </c>
      <c r="AF52">
        <f t="shared" si="17"/>
        <v>4.5660767978736028E-3</v>
      </c>
      <c r="AG52">
        <f t="shared" si="17"/>
        <v>2.7724312932877471E-3</v>
      </c>
      <c r="AH52">
        <f t="shared" si="17"/>
        <v>2.028303338090745E-3</v>
      </c>
      <c r="AI52">
        <f t="shared" si="17"/>
        <v>8.9968454681334242E-3</v>
      </c>
    </row>
    <row r="53" spans="2:35" x14ac:dyDescent="0.3">
      <c r="B53" s="2">
        <v>-1.4761999131681044E-3</v>
      </c>
      <c r="C53" s="2">
        <v>-2.7605199060041241E-3</v>
      </c>
      <c r="D53" s="2">
        <v>8.9801193452921906E-3</v>
      </c>
      <c r="E53" s="2">
        <v>6.5445592598359602E-3</v>
      </c>
      <c r="F53" s="2">
        <v>2.3867359475120486E-2</v>
      </c>
      <c r="G53" s="2">
        <v>5.2193603225048485E-3</v>
      </c>
      <c r="H53" s="2">
        <v>8.0255595782466153E-3</v>
      </c>
      <c r="I53" s="2">
        <f>VARP(Sheet1!$I$33:$I$44)</f>
        <v>2.3545759128198004E-2</v>
      </c>
      <c r="J53" s="2">
        <f t="array" ref="J53:O53">TRANSPOSE(I54:I59)</f>
        <v>1.619195713941066E-4</v>
      </c>
      <c r="K53" s="2">
        <v>1.5091200180795837E-2</v>
      </c>
      <c r="L53" s="2">
        <v>6.3355200923868758E-3</v>
      </c>
      <c r="M53" s="2">
        <v>1.1182999898291433E-2</v>
      </c>
      <c r="N53" s="2">
        <v>1.19351205568852E-2</v>
      </c>
      <c r="O53" s="2">
        <v>-8.5208403947093034E-3</v>
      </c>
      <c r="P53" t="s">
        <v>25</v>
      </c>
      <c r="Q53" t="s">
        <v>8</v>
      </c>
      <c r="R53" s="1">
        <v>14</v>
      </c>
    </row>
    <row r="54" spans="2:35" x14ac:dyDescent="0.3">
      <c r="B54" s="2">
        <v>1.9611800116234525E-3</v>
      </c>
      <c r="C54" s="2">
        <v>-1.039520042326568E-3</v>
      </c>
      <c r="D54" s="2">
        <v>2.4330230203556746E-2</v>
      </c>
      <c r="E54" s="2">
        <v>-1.0413900663319468E-3</v>
      </c>
      <c r="F54" s="2">
        <v>8.1354105140087115E-3</v>
      </c>
      <c r="G54" s="2">
        <v>5.8842098626631263E-3</v>
      </c>
      <c r="H54" s="2">
        <v>8.767360027624297E-3</v>
      </c>
      <c r="I54" s="2">
        <v>1.619195713941066E-4</v>
      </c>
      <c r="J54" s="2">
        <f>VARP(Sheet1!$J$33:$J$44)</f>
        <v>1.9002110537969637E-2</v>
      </c>
      <c r="K54" s="2">
        <f t="array" ref="K54:O54">TRANSPOSE(J55:J59)</f>
        <v>1.360107072773162E-2</v>
      </c>
      <c r="L54" s="2">
        <v>3.5918398287845539E-3</v>
      </c>
      <c r="M54" s="2">
        <v>-2.3773102928009667E-3</v>
      </c>
      <c r="N54" s="2">
        <v>-1.5698019826049157E-2</v>
      </c>
      <c r="O54" s="2">
        <v>1.0210380063463505E-2</v>
      </c>
      <c r="P54" t="s">
        <v>25</v>
      </c>
    </row>
    <row r="55" spans="2:35" x14ac:dyDescent="0.3">
      <c r="B55" s="2">
        <v>6.57180057988796E-4</v>
      </c>
      <c r="C55" s="2">
        <v>-3.8775598720528059E-3</v>
      </c>
      <c r="D55" s="2">
        <v>4.5648390151545142E-2</v>
      </c>
      <c r="E55" s="2">
        <v>3.5426607268494094E-2</v>
      </c>
      <c r="F55" s="2">
        <v>3.7789410707045945E-2</v>
      </c>
      <c r="G55" s="2">
        <v>1.9061010537495048E-2</v>
      </c>
      <c r="H55" s="2">
        <v>-4.2745204333706722E-3</v>
      </c>
      <c r="I55" s="2">
        <v>1.5091200180795837E-2</v>
      </c>
      <c r="J55" s="2">
        <v>1.360107072773162E-2</v>
      </c>
      <c r="K55" s="2">
        <f>VARP(Sheet1!$K$33:$K$44)</f>
        <v>0.19343067756507465</v>
      </c>
      <c r="L55" s="2">
        <f t="array" ref="L55:O55">TRANSPOSE(K56:K59)</f>
        <v>-4.6612200931513047E-2</v>
      </c>
      <c r="M55" s="2">
        <v>2.0330010979001997E-2</v>
      </c>
      <c r="N55" s="2">
        <v>3.8112299233259768E-2</v>
      </c>
      <c r="O55" s="2">
        <v>5.4500990069624123E-3</v>
      </c>
      <c r="P55" t="s">
        <v>25</v>
      </c>
      <c r="Q55" t="s">
        <v>10</v>
      </c>
      <c r="R55">
        <f>SUM(V52:AI52)</f>
        <v>0.14285714285714277</v>
      </c>
    </row>
    <row r="56" spans="2:35" x14ac:dyDescent="0.3">
      <c r="B56" s="2">
        <v>-1.2130800077265484E-3</v>
      </c>
      <c r="C56" s="2">
        <v>-3.5858401363037993E-3</v>
      </c>
      <c r="D56" s="2">
        <v>4.0075205674376044E-3</v>
      </c>
      <c r="E56" s="2">
        <v>-9.7628404580088705E-3</v>
      </c>
      <c r="F56" s="2">
        <v>-1.0577639477084835E-2</v>
      </c>
      <c r="G56" s="2">
        <v>5.655960321514805E-3</v>
      </c>
      <c r="H56" s="2">
        <v>7.215600046120361E-3</v>
      </c>
      <c r="I56" s="2">
        <v>6.3355200923868758E-3</v>
      </c>
      <c r="J56" s="2">
        <v>3.5918398287845539E-3</v>
      </c>
      <c r="K56" s="2">
        <v>-4.6612200931513047E-2</v>
      </c>
      <c r="L56" s="2">
        <f>VARP(Sheet1!$L$33:$L$44)</f>
        <v>4.3986960834705179E-2</v>
      </c>
      <c r="M56" s="2">
        <f t="array" ref="M56:O56">TRANSPOSE(L57:L59)</f>
        <v>-1.0510680264850454E-2</v>
      </c>
      <c r="N56" s="2">
        <v>1.0014000647858212E-2</v>
      </c>
      <c r="O56" s="2">
        <v>-3.2492403997783719E-3</v>
      </c>
      <c r="P56" t="s">
        <v>25</v>
      </c>
      <c r="Q56" t="s">
        <v>1</v>
      </c>
      <c r="R56">
        <f>SUM(V45:AI45)</f>
        <v>0.99999999652943661</v>
      </c>
    </row>
    <row r="57" spans="2:35" x14ac:dyDescent="0.3">
      <c r="B57" s="2">
        <v>-5.1289994343328411E-4</v>
      </c>
      <c r="C57" s="2">
        <v>7.7108000588370763E-4</v>
      </c>
      <c r="D57" s="2">
        <v>-4.8319106115551772E-3</v>
      </c>
      <c r="E57" s="2">
        <v>2.1869096038265876E-3</v>
      </c>
      <c r="F57" s="2">
        <v>1.1820109757462076E-2</v>
      </c>
      <c r="G57" s="2">
        <v>4.1353102445380154E-3</v>
      </c>
      <c r="H57" s="2">
        <v>3.5813597488777824E-3</v>
      </c>
      <c r="I57" s="2">
        <v>1.1182999898291433E-2</v>
      </c>
      <c r="J57" s="2">
        <v>-2.3773102928009667E-3</v>
      </c>
      <c r="K57" s="2">
        <v>2.0330010979001997E-2</v>
      </c>
      <c r="L57" s="2">
        <v>-1.0510680264850454E-2</v>
      </c>
      <c r="M57" s="2">
        <f>VARP(Sheet1!$M$33:$M$44)</f>
        <v>1.6606190412164133E-2</v>
      </c>
      <c r="N57" s="2">
        <f t="array" ref="N57:O57">TRANSPOSE(M58:M59)</f>
        <v>1.732299676399468E-3</v>
      </c>
      <c r="O57" s="2">
        <v>-1.6805820413359755E-2</v>
      </c>
      <c r="P57" t="s">
        <v>25</v>
      </c>
    </row>
    <row r="58" spans="2:35" x14ac:dyDescent="0.3">
      <c r="B58" s="2">
        <v>-2.6904398921057601E-3</v>
      </c>
      <c r="C58" s="2">
        <v>4.8227201641447906E-3</v>
      </c>
      <c r="D58" s="2">
        <v>-8.3193391664217169E-3</v>
      </c>
      <c r="E58" s="2">
        <v>6.6278574526019124E-2</v>
      </c>
      <c r="F58" s="2">
        <v>-3.1158206023823173E-3</v>
      </c>
      <c r="G58" s="2">
        <v>6.9653804497401802E-3</v>
      </c>
      <c r="H58" s="2">
        <v>-1.1906839666671413E-2</v>
      </c>
      <c r="I58" s="2">
        <v>1.19351205568852E-2</v>
      </c>
      <c r="J58" s="2">
        <v>-1.5698019826049157E-2</v>
      </c>
      <c r="K58" s="2">
        <v>3.8112299233259768E-2</v>
      </c>
      <c r="L58" s="2">
        <v>1.0014000647858212E-2</v>
      </c>
      <c r="M58" s="2">
        <v>1.732299676399468E-3</v>
      </c>
      <c r="N58" s="2">
        <f>VARP(Sheet1!$N$33:$N$44)</f>
        <v>0.13277131383694052</v>
      </c>
      <c r="O58" s="2">
        <f>N59</f>
        <v>2.9281077850255549E-2</v>
      </c>
      <c r="P58" t="s">
        <v>25</v>
      </c>
    </row>
    <row r="59" spans="2:35" ht="15" thickBot="1" x14ac:dyDescent="0.35">
      <c r="B59" s="3">
        <v>-4.4844015356711734E-4</v>
      </c>
      <c r="C59" s="3">
        <v>5.212920559245042E-3</v>
      </c>
      <c r="D59" s="3">
        <v>3.722166111274882E-2</v>
      </c>
      <c r="E59" s="3">
        <v>6.2875259693250668E-2</v>
      </c>
      <c r="F59" s="3">
        <v>-2.1159540429280019E-2</v>
      </c>
      <c r="G59" s="3">
        <v>-1.7203140222663778E-2</v>
      </c>
      <c r="H59" s="3">
        <v>-4.9306800195080547E-3</v>
      </c>
      <c r="I59" s="3">
        <v>-8.5208403947093034E-3</v>
      </c>
      <c r="J59" s="3">
        <v>1.0210380063463505E-2</v>
      </c>
      <c r="K59" s="3">
        <v>5.4500990069624123E-3</v>
      </c>
      <c r="L59" s="3">
        <v>-3.2492403997783719E-3</v>
      </c>
      <c r="M59" s="3">
        <v>-1.6805820413359755E-2</v>
      </c>
      <c r="N59" s="3">
        <v>2.9281077850255549E-2</v>
      </c>
      <c r="O59" s="3">
        <f>VARP(Sheet1!$O$33:$O$44)</f>
        <v>0.1410937242411954</v>
      </c>
      <c r="P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18479</dc:creator>
  <cp:lastModifiedBy>18479</cp:lastModifiedBy>
  <dcterms:created xsi:type="dcterms:W3CDTF">2021-12-09T05:41:10Z</dcterms:created>
  <dcterms:modified xsi:type="dcterms:W3CDTF">2021-12-09T14:26:05Z</dcterms:modified>
</cp:coreProperties>
</file>