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s" sheetId="1" r:id="rId4"/>
    <sheet state="visible" name="Subjects Info" sheetId="2" r:id="rId5"/>
    <sheet state="visible" name="Experiments" sheetId="3" r:id="rId6"/>
  </sheets>
  <definedNames/>
  <calcPr/>
</workbook>
</file>

<file path=xl/sharedStrings.xml><?xml version="1.0" encoding="utf-8"?>
<sst xmlns="http://schemas.openxmlformats.org/spreadsheetml/2006/main" count="214" uniqueCount="143">
  <si>
    <t>Experiment</t>
  </si>
  <si>
    <t>#</t>
  </si>
  <si>
    <t>Experiment 1</t>
  </si>
  <si>
    <t>Subject</t>
  </si>
  <si>
    <t>Experiment 2</t>
  </si>
  <si>
    <t>Due Date</t>
  </si>
  <si>
    <t>NO. Samples</t>
  </si>
  <si>
    <t>???</t>
  </si>
  <si>
    <t>Walking</t>
  </si>
  <si>
    <t>Data</t>
  </si>
  <si>
    <t>Walking ^ Esph ^ Alone</t>
  </si>
  <si>
    <t>Jogging</t>
  </si>
  <si>
    <t>Features</t>
  </si>
  <si>
    <t>Acc. + Gyro.</t>
  </si>
  <si>
    <t>Labels</t>
  </si>
  <si>
    <t>16 subjects</t>
  </si>
  <si>
    <t>Sensors</t>
  </si>
  <si>
    <t>L.Watch + R.Watch + RUA + LUA + LC + RC + Back + Waist</t>
  </si>
  <si>
    <t>Running</t>
  </si>
  <si>
    <t>Feature Extractors</t>
  </si>
  <si>
    <t>Wavelet + CNN</t>
  </si>
  <si>
    <t>Classifiers</t>
  </si>
  <si>
    <t>Esphalt</t>
  </si>
  <si>
    <t>Random Forest + SVM + CNN</t>
  </si>
  <si>
    <t>Metrics</t>
  </si>
  <si>
    <t>Accuracy + Recall + Precision + F1 score</t>
  </si>
  <si>
    <t>NO. of trials</t>
  </si>
  <si>
    <t>Grass</t>
  </si>
  <si>
    <t>Task</t>
  </si>
  <si>
    <t>Sand</t>
  </si>
  <si>
    <t>classify 16 subjects based on each sensor separately:
- Left watch alone
- Right watch alone
- LUA alone
- RUA alone
- LC alone
- Back alone
- Waist alone
Use different configurations for each classifier and feature extractor.</t>
  </si>
  <si>
    <t>Questions</t>
  </si>
  <si>
    <t>1. Which sensor gives best performance in person identification?
2. Which classifier give best performance?
3. Which feature extractors gives best performance?
4. How the number of classes affect performance in each case of the previous (different sensors, different classifiers, different feature extractors)?</t>
  </si>
  <si>
    <t>WG</t>
  </si>
  <si>
    <t>1. True, but also test combination of different sensors. Please fix the type of ground for all training and test samples</t>
  </si>
  <si>
    <t>alone</t>
  </si>
  <si>
    <t>2. True.</t>
  </si>
  <si>
    <t>3. True, and I believe this is more important than the previous point about comparing different classifiers</t>
  </si>
  <si>
    <t>with boy</t>
  </si>
  <si>
    <t>4. True.</t>
  </si>
  <si>
    <t>5. Another important contribution is to test on other activity such as brushing teeth in addition to walking</t>
  </si>
  <si>
    <t>with girl</t>
  </si>
  <si>
    <t>with elder</t>
  </si>
  <si>
    <t>Abd Elrahman</t>
  </si>
  <si>
    <t>Abeer</t>
  </si>
  <si>
    <t>Ahmed Hesham</t>
  </si>
  <si>
    <t>Nasr</t>
  </si>
  <si>
    <t>Sharshar</t>
  </si>
  <si>
    <t>NO.</t>
  </si>
  <si>
    <t>Email</t>
  </si>
  <si>
    <t>First name</t>
  </si>
  <si>
    <t>Last name</t>
  </si>
  <si>
    <t>Birthdate</t>
  </si>
  <si>
    <t>age</t>
  </si>
  <si>
    <t>Gender</t>
  </si>
  <si>
    <t>Whatsapp Phone</t>
  </si>
  <si>
    <t>Height</t>
  </si>
  <si>
    <t>Weight</t>
  </si>
  <si>
    <t>NO. of males</t>
  </si>
  <si>
    <t>Arwa</t>
  </si>
  <si>
    <t>Fayez</t>
  </si>
  <si>
    <t>Males (%)</t>
  </si>
  <si>
    <t>osama.feshier@ejust.edu.eg</t>
  </si>
  <si>
    <t>Osama</t>
  </si>
  <si>
    <t>Adel</t>
  </si>
  <si>
    <t>Madkour</t>
  </si>
  <si>
    <t>Male</t>
  </si>
  <si>
    <t>01061144282</t>
  </si>
  <si>
    <t>No. of Females</t>
  </si>
  <si>
    <t>Islam Hesham</t>
  </si>
  <si>
    <t>Females (%)</t>
  </si>
  <si>
    <t>abdulrahman.hussien@ejust.edu.eg</t>
  </si>
  <si>
    <t xml:space="preserve">Abdulrahman </t>
  </si>
  <si>
    <t>Hussien</t>
  </si>
  <si>
    <t>01064931421</t>
  </si>
  <si>
    <t>mennatullah.abdelrahman@ejust.edu.eg</t>
  </si>
  <si>
    <t>Mennatullah</t>
  </si>
  <si>
    <t>Abdelrahman</t>
  </si>
  <si>
    <t>Female</t>
  </si>
  <si>
    <t>Karim</t>
  </si>
  <si>
    <t>01018639910</t>
  </si>
  <si>
    <t>yousef.nafea@ejust.edu.eg</t>
  </si>
  <si>
    <t>Yousef</t>
  </si>
  <si>
    <t>Nafea</t>
  </si>
  <si>
    <t>01018643244</t>
  </si>
  <si>
    <t>ahmed.sharshar@ejust.edu.eg</t>
  </si>
  <si>
    <t>ahmed</t>
  </si>
  <si>
    <t>sharshars</t>
  </si>
  <si>
    <t>01003966843</t>
  </si>
  <si>
    <t>hisham.madcor@ejust.edu.eg</t>
  </si>
  <si>
    <t>Hisham</t>
  </si>
  <si>
    <t>Madcor</t>
  </si>
  <si>
    <t>Menna Rostom</t>
  </si>
  <si>
    <t>01007516536</t>
  </si>
  <si>
    <t>ahmed.aboeitta@ejust.edu.eg</t>
  </si>
  <si>
    <t xml:space="preserve">Ahmed </t>
  </si>
  <si>
    <t xml:space="preserve">Hesham </t>
  </si>
  <si>
    <t>01124871838</t>
  </si>
  <si>
    <t>toka.barghash@ejust.edu.eg</t>
  </si>
  <si>
    <t>Toka</t>
  </si>
  <si>
    <t>Barghash</t>
  </si>
  <si>
    <t>01149986636</t>
  </si>
  <si>
    <t>Ola</t>
  </si>
  <si>
    <t>ahmed.elghareb@ejust.edu.eg</t>
  </si>
  <si>
    <t>Elghareb</t>
  </si>
  <si>
    <t>01125540595</t>
  </si>
  <si>
    <t>asmaa.assaf@ejust.edu.eg</t>
  </si>
  <si>
    <t xml:space="preserve">Asmaa </t>
  </si>
  <si>
    <t xml:space="preserve">Assaf </t>
  </si>
  <si>
    <t>01117111504</t>
  </si>
  <si>
    <t>hossam.ali@ejust.edu.eg</t>
  </si>
  <si>
    <t>Hossam El-Dien</t>
  </si>
  <si>
    <t>Ali</t>
  </si>
  <si>
    <t>01140164646</t>
  </si>
  <si>
    <t>mennatallah.ahmed@ejust.edu.eg</t>
  </si>
  <si>
    <t>MennatAllah Ahmed</t>
  </si>
  <si>
    <t>Rostom</t>
  </si>
  <si>
    <t>01112673323</t>
  </si>
  <si>
    <t>arwa.elkasaby@ejust.edu.eg</t>
  </si>
  <si>
    <t>Alkassaby</t>
  </si>
  <si>
    <t>01126777053</t>
  </si>
  <si>
    <t>farida.ibrahim@ejust.edu.eg</t>
  </si>
  <si>
    <t>Farida</t>
  </si>
  <si>
    <t>Ibrahim</t>
  </si>
  <si>
    <t>Rania</t>
  </si>
  <si>
    <t>01025025068</t>
  </si>
  <si>
    <t>dina.mamdouh@ejust.edu.eg</t>
  </si>
  <si>
    <t>Dina</t>
  </si>
  <si>
    <t xml:space="preserve">Mamdouh </t>
  </si>
  <si>
    <t>01110429060</t>
  </si>
  <si>
    <t>abeer.mostafa@ejust.edu.eg</t>
  </si>
  <si>
    <t>Mostafa</t>
  </si>
  <si>
    <t>karim.elezabawy@ejust.edu.eg</t>
  </si>
  <si>
    <t xml:space="preserve">Elezabawy </t>
  </si>
  <si>
    <t>Toqa</t>
  </si>
  <si>
    <t>01012378883</t>
  </si>
  <si>
    <t>ahmed.elbattrawy@ejust.edu.eg</t>
  </si>
  <si>
    <t>Ahned</t>
  </si>
  <si>
    <t>Youssef</t>
  </si>
  <si>
    <t>Hossam</t>
  </si>
  <si>
    <t>Asmaa</t>
  </si>
  <si>
    <t>Menna AbdElrahman</t>
  </si>
  <si>
    <t>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</si>
</sst>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6">
    <font>
      <sz val="10.0"/>
      <color rgb="FF000000"/>
      <name val="Arial"/>
    </font>
    <font>
      <b/>
      <color theme="1"/>
      <name val="Arial"/>
    </font>
    <font>
      <b/>
      <color rgb="FFFFFFFF"/>
      <name val="Arial"/>
    </font>
    <font>
      <b/>
      <color rgb="FF000000"/>
      <name val="Arial"/>
    </font>
    <font>
      <color theme="1"/>
      <name val="Arial"/>
    </font>
    <font>
      <sz val="11.0"/>
      <color rgb="FF000000"/>
      <name val="Inconsolata"/>
    </font>
  </fonts>
  <fills count="22">
    <fill>
      <patternFill patternType="none"/>
    </fill>
    <fill>
      <patternFill patternType="lightGray"/>
    </fill>
    <fill>
      <patternFill patternType="solid">
        <fgColor rgb="FF783F04"/>
        <bgColor rgb="FF783F04"/>
      </patternFill>
    </fill>
    <fill>
      <patternFill patternType="solid">
        <fgColor rgb="FFFF9900"/>
        <bgColor rgb="FFFF9900"/>
      </patternFill>
    </fill>
    <fill>
      <patternFill patternType="solid">
        <fgColor rgb="FFB45F06"/>
        <bgColor rgb="FFB45F06"/>
      </patternFill>
    </fill>
    <fill>
      <patternFill patternType="solid">
        <fgColor rgb="FF4A86E8"/>
        <bgColor rgb="FF4A86E8"/>
      </patternFill>
    </fill>
    <fill>
      <patternFill patternType="solid">
        <fgColor rgb="FF6D9EEB"/>
        <bgColor rgb="FF6D9EEB"/>
      </patternFill>
    </fill>
    <fill>
      <patternFill patternType="solid">
        <fgColor rgb="FF76A5AF"/>
        <bgColor rgb="FF76A5AF"/>
      </patternFill>
    </fill>
    <fill>
      <patternFill patternType="solid">
        <fgColor rgb="FFCCCCCC"/>
        <bgColor rgb="FFCCCCCC"/>
      </patternFill>
    </fill>
    <fill>
      <patternFill patternType="solid">
        <fgColor rgb="FF6AA84F"/>
        <bgColor rgb="FF6AA84F"/>
      </patternFill>
    </fill>
    <fill>
      <patternFill patternType="solid">
        <fgColor rgb="FFF1C232"/>
        <bgColor rgb="FFF1C232"/>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
      <patternFill patternType="solid">
        <fgColor rgb="FFA64D79"/>
        <bgColor rgb="FFA64D79"/>
      </patternFill>
    </fill>
    <fill>
      <patternFill patternType="solid">
        <fgColor rgb="FFFFF2CC"/>
        <bgColor rgb="FFFFF2CC"/>
      </patternFill>
    </fill>
    <fill>
      <patternFill patternType="solid">
        <fgColor rgb="FFFFE599"/>
        <bgColor rgb="FFFFE599"/>
      </patternFill>
    </fill>
    <fill>
      <patternFill patternType="solid">
        <fgColor rgb="FF00FFFF"/>
        <bgColor rgb="FF00FFFF"/>
      </patternFill>
    </fill>
    <fill>
      <patternFill patternType="solid">
        <fgColor rgb="FFFFD966"/>
        <bgColor rgb="FFFFD966"/>
      </patternFill>
    </fill>
    <fill>
      <patternFill patternType="solid">
        <fgColor rgb="FFFFFFFF"/>
        <bgColor rgb="FFFFFFFF"/>
      </patternFill>
    </fill>
    <fill>
      <patternFill patternType="solid">
        <fgColor rgb="FF666666"/>
        <bgColor rgb="FF666666"/>
      </patternFill>
    </fill>
    <fill>
      <patternFill patternType="solid">
        <fgColor rgb="FF674EA7"/>
        <bgColor rgb="FF674EA7"/>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horizontal="left" readingOrder="0" vertical="center"/>
    </xf>
    <xf borderId="0" fillId="2" fontId="2" numFmtId="0" xfId="0" applyAlignment="1" applyFill="1" applyFont="1">
      <alignment horizontal="center" readingOrder="0" vertical="center"/>
    </xf>
    <xf borderId="0" fillId="0" fontId="1" numFmtId="0" xfId="0" applyAlignment="1" applyFont="1">
      <alignment horizontal="center" readingOrder="0" vertical="center"/>
    </xf>
    <xf borderId="0" fillId="3" fontId="3" numFmtId="0" xfId="0" applyAlignment="1" applyFill="1" applyFont="1">
      <alignment horizontal="center" readingOrder="0" vertical="center"/>
    </xf>
    <xf borderId="0" fillId="4" fontId="1" numFmtId="0" xfId="0" applyAlignment="1" applyFill="1" applyFont="1">
      <alignment horizontal="center" readingOrder="0" shrinkToFit="0" vertical="center" wrapText="1"/>
    </xf>
    <xf borderId="0" fillId="0" fontId="4" numFmtId="0" xfId="0" applyAlignment="1" applyFont="1">
      <alignment horizontal="center" readingOrder="0" vertical="center"/>
    </xf>
    <xf borderId="0" fillId="5" fontId="1" numFmtId="0" xfId="0" applyAlignment="1" applyFill="1" applyFont="1">
      <alignment horizontal="center" readingOrder="0" vertical="center"/>
    </xf>
    <xf borderId="0" fillId="6" fontId="1" numFmtId="0" xfId="0" applyAlignment="1" applyFill="1" applyFont="1">
      <alignment horizontal="center" readingOrder="0" vertical="center"/>
    </xf>
    <xf borderId="0" fillId="7" fontId="1" numFmtId="0" xfId="0" applyAlignment="1" applyFill="1" applyFont="1">
      <alignment horizontal="center" readingOrder="0" vertical="center"/>
    </xf>
    <xf borderId="0" fillId="8" fontId="1" numFmtId="0" xfId="0" applyAlignment="1" applyFill="1" applyFont="1">
      <alignment horizontal="center" readingOrder="0" vertical="center"/>
    </xf>
    <xf borderId="0" fillId="9" fontId="1" numFmtId="0" xfId="0" applyAlignment="1" applyFill="1" applyFont="1">
      <alignment horizontal="center" readingOrder="0" vertical="center"/>
    </xf>
    <xf borderId="0" fillId="10" fontId="1" numFmtId="0" xfId="0" applyAlignment="1" applyFill="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readingOrder="0"/>
    </xf>
    <xf borderId="0" fillId="11" fontId="1" numFmtId="0" xfId="0" applyAlignment="1" applyFill="1" applyFont="1">
      <alignment horizontal="center" readingOrder="0" vertical="center"/>
    </xf>
    <xf borderId="0" fillId="12" fontId="1" numFmtId="0" xfId="0" applyAlignment="1" applyFill="1" applyFont="1">
      <alignment horizontal="center" readingOrder="0" vertical="center"/>
    </xf>
    <xf borderId="0" fillId="13" fontId="1" numFmtId="0" xfId="0" applyAlignment="1" applyFill="1" applyFont="1">
      <alignment horizontal="center" readingOrder="0" vertical="center"/>
    </xf>
    <xf borderId="0" fillId="14" fontId="2" numFmtId="0" xfId="0" applyAlignment="1" applyFill="1" applyFont="1">
      <alignment horizontal="center" readingOrder="0" vertical="center"/>
    </xf>
    <xf borderId="0" fillId="15" fontId="1" numFmtId="0" xfId="0" applyAlignment="1" applyFill="1" applyFont="1">
      <alignment horizontal="center" readingOrder="0" vertical="center"/>
    </xf>
    <xf borderId="0" fillId="16" fontId="1" numFmtId="0" xfId="0" applyAlignment="1" applyFill="1" applyFont="1">
      <alignment horizontal="center" readingOrder="0" vertical="center"/>
    </xf>
    <xf borderId="0" fillId="0" fontId="4" numFmtId="0" xfId="0" applyAlignment="1" applyFont="1">
      <alignment horizontal="center" vertical="center"/>
    </xf>
    <xf borderId="0" fillId="17" fontId="4" numFmtId="0" xfId="0" applyAlignment="1" applyFill="1" applyFont="1">
      <alignment horizontal="center" readingOrder="0" vertical="center"/>
    </xf>
    <xf borderId="0" fillId="18" fontId="1" numFmtId="0" xfId="0" applyAlignment="1" applyFill="1" applyFont="1">
      <alignment horizontal="center" readingOrder="0" vertical="center"/>
    </xf>
    <xf borderId="0" fillId="0" fontId="1" numFmtId="0" xfId="0" applyAlignment="1" applyFont="1">
      <alignment readingOrder="0"/>
    </xf>
    <xf borderId="0" fillId="19" fontId="5" numFmtId="0" xfId="0" applyAlignment="1" applyFill="1" applyFont="1">
      <alignment horizontal="center" readingOrder="0"/>
    </xf>
    <xf borderId="0" fillId="0" fontId="4" numFmtId="10" xfId="0" applyAlignment="1" applyFont="1" applyNumberFormat="1">
      <alignment horizontal="center"/>
    </xf>
    <xf borderId="0" fillId="0" fontId="4" numFmtId="164" xfId="0" applyAlignment="1" applyFont="1" applyNumberFormat="1">
      <alignment vertical="bottom"/>
    </xf>
    <xf borderId="0" fillId="0" fontId="4" numFmtId="164" xfId="0" applyAlignment="1" applyFont="1" applyNumberFormat="1">
      <alignment horizontal="right" vertical="bottom"/>
    </xf>
    <xf borderId="0" fillId="0" fontId="4" numFmtId="0" xfId="0" applyAlignment="1" applyFont="1">
      <alignment horizontal="right" vertical="bottom"/>
    </xf>
    <xf borderId="0" fillId="0" fontId="4" numFmtId="0" xfId="0" applyAlignment="1" applyFont="1">
      <alignment horizontal="center" vertical="bottom"/>
    </xf>
    <xf quotePrefix="1" borderId="0" fillId="0" fontId="4" numFmtId="0" xfId="0" applyAlignment="1" applyFont="1">
      <alignment horizontal="center" vertical="bottom"/>
    </xf>
    <xf borderId="0" fillId="0" fontId="4" numFmtId="0" xfId="0" applyAlignment="1" applyFont="1">
      <alignment horizontal="center" vertical="bottom"/>
    </xf>
    <xf borderId="0" fillId="0" fontId="4" numFmtId="0" xfId="0" applyAlignment="1" applyFont="1">
      <alignment horizontal="center"/>
    </xf>
    <xf borderId="0" fillId="0" fontId="4" numFmtId="0" xfId="0" applyAlignment="1" applyFont="1">
      <alignment vertical="bottom"/>
    </xf>
    <xf borderId="0" fillId="0" fontId="4" numFmtId="49" xfId="0" applyAlignment="1" applyFont="1" applyNumberFormat="1">
      <alignment horizontal="center" readingOrder="0" vertical="bottom"/>
    </xf>
    <xf borderId="0" fillId="0" fontId="4" numFmtId="164" xfId="0" applyAlignment="1" applyFont="1" applyNumberFormat="1">
      <alignment horizontal="right" readingOrder="0" vertical="bottom"/>
    </xf>
    <xf borderId="0" fillId="0" fontId="4" numFmtId="164" xfId="0" applyAlignment="1" applyFont="1" applyNumberFormat="1">
      <alignment readingOrder="0"/>
    </xf>
    <xf borderId="0" fillId="0" fontId="4" numFmtId="0" xfId="0" applyAlignment="1" applyFont="1">
      <alignment horizontal="center" readingOrder="0"/>
    </xf>
    <xf borderId="0" fillId="0" fontId="4" numFmtId="0" xfId="0" applyAlignment="1" applyFont="1">
      <alignment vertical="bottom"/>
    </xf>
    <xf borderId="0" fillId="0" fontId="4" numFmtId="14" xfId="0" applyAlignment="1" applyFont="1" applyNumberFormat="1">
      <alignment horizontal="right" vertical="bottom"/>
    </xf>
    <xf quotePrefix="1"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horizontal="right" vertical="bottom"/>
    </xf>
    <xf borderId="0" fillId="0" fontId="4" numFmtId="165" xfId="0" applyAlignment="1" applyFont="1" applyNumberFormat="1">
      <alignment readingOrder="0"/>
    </xf>
    <xf borderId="0" fillId="0" fontId="4" numFmtId="0" xfId="0" applyFont="1"/>
    <xf borderId="0" fillId="20" fontId="2" numFmtId="0" xfId="0" applyAlignment="1" applyFill="1" applyFont="1">
      <alignment horizontal="center" readingOrder="0" vertical="center"/>
    </xf>
    <xf borderId="0" fillId="21" fontId="2" numFmtId="0" xfId="0" applyAlignment="1" applyFill="1" applyFont="1">
      <alignment horizontal="center" vertical="center"/>
    </xf>
  </cellXfs>
  <cellStyles count="1">
    <cellStyle xfId="0" name="Normal" builtinId="0"/>
  </cellStyles>
  <dxfs count="2">
    <dxf>
      <font>
        <b/>
        <color rgb="FFFFFFFF"/>
      </font>
      <fill>
        <patternFill patternType="solid">
          <fgColor rgb="FFFF0000"/>
          <bgColor rgb="FFFF0000"/>
        </patternFill>
      </fill>
      <border/>
    </dxf>
    <dxf>
      <font>
        <b/>
      </font>
      <fill>
        <patternFill patternType="solid">
          <fgColor rgb="FF00FFFF"/>
          <bgColor rgb="FF00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 customWidth="1" min="2" max="2" width="27.43"/>
    <col customWidth="1" min="3" max="3" width="9.29"/>
    <col customWidth="1" min="4" max="4" width="8.14"/>
    <col customWidth="1" min="5" max="5" width="8.71"/>
    <col customWidth="1" min="6" max="6" width="8.29"/>
    <col customWidth="1" min="7" max="7" width="9.86"/>
    <col customWidth="1" min="8" max="8" width="6.43"/>
    <col customWidth="1" min="9" max="9" width="8.71"/>
    <col customWidth="1" min="10" max="10" width="8.29"/>
    <col customWidth="1" min="11" max="11" width="9.86"/>
    <col customWidth="1" min="12" max="12" width="6.0"/>
    <col customWidth="1" min="13" max="13" width="8.71"/>
    <col customWidth="1" min="14" max="14" width="8.29"/>
    <col customWidth="1" min="15" max="15" width="9.86"/>
    <col customWidth="1" min="16" max="16" width="8.43"/>
    <col customWidth="1" min="17" max="17" width="8.71"/>
    <col customWidth="1" min="18" max="18" width="8.29"/>
    <col customWidth="1" min="19" max="19" width="9.86"/>
    <col customWidth="1" min="20" max="20" width="6.43"/>
    <col customWidth="1" min="21" max="21" width="8.71"/>
    <col customWidth="1" min="22" max="22" width="8.29"/>
    <col customWidth="1" min="23" max="23" width="9.86"/>
    <col customWidth="1" min="24" max="24" width="6.0"/>
    <col customWidth="1" min="25" max="25" width="8.71"/>
    <col customWidth="1" min="26" max="26" width="8.29"/>
    <col customWidth="1" min="27" max="27" width="9.86"/>
    <col customWidth="1" min="28" max="29" width="8.71"/>
    <col customWidth="1" min="30" max="30" width="8.29"/>
    <col customWidth="1" min="31" max="31" width="9.86"/>
    <col customWidth="1" min="32" max="32" width="6.43"/>
    <col customWidth="1" min="33" max="33" width="8.71"/>
    <col customWidth="1" min="34" max="34" width="8.29"/>
    <col customWidth="1" min="35" max="35" width="9.86"/>
    <col customWidth="1" min="36" max="36" width="6.0"/>
    <col customWidth="1" min="37" max="37" width="8.71"/>
    <col customWidth="1" min="38" max="38" width="8.29"/>
    <col customWidth="1" min="39" max="39" width="9.86"/>
  </cols>
  <sheetData>
    <row r="1">
      <c r="A1" s="2" t="s">
        <v>1</v>
      </c>
      <c r="B1" s="4" t="s">
        <v>3</v>
      </c>
      <c r="C1" s="5" t="s">
        <v>6</v>
      </c>
      <c r="D1" s="7" t="s">
        <v>8</v>
      </c>
      <c r="P1" s="8" t="s">
        <v>11</v>
      </c>
      <c r="AB1" s="9" t="s">
        <v>18</v>
      </c>
    </row>
    <row r="2">
      <c r="D2" s="10" t="s">
        <v>22</v>
      </c>
      <c r="H2" s="11" t="s">
        <v>27</v>
      </c>
      <c r="L2" s="12" t="s">
        <v>29</v>
      </c>
      <c r="P2" s="10" t="s">
        <v>22</v>
      </c>
      <c r="T2" s="11" t="s">
        <v>27</v>
      </c>
      <c r="X2" s="12" t="s">
        <v>29</v>
      </c>
      <c r="AB2" s="10" t="s">
        <v>22</v>
      </c>
      <c r="AF2" s="11" t="s">
        <v>27</v>
      </c>
      <c r="AJ2" s="12" t="s">
        <v>29</v>
      </c>
    </row>
    <row r="3">
      <c r="D3" s="15" t="s">
        <v>35</v>
      </c>
      <c r="E3" s="16" t="s">
        <v>38</v>
      </c>
      <c r="F3" s="17" t="s">
        <v>41</v>
      </c>
      <c r="G3" s="18" t="s">
        <v>42</v>
      </c>
      <c r="H3" s="15" t="s">
        <v>35</v>
      </c>
      <c r="I3" s="16" t="s">
        <v>38</v>
      </c>
      <c r="J3" s="17" t="s">
        <v>41</v>
      </c>
      <c r="K3" s="18" t="s">
        <v>42</v>
      </c>
      <c r="L3" s="15" t="s">
        <v>35</v>
      </c>
      <c r="M3" s="16" t="s">
        <v>38</v>
      </c>
      <c r="N3" s="17" t="s">
        <v>41</v>
      </c>
      <c r="O3" s="18" t="s">
        <v>42</v>
      </c>
      <c r="P3" s="15" t="s">
        <v>35</v>
      </c>
      <c r="Q3" s="16" t="s">
        <v>38</v>
      </c>
      <c r="R3" s="17" t="s">
        <v>41</v>
      </c>
      <c r="S3" s="18" t="s">
        <v>42</v>
      </c>
      <c r="T3" s="15" t="s">
        <v>35</v>
      </c>
      <c r="U3" s="16" t="s">
        <v>38</v>
      </c>
      <c r="V3" s="17" t="s">
        <v>41</v>
      </c>
      <c r="W3" s="18" t="s">
        <v>42</v>
      </c>
      <c r="X3" s="15" t="s">
        <v>35</v>
      </c>
      <c r="Y3" s="16" t="s">
        <v>38</v>
      </c>
      <c r="Z3" s="17" t="s">
        <v>41</v>
      </c>
      <c r="AA3" s="18" t="s">
        <v>42</v>
      </c>
      <c r="AB3" s="15" t="s">
        <v>35</v>
      </c>
      <c r="AC3" s="16" t="s">
        <v>38</v>
      </c>
      <c r="AD3" s="17" t="s">
        <v>41</v>
      </c>
      <c r="AE3" s="18" t="s">
        <v>42</v>
      </c>
      <c r="AF3" s="15" t="s">
        <v>35</v>
      </c>
      <c r="AG3" s="16" t="s">
        <v>38</v>
      </c>
      <c r="AH3" s="17" t="s">
        <v>41</v>
      </c>
      <c r="AI3" s="18" t="s">
        <v>42</v>
      </c>
      <c r="AJ3" s="15" t="s">
        <v>35</v>
      </c>
      <c r="AK3" s="16" t="s">
        <v>38</v>
      </c>
      <c r="AL3" s="17" t="s">
        <v>41</v>
      </c>
      <c r="AM3" s="18" t="s">
        <v>42</v>
      </c>
    </row>
    <row r="4">
      <c r="A4" s="12">
        <v>1.0</v>
      </c>
      <c r="B4" s="19" t="s">
        <v>43</v>
      </c>
      <c r="C4" s="20">
        <f t="shared" ref="C4:C24" si="1">SUM(D4:AM4)</f>
        <v>7</v>
      </c>
      <c r="D4" s="6">
        <v>4.0</v>
      </c>
      <c r="E4" s="21"/>
      <c r="F4" s="21"/>
      <c r="G4" s="21"/>
      <c r="H4" s="6">
        <v>2.0</v>
      </c>
      <c r="I4" s="21"/>
      <c r="J4" s="21"/>
      <c r="K4" s="21"/>
      <c r="L4" s="21"/>
      <c r="M4" s="21"/>
      <c r="N4" s="21"/>
      <c r="O4" s="21"/>
      <c r="P4" s="6">
        <v>1.0</v>
      </c>
      <c r="Q4" s="21"/>
      <c r="R4" s="21"/>
      <c r="S4" s="21"/>
      <c r="T4" s="21"/>
      <c r="U4" s="21"/>
      <c r="V4" s="21"/>
      <c r="W4" s="21"/>
      <c r="X4" s="21"/>
      <c r="Y4" s="21"/>
      <c r="Z4" s="21"/>
      <c r="AA4" s="21"/>
      <c r="AB4" s="21"/>
      <c r="AC4" s="21"/>
      <c r="AD4" s="21"/>
      <c r="AE4" s="21"/>
      <c r="AF4" s="21"/>
      <c r="AG4" s="21"/>
      <c r="AH4" s="21"/>
      <c r="AI4" s="21"/>
      <c r="AJ4" s="21"/>
      <c r="AK4" s="21"/>
      <c r="AL4" s="21"/>
      <c r="AM4" s="21"/>
    </row>
    <row r="5">
      <c r="A5" s="12">
        <v>2.0</v>
      </c>
      <c r="B5" s="19" t="s">
        <v>44</v>
      </c>
      <c r="C5" s="20">
        <f t="shared" si="1"/>
        <v>5</v>
      </c>
      <c r="D5" s="22">
        <v>4.0</v>
      </c>
      <c r="E5" s="21"/>
      <c r="F5" s="21"/>
      <c r="G5" s="21"/>
      <c r="H5" s="6">
        <v>1.0</v>
      </c>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row>
    <row r="6">
      <c r="A6" s="12">
        <v>3.0</v>
      </c>
      <c r="B6" s="19" t="s">
        <v>45</v>
      </c>
      <c r="C6" s="20">
        <f t="shared" si="1"/>
        <v>9</v>
      </c>
      <c r="D6" s="6">
        <v>4.0</v>
      </c>
      <c r="E6" s="21"/>
      <c r="F6" s="21"/>
      <c r="G6" s="21"/>
      <c r="H6" s="6">
        <v>2.0</v>
      </c>
      <c r="I6" s="21"/>
      <c r="J6" s="21"/>
      <c r="K6" s="21"/>
      <c r="L6" s="6">
        <v>3.0</v>
      </c>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row>
    <row r="7">
      <c r="A7" s="12">
        <v>4.0</v>
      </c>
      <c r="B7" s="19" t="s">
        <v>46</v>
      </c>
      <c r="C7" s="20">
        <f t="shared" si="1"/>
        <v>6</v>
      </c>
      <c r="D7" s="6">
        <v>4.0</v>
      </c>
      <c r="E7" s="6">
        <v>1.0</v>
      </c>
      <c r="F7" s="21"/>
      <c r="G7" s="21"/>
      <c r="H7" s="6">
        <v>1.0</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row>
    <row r="8">
      <c r="A8" s="12">
        <v>5.0</v>
      </c>
      <c r="B8" s="19" t="s">
        <v>47</v>
      </c>
      <c r="C8" s="20">
        <f t="shared" si="1"/>
        <v>5</v>
      </c>
      <c r="D8" s="6">
        <v>4.0</v>
      </c>
      <c r="E8" s="21"/>
      <c r="F8" s="21"/>
      <c r="G8" s="21"/>
      <c r="H8" s="21"/>
      <c r="I8" s="21"/>
      <c r="J8" s="21"/>
      <c r="K8" s="21"/>
      <c r="L8" s="6">
        <v>1.0</v>
      </c>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row>
    <row r="9">
      <c r="A9" s="12">
        <v>6.0</v>
      </c>
      <c r="B9" s="19" t="s">
        <v>59</v>
      </c>
      <c r="C9" s="20">
        <f t="shared" si="1"/>
        <v>6</v>
      </c>
      <c r="D9" s="6">
        <v>4.0</v>
      </c>
      <c r="E9" s="21"/>
      <c r="F9" s="6">
        <v>1.0</v>
      </c>
      <c r="G9" s="21"/>
      <c r="H9" s="6">
        <v>1.0</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row>
    <row r="10">
      <c r="A10" s="12">
        <v>7.0</v>
      </c>
      <c r="B10" s="19" t="s">
        <v>60</v>
      </c>
      <c r="C10" s="20">
        <f t="shared" si="1"/>
        <v>5</v>
      </c>
      <c r="D10" s="6">
        <v>4.0</v>
      </c>
      <c r="E10" s="21"/>
      <c r="F10" s="21"/>
      <c r="G10" s="21"/>
      <c r="H10" s="21"/>
      <c r="I10" s="6">
        <v>1.0</v>
      </c>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row>
    <row r="11">
      <c r="A11" s="12">
        <v>8.0</v>
      </c>
      <c r="B11" s="19" t="s">
        <v>65</v>
      </c>
      <c r="C11" s="20">
        <f t="shared" si="1"/>
        <v>6</v>
      </c>
      <c r="D11" s="6">
        <v>4.0</v>
      </c>
      <c r="E11" s="21"/>
      <c r="F11" s="21"/>
      <c r="G11" s="21"/>
      <c r="H11" s="21"/>
      <c r="I11" s="21"/>
      <c r="J11" s="21"/>
      <c r="K11" s="21"/>
      <c r="L11" s="6">
        <v>2.0</v>
      </c>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row>
    <row r="12">
      <c r="A12" s="12">
        <v>9.0</v>
      </c>
      <c r="B12" s="19" t="s">
        <v>69</v>
      </c>
      <c r="C12" s="20">
        <f t="shared" si="1"/>
        <v>2</v>
      </c>
      <c r="D12" s="6">
        <v>2.0</v>
      </c>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row>
    <row r="13">
      <c r="A13" s="12">
        <v>10.0</v>
      </c>
      <c r="B13" s="19" t="s">
        <v>79</v>
      </c>
      <c r="C13" s="20">
        <f t="shared" si="1"/>
        <v>8</v>
      </c>
      <c r="D13" s="6">
        <v>4.0</v>
      </c>
      <c r="E13" s="21"/>
      <c r="F13" s="21"/>
      <c r="G13" s="21"/>
      <c r="H13" s="6">
        <v>2.0</v>
      </c>
      <c r="I13" s="21"/>
      <c r="J13" s="21"/>
      <c r="K13" s="21"/>
      <c r="L13" s="6">
        <v>1.0</v>
      </c>
      <c r="M13" s="21"/>
      <c r="N13" s="21"/>
      <c r="O13" s="21"/>
      <c r="P13" s="6">
        <v>1.0</v>
      </c>
      <c r="Q13" s="21"/>
      <c r="R13" s="21"/>
      <c r="S13" s="21"/>
      <c r="T13" s="21"/>
      <c r="U13" s="21"/>
      <c r="V13" s="21"/>
      <c r="W13" s="21"/>
      <c r="X13" s="21"/>
      <c r="Y13" s="21"/>
      <c r="Z13" s="21"/>
      <c r="AA13" s="21"/>
      <c r="AB13" s="21"/>
      <c r="AC13" s="21"/>
      <c r="AD13" s="21"/>
      <c r="AE13" s="21"/>
      <c r="AF13" s="21"/>
      <c r="AG13" s="21"/>
      <c r="AH13" s="21"/>
      <c r="AI13" s="21"/>
      <c r="AJ13" s="21"/>
      <c r="AK13" s="21"/>
      <c r="AL13" s="21"/>
      <c r="AM13" s="21"/>
    </row>
    <row r="14">
      <c r="A14" s="12">
        <v>11.0</v>
      </c>
      <c r="B14" s="19" t="s">
        <v>92</v>
      </c>
      <c r="C14" s="20">
        <f t="shared" si="1"/>
        <v>10</v>
      </c>
      <c r="D14" s="6">
        <v>6.0</v>
      </c>
      <c r="E14" s="21"/>
      <c r="F14" s="6">
        <v>1.0</v>
      </c>
      <c r="G14" s="21"/>
      <c r="H14" s="6">
        <v>3.0</v>
      </c>
      <c r="I14" s="21"/>
      <c r="J14" s="21"/>
      <c r="K14" s="21"/>
      <c r="L14" s="21"/>
      <c r="M14" s="21"/>
      <c r="N14" s="21"/>
      <c r="O14" s="21"/>
      <c r="P14" s="21"/>
      <c r="Q14" s="21"/>
      <c r="R14" s="21"/>
      <c r="S14" s="21"/>
      <c r="T14" s="6"/>
      <c r="U14" s="21"/>
      <c r="V14" s="21"/>
      <c r="W14" s="21"/>
      <c r="X14" s="21"/>
      <c r="Y14" s="21"/>
      <c r="Z14" s="21"/>
      <c r="AA14" s="21"/>
      <c r="AB14" s="21"/>
      <c r="AC14" s="21"/>
      <c r="AD14" s="21"/>
      <c r="AE14" s="21"/>
      <c r="AF14" s="21"/>
      <c r="AG14" s="21"/>
      <c r="AH14" s="21"/>
      <c r="AI14" s="21"/>
      <c r="AJ14" s="21"/>
      <c r="AK14" s="21"/>
      <c r="AL14" s="21"/>
      <c r="AM14" s="21"/>
    </row>
    <row r="15">
      <c r="A15" s="12">
        <v>12.0</v>
      </c>
      <c r="B15" s="19" t="s">
        <v>102</v>
      </c>
      <c r="C15" s="20">
        <f t="shared" si="1"/>
        <v>6</v>
      </c>
      <c r="D15" s="22">
        <v>4.0</v>
      </c>
      <c r="E15" s="21"/>
      <c r="F15" s="21"/>
      <c r="G15" s="21"/>
      <c r="H15" s="6">
        <v>1.0</v>
      </c>
      <c r="I15" s="21"/>
      <c r="J15" s="21"/>
      <c r="K15" s="21"/>
      <c r="L15" s="21"/>
      <c r="M15" s="21"/>
      <c r="N15" s="21"/>
      <c r="O15" s="21"/>
      <c r="P15" s="21"/>
      <c r="Q15" s="21"/>
      <c r="R15" s="21"/>
      <c r="S15" s="21"/>
      <c r="T15" s="6">
        <v>1.0</v>
      </c>
      <c r="U15" s="21"/>
      <c r="V15" s="21"/>
      <c r="W15" s="21"/>
      <c r="X15" s="21"/>
      <c r="Y15" s="21"/>
      <c r="Z15" s="21"/>
      <c r="AA15" s="21"/>
      <c r="AB15" s="21"/>
      <c r="AC15" s="21"/>
      <c r="AD15" s="21"/>
      <c r="AE15" s="21"/>
      <c r="AF15" s="21"/>
      <c r="AG15" s="21"/>
      <c r="AH15" s="21"/>
      <c r="AI15" s="21"/>
      <c r="AJ15" s="21"/>
      <c r="AK15" s="21"/>
      <c r="AL15" s="21"/>
      <c r="AM15" s="21"/>
    </row>
    <row r="16">
      <c r="A16" s="12">
        <v>13.0</v>
      </c>
      <c r="B16" s="19" t="s">
        <v>63</v>
      </c>
      <c r="C16" s="20">
        <f t="shared" si="1"/>
        <v>6</v>
      </c>
      <c r="D16" s="6">
        <v>4.0</v>
      </c>
      <c r="E16" s="21"/>
      <c r="F16" s="21"/>
      <c r="G16" s="21"/>
      <c r="H16" s="6">
        <v>1.0</v>
      </c>
      <c r="I16" s="21"/>
      <c r="J16" s="21"/>
      <c r="K16" s="21"/>
      <c r="L16" s="6">
        <v>1.0</v>
      </c>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row>
    <row r="17">
      <c r="A17" s="12">
        <v>14.0</v>
      </c>
      <c r="B17" s="19" t="s">
        <v>124</v>
      </c>
      <c r="C17" s="20">
        <f t="shared" si="1"/>
        <v>4</v>
      </c>
      <c r="D17" s="6">
        <v>4.0</v>
      </c>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row>
    <row r="18">
      <c r="A18" s="12">
        <v>15.0</v>
      </c>
      <c r="B18" s="19" t="s">
        <v>134</v>
      </c>
      <c r="C18" s="20">
        <f t="shared" si="1"/>
        <v>8</v>
      </c>
      <c r="D18" s="6">
        <v>4.0</v>
      </c>
      <c r="E18" s="21"/>
      <c r="F18" s="6">
        <v>1.0</v>
      </c>
      <c r="G18" s="21"/>
      <c r="H18" s="6">
        <v>1.0</v>
      </c>
      <c r="I18" s="21"/>
      <c r="J18" s="21"/>
      <c r="K18" s="21"/>
      <c r="L18" s="6">
        <v>2.0</v>
      </c>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row>
    <row r="19">
      <c r="A19" s="12">
        <v>16.0</v>
      </c>
      <c r="B19" s="19" t="s">
        <v>138</v>
      </c>
      <c r="C19" s="20">
        <f t="shared" si="1"/>
        <v>11</v>
      </c>
      <c r="D19" s="6">
        <v>4.0</v>
      </c>
      <c r="E19" s="21"/>
      <c r="F19" s="21"/>
      <c r="G19" s="21"/>
      <c r="H19" s="6">
        <v>3.0</v>
      </c>
      <c r="I19" s="21"/>
      <c r="J19" s="21"/>
      <c r="K19" s="21"/>
      <c r="L19" s="6">
        <v>3.0</v>
      </c>
      <c r="M19" s="21"/>
      <c r="N19" s="21"/>
      <c r="O19" s="21"/>
      <c r="P19" s="6">
        <v>1.0</v>
      </c>
      <c r="Q19" s="21"/>
      <c r="R19" s="21"/>
      <c r="S19" s="21"/>
      <c r="T19" s="21"/>
      <c r="U19" s="21"/>
      <c r="V19" s="21"/>
      <c r="W19" s="21"/>
      <c r="X19" s="21"/>
      <c r="Y19" s="21"/>
      <c r="Z19" s="21"/>
      <c r="AA19" s="21"/>
      <c r="AB19" s="21"/>
      <c r="AC19" s="21"/>
      <c r="AD19" s="21"/>
      <c r="AE19" s="21"/>
      <c r="AF19" s="21"/>
      <c r="AG19" s="21"/>
      <c r="AH19" s="21"/>
      <c r="AI19" s="21"/>
      <c r="AJ19" s="21"/>
      <c r="AK19" s="21"/>
      <c r="AL19" s="21"/>
      <c r="AM19" s="21"/>
    </row>
    <row r="20">
      <c r="A20" s="12">
        <v>17.0</v>
      </c>
      <c r="B20" s="19" t="s">
        <v>139</v>
      </c>
      <c r="C20" s="20">
        <f t="shared" si="1"/>
        <v>4</v>
      </c>
      <c r="D20" s="6">
        <v>4.0</v>
      </c>
      <c r="E20" s="21"/>
      <c r="F20" s="21"/>
      <c r="G20" s="21"/>
      <c r="H20" s="6"/>
      <c r="I20" s="21"/>
      <c r="J20" s="21"/>
      <c r="K20" s="21"/>
      <c r="L20" s="6"/>
      <c r="M20" s="21"/>
      <c r="N20" s="21"/>
      <c r="O20" s="21"/>
      <c r="P20" s="6"/>
      <c r="Q20" s="21"/>
      <c r="R20" s="21"/>
      <c r="S20" s="21"/>
      <c r="T20" s="21"/>
      <c r="U20" s="21"/>
      <c r="V20" s="21"/>
      <c r="W20" s="21"/>
      <c r="X20" s="21"/>
      <c r="Y20" s="21"/>
      <c r="Z20" s="21"/>
      <c r="AA20" s="21"/>
      <c r="AB20" s="21"/>
      <c r="AC20" s="21"/>
      <c r="AD20" s="21"/>
      <c r="AE20" s="21"/>
      <c r="AF20" s="21"/>
      <c r="AG20" s="21"/>
      <c r="AH20" s="21"/>
      <c r="AI20" s="21"/>
      <c r="AJ20" s="21"/>
      <c r="AK20" s="21"/>
      <c r="AL20" s="21"/>
      <c r="AM20" s="21"/>
    </row>
    <row r="21">
      <c r="A21" s="12">
        <v>18.0</v>
      </c>
      <c r="B21" s="19" t="s">
        <v>140</v>
      </c>
      <c r="C21" s="20">
        <f t="shared" si="1"/>
        <v>9</v>
      </c>
      <c r="D21" s="6">
        <v>5.0</v>
      </c>
      <c r="E21" s="21"/>
      <c r="F21" s="6">
        <v>2.0</v>
      </c>
      <c r="G21" s="21"/>
      <c r="H21" s="6">
        <v>2.0</v>
      </c>
      <c r="I21" s="21"/>
      <c r="J21" s="21"/>
      <c r="K21" s="21"/>
      <c r="L21" s="6"/>
      <c r="M21" s="21"/>
      <c r="N21" s="21"/>
      <c r="O21" s="21"/>
      <c r="P21" s="6"/>
      <c r="Q21" s="21"/>
      <c r="R21" s="21"/>
      <c r="S21" s="21"/>
      <c r="T21" s="21"/>
      <c r="U21" s="21"/>
      <c r="V21" s="21"/>
      <c r="W21" s="21"/>
      <c r="X21" s="21"/>
      <c r="Y21" s="21"/>
      <c r="Z21" s="21"/>
      <c r="AA21" s="21"/>
      <c r="AB21" s="21"/>
      <c r="AC21" s="21"/>
      <c r="AD21" s="21"/>
      <c r="AE21" s="21"/>
      <c r="AF21" s="21"/>
      <c r="AG21" s="21"/>
      <c r="AH21" s="21"/>
      <c r="AI21" s="21"/>
      <c r="AJ21" s="21"/>
      <c r="AK21" s="21"/>
      <c r="AL21" s="21"/>
      <c r="AM21" s="21"/>
    </row>
    <row r="22">
      <c r="A22" s="12">
        <v>19.0</v>
      </c>
      <c r="B22" s="19" t="s">
        <v>141</v>
      </c>
      <c r="C22" s="20">
        <f t="shared" si="1"/>
        <v>4</v>
      </c>
      <c r="D22" s="6">
        <v>4.0</v>
      </c>
      <c r="E22" s="21"/>
      <c r="F22" s="21"/>
      <c r="G22" s="21"/>
      <c r="H22" s="6"/>
      <c r="I22" s="21"/>
      <c r="J22" s="21"/>
      <c r="K22" s="21"/>
      <c r="L22" s="6"/>
      <c r="M22" s="21"/>
      <c r="N22" s="21"/>
      <c r="O22" s="21"/>
      <c r="P22" s="6"/>
      <c r="Q22" s="21"/>
      <c r="R22" s="21"/>
      <c r="S22" s="21"/>
      <c r="T22" s="21"/>
      <c r="U22" s="21"/>
      <c r="V22" s="21"/>
      <c r="W22" s="21"/>
      <c r="X22" s="21"/>
      <c r="Y22" s="21"/>
      <c r="Z22" s="21"/>
      <c r="AA22" s="21"/>
      <c r="AB22" s="21"/>
      <c r="AC22" s="21"/>
      <c r="AD22" s="21"/>
      <c r="AE22" s="21"/>
      <c r="AF22" s="21"/>
      <c r="AG22" s="21"/>
      <c r="AH22" s="21"/>
      <c r="AI22" s="21"/>
      <c r="AJ22" s="21"/>
      <c r="AK22" s="21"/>
      <c r="AL22" s="21"/>
      <c r="AM22" s="21"/>
    </row>
    <row r="23">
      <c r="A23" s="12">
        <v>20.0</v>
      </c>
      <c r="B23" s="19" t="s">
        <v>127</v>
      </c>
      <c r="C23" s="20">
        <f t="shared" si="1"/>
        <v>4</v>
      </c>
      <c r="D23" s="6">
        <v>4.0</v>
      </c>
      <c r="E23" s="21"/>
      <c r="F23" s="21"/>
      <c r="G23" s="21"/>
      <c r="H23" s="6"/>
      <c r="I23" s="21"/>
      <c r="J23" s="21"/>
      <c r="K23" s="21"/>
      <c r="L23" s="6"/>
      <c r="M23" s="21"/>
      <c r="N23" s="21"/>
      <c r="O23" s="21"/>
      <c r="P23" s="6"/>
      <c r="Q23" s="21"/>
      <c r="R23" s="21"/>
      <c r="S23" s="21"/>
      <c r="T23" s="21"/>
      <c r="U23" s="21"/>
      <c r="V23" s="21"/>
      <c r="W23" s="21"/>
      <c r="X23" s="21"/>
      <c r="Y23" s="21"/>
      <c r="Z23" s="21"/>
      <c r="AA23" s="21"/>
      <c r="AB23" s="21"/>
      <c r="AC23" s="21"/>
      <c r="AD23" s="21"/>
      <c r="AE23" s="21"/>
      <c r="AF23" s="21"/>
      <c r="AG23" s="21"/>
      <c r="AH23" s="21"/>
      <c r="AI23" s="21"/>
      <c r="AJ23" s="21"/>
      <c r="AK23" s="21"/>
      <c r="AL23" s="21"/>
      <c r="AM23" s="21"/>
    </row>
    <row r="24">
      <c r="A24" s="12">
        <v>21.0</v>
      </c>
      <c r="B24" s="19" t="s">
        <v>122</v>
      </c>
      <c r="C24" s="20">
        <f t="shared" si="1"/>
        <v>4</v>
      </c>
      <c r="D24" s="6">
        <v>4.0</v>
      </c>
      <c r="E24" s="21"/>
      <c r="F24" s="21"/>
      <c r="G24" s="21"/>
      <c r="H24" s="6"/>
      <c r="I24" s="21"/>
      <c r="J24" s="21"/>
      <c r="K24" s="21"/>
      <c r="L24" s="6"/>
      <c r="M24" s="21"/>
      <c r="N24" s="21"/>
      <c r="O24" s="21"/>
      <c r="P24" s="6"/>
      <c r="Q24" s="21"/>
      <c r="R24" s="21"/>
      <c r="S24" s="21"/>
      <c r="T24" s="21"/>
      <c r="U24" s="21"/>
      <c r="V24" s="21"/>
      <c r="W24" s="21"/>
      <c r="X24" s="21"/>
      <c r="Y24" s="21"/>
      <c r="Z24" s="21"/>
      <c r="AA24" s="21"/>
      <c r="AB24" s="21"/>
      <c r="AC24" s="21"/>
      <c r="AD24" s="21"/>
      <c r="AE24" s="21"/>
      <c r="AF24" s="21"/>
      <c r="AG24" s="21"/>
      <c r="AH24" s="21"/>
      <c r="AI24" s="21"/>
      <c r="AJ24" s="21"/>
      <c r="AK24" s="21"/>
      <c r="AL24" s="21"/>
      <c r="AM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row>
    <row r="26">
      <c r="A26" s="21"/>
      <c r="B26" s="46" t="s">
        <v>142</v>
      </c>
      <c r="C26" s="47">
        <f t="shared" ref="C26:AM26" si="2">SUM(C4:C24)</f>
        <v>129</v>
      </c>
      <c r="D26" s="21">
        <f t="shared" si="2"/>
        <v>85</v>
      </c>
      <c r="E26" s="21">
        <f t="shared" si="2"/>
        <v>1</v>
      </c>
      <c r="F26" s="21">
        <f t="shared" si="2"/>
        <v>5</v>
      </c>
      <c r="G26" s="21">
        <f t="shared" si="2"/>
        <v>0</v>
      </c>
      <c r="H26" s="21">
        <f t="shared" si="2"/>
        <v>20</v>
      </c>
      <c r="I26" s="21">
        <f t="shared" si="2"/>
        <v>1</v>
      </c>
      <c r="J26" s="21">
        <f t="shared" si="2"/>
        <v>0</v>
      </c>
      <c r="K26" s="21">
        <f t="shared" si="2"/>
        <v>0</v>
      </c>
      <c r="L26" s="21">
        <f t="shared" si="2"/>
        <v>13</v>
      </c>
      <c r="M26" s="21">
        <f t="shared" si="2"/>
        <v>0</v>
      </c>
      <c r="N26" s="21">
        <f t="shared" si="2"/>
        <v>0</v>
      </c>
      <c r="O26" s="21">
        <f t="shared" si="2"/>
        <v>0</v>
      </c>
      <c r="P26" s="21">
        <f t="shared" si="2"/>
        <v>3</v>
      </c>
      <c r="Q26" s="21">
        <f t="shared" si="2"/>
        <v>0</v>
      </c>
      <c r="R26" s="21">
        <f t="shared" si="2"/>
        <v>0</v>
      </c>
      <c r="S26" s="21">
        <f t="shared" si="2"/>
        <v>0</v>
      </c>
      <c r="T26" s="21">
        <f t="shared" si="2"/>
        <v>1</v>
      </c>
      <c r="U26" s="21">
        <f t="shared" si="2"/>
        <v>0</v>
      </c>
      <c r="V26" s="21">
        <f t="shared" si="2"/>
        <v>0</v>
      </c>
      <c r="W26" s="21">
        <f t="shared" si="2"/>
        <v>0</v>
      </c>
      <c r="X26" s="21">
        <f t="shared" si="2"/>
        <v>0</v>
      </c>
      <c r="Y26" s="21">
        <f t="shared" si="2"/>
        <v>0</v>
      </c>
      <c r="Z26" s="21">
        <f t="shared" si="2"/>
        <v>0</v>
      </c>
      <c r="AA26" s="21">
        <f t="shared" si="2"/>
        <v>0</v>
      </c>
      <c r="AB26" s="21">
        <f t="shared" si="2"/>
        <v>0</v>
      </c>
      <c r="AC26" s="21">
        <f t="shared" si="2"/>
        <v>0</v>
      </c>
      <c r="AD26" s="21">
        <f t="shared" si="2"/>
        <v>0</v>
      </c>
      <c r="AE26" s="21">
        <f t="shared" si="2"/>
        <v>0</v>
      </c>
      <c r="AF26" s="21">
        <f t="shared" si="2"/>
        <v>0</v>
      </c>
      <c r="AG26" s="21">
        <f t="shared" si="2"/>
        <v>0</v>
      </c>
      <c r="AH26" s="21">
        <f t="shared" si="2"/>
        <v>0</v>
      </c>
      <c r="AI26" s="21">
        <f t="shared" si="2"/>
        <v>0</v>
      </c>
      <c r="AJ26" s="21">
        <f t="shared" si="2"/>
        <v>0</v>
      </c>
      <c r="AK26" s="21">
        <f t="shared" si="2"/>
        <v>0</v>
      </c>
      <c r="AL26" s="21">
        <f t="shared" si="2"/>
        <v>0</v>
      </c>
      <c r="AM26" s="21">
        <f t="shared" si="2"/>
        <v>0</v>
      </c>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c r="AI998" s="21"/>
      <c r="AJ998" s="21"/>
      <c r="AK998" s="21"/>
      <c r="AL998" s="21"/>
      <c r="AM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c r="AK999" s="21"/>
      <c r="AL999" s="21"/>
      <c r="AM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c r="AI1000" s="21"/>
      <c r="AJ1000" s="21"/>
      <c r="AK1000" s="21"/>
      <c r="AL1000" s="21"/>
      <c r="AM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c r="AH1001" s="21"/>
      <c r="AI1001" s="21"/>
      <c r="AJ1001" s="21"/>
      <c r="AK1001" s="21"/>
      <c r="AL1001" s="21"/>
      <c r="AM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c r="AH1002" s="21"/>
      <c r="AI1002" s="21"/>
      <c r="AJ1002" s="21"/>
      <c r="AK1002" s="21"/>
      <c r="AL1002" s="21"/>
      <c r="AM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c r="AH1003" s="21"/>
      <c r="AI1003" s="21"/>
      <c r="AJ1003" s="21"/>
      <c r="AK1003" s="21"/>
      <c r="AL1003" s="21"/>
      <c r="AM1003" s="21"/>
    </row>
    <row r="1004">
      <c r="A1004" s="21"/>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c r="AH1004" s="21"/>
      <c r="AI1004" s="21"/>
      <c r="AJ1004" s="21"/>
      <c r="AK1004" s="21"/>
      <c r="AL1004" s="21"/>
      <c r="AM1004" s="21"/>
    </row>
    <row r="1005">
      <c r="A1005" s="21"/>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c r="AH1005" s="21"/>
      <c r="AI1005" s="21"/>
      <c r="AJ1005" s="21"/>
      <c r="AK1005" s="21"/>
      <c r="AL1005" s="21"/>
      <c r="AM1005" s="21"/>
    </row>
  </sheetData>
  <mergeCells count="15">
    <mergeCell ref="H2:K2"/>
    <mergeCell ref="L2:O2"/>
    <mergeCell ref="P2:S2"/>
    <mergeCell ref="T2:W2"/>
    <mergeCell ref="X2:AA2"/>
    <mergeCell ref="AB2:AE2"/>
    <mergeCell ref="AF2:AI2"/>
    <mergeCell ref="AJ2:AM2"/>
    <mergeCell ref="A1:A3"/>
    <mergeCell ref="B1:B3"/>
    <mergeCell ref="C1:C3"/>
    <mergeCell ref="D1:O1"/>
    <mergeCell ref="P1:AA1"/>
    <mergeCell ref="AB1:AM1"/>
    <mergeCell ref="D2:G2"/>
  </mergeCells>
  <conditionalFormatting sqref="D4:D24">
    <cfRule type="cellIs" dxfId="0" priority="1" operator="lessThan">
      <formula>4</formula>
    </cfRule>
  </conditionalFormatting>
  <conditionalFormatting sqref="D4:AM24">
    <cfRule type="notContainsBlanks" dxfId="1" priority="2">
      <formula>LEN(TRIM(D4))&gt;0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34.57"/>
    <col customWidth="1" min="3" max="3" width="17.86"/>
    <col customWidth="1" min="4" max="4" width="12.14"/>
    <col customWidth="1" min="5" max="6" width="10.43"/>
    <col customWidth="1" min="7" max="7" width="12.14"/>
    <col customWidth="1" min="8" max="8" width="16.14"/>
    <col customWidth="1" min="11" max="11" width="17.71"/>
  </cols>
  <sheetData>
    <row r="1">
      <c r="A1" s="12" t="s">
        <v>48</v>
      </c>
      <c r="B1" s="23" t="s">
        <v>49</v>
      </c>
      <c r="C1" s="23" t="s">
        <v>50</v>
      </c>
      <c r="D1" s="23" t="s">
        <v>51</v>
      </c>
      <c r="E1" s="23" t="s">
        <v>52</v>
      </c>
      <c r="F1" s="23" t="s">
        <v>53</v>
      </c>
      <c r="G1" s="23" t="s">
        <v>54</v>
      </c>
      <c r="H1" s="23" t="s">
        <v>55</v>
      </c>
      <c r="I1" s="23" t="s">
        <v>56</v>
      </c>
      <c r="J1" s="23" t="s">
        <v>57</v>
      </c>
      <c r="K1" s="24" t="s">
        <v>58</v>
      </c>
      <c r="L1" s="25">
        <f>COUNTIF(G2:G21,"=Male")</f>
        <v>10</v>
      </c>
      <c r="M1" s="24" t="s">
        <v>61</v>
      </c>
      <c r="N1" s="26">
        <f>L1/SUM(L1:L2)</f>
        <v>0.5</v>
      </c>
    </row>
    <row r="2">
      <c r="A2" s="12">
        <v>1.0</v>
      </c>
      <c r="B2" s="27" t="s">
        <v>62</v>
      </c>
      <c r="C2" s="27" t="s">
        <v>63</v>
      </c>
      <c r="D2" s="27" t="s">
        <v>64</v>
      </c>
      <c r="E2" s="28">
        <v>34080.0</v>
      </c>
      <c r="F2" s="29">
        <f t="shared" ref="F2:F21" si="1">DATEDIF(DATEVALUE(E2),TODAY(), "Y")</f>
        <v>26</v>
      </c>
      <c r="G2" s="30" t="s">
        <v>66</v>
      </c>
      <c r="H2" s="31" t="s">
        <v>67</v>
      </c>
      <c r="I2" s="32">
        <v>175.0</v>
      </c>
      <c r="J2" s="32">
        <v>80.0</v>
      </c>
      <c r="K2" s="24" t="s">
        <v>68</v>
      </c>
      <c r="L2" s="33">
        <f>COUNTIFS(G2:G21,"=Female")</f>
        <v>10</v>
      </c>
      <c r="M2" s="24" t="s">
        <v>70</v>
      </c>
      <c r="N2" s="26">
        <f>L2/SUM(L1:L2)</f>
        <v>0.5</v>
      </c>
    </row>
    <row r="3">
      <c r="A3" s="12">
        <v>2.0</v>
      </c>
      <c r="B3" s="27" t="s">
        <v>71</v>
      </c>
      <c r="C3" s="27" t="s">
        <v>72</v>
      </c>
      <c r="D3" s="27" t="s">
        <v>73</v>
      </c>
      <c r="E3" s="28">
        <v>35859.0</v>
      </c>
      <c r="F3" s="29">
        <f t="shared" si="1"/>
        <v>21</v>
      </c>
      <c r="G3" s="30" t="s">
        <v>66</v>
      </c>
      <c r="H3" s="31" t="s">
        <v>74</v>
      </c>
      <c r="I3" s="32">
        <v>173.0</v>
      </c>
      <c r="J3" s="32">
        <v>70.0</v>
      </c>
    </row>
    <row r="4">
      <c r="A4" s="12">
        <v>3.0</v>
      </c>
      <c r="B4" s="27" t="s">
        <v>75</v>
      </c>
      <c r="C4" s="27" t="s">
        <v>76</v>
      </c>
      <c r="D4" s="27" t="s">
        <v>77</v>
      </c>
      <c r="E4" s="28">
        <v>36121.0</v>
      </c>
      <c r="F4" s="29">
        <f t="shared" si="1"/>
        <v>21</v>
      </c>
      <c r="G4" s="30" t="s">
        <v>78</v>
      </c>
      <c r="H4" s="31" t="s">
        <v>80</v>
      </c>
      <c r="I4" s="32">
        <v>146.0</v>
      </c>
      <c r="J4" s="32">
        <v>56.0</v>
      </c>
    </row>
    <row r="5">
      <c r="A5" s="12">
        <v>4.0</v>
      </c>
      <c r="B5" s="27" t="s">
        <v>81</v>
      </c>
      <c r="C5" s="27" t="s">
        <v>82</v>
      </c>
      <c r="D5" s="27" t="s">
        <v>83</v>
      </c>
      <c r="E5" s="28">
        <v>36547.0</v>
      </c>
      <c r="F5" s="29">
        <f t="shared" si="1"/>
        <v>20</v>
      </c>
      <c r="G5" s="30" t="s">
        <v>66</v>
      </c>
      <c r="H5" s="31" t="s">
        <v>84</v>
      </c>
      <c r="I5" s="32">
        <v>170.0</v>
      </c>
      <c r="J5" s="32">
        <v>64.5</v>
      </c>
    </row>
    <row r="6">
      <c r="A6" s="12">
        <v>5.0</v>
      </c>
      <c r="B6" s="27" t="s">
        <v>85</v>
      </c>
      <c r="C6" s="27" t="s">
        <v>86</v>
      </c>
      <c r="D6" s="27" t="s">
        <v>87</v>
      </c>
      <c r="E6" s="28">
        <v>36388.0</v>
      </c>
      <c r="F6" s="29">
        <f t="shared" si="1"/>
        <v>20</v>
      </c>
      <c r="G6" s="30" t="s">
        <v>66</v>
      </c>
      <c r="H6" s="31" t="s">
        <v>88</v>
      </c>
      <c r="I6" s="32">
        <v>180.0</v>
      </c>
      <c r="J6" s="32">
        <v>68.0</v>
      </c>
    </row>
    <row r="7">
      <c r="A7" s="12">
        <v>6.0</v>
      </c>
      <c r="B7" s="34" t="s">
        <v>89</v>
      </c>
      <c r="C7" s="34" t="s">
        <v>90</v>
      </c>
      <c r="D7" s="34" t="s">
        <v>91</v>
      </c>
      <c r="E7" s="28">
        <v>36323.0</v>
      </c>
      <c r="F7" s="29">
        <f t="shared" si="1"/>
        <v>20</v>
      </c>
      <c r="G7" s="30" t="s">
        <v>66</v>
      </c>
      <c r="H7" s="31" t="s">
        <v>93</v>
      </c>
      <c r="I7" s="32">
        <v>180.0</v>
      </c>
      <c r="J7" s="32">
        <v>130.0</v>
      </c>
    </row>
    <row r="8">
      <c r="A8" s="12">
        <v>7.0</v>
      </c>
      <c r="B8" s="34" t="s">
        <v>94</v>
      </c>
      <c r="C8" s="34" t="s">
        <v>95</v>
      </c>
      <c r="D8" s="34" t="s">
        <v>96</v>
      </c>
      <c r="E8" s="28">
        <v>36230.0</v>
      </c>
      <c r="F8" s="29">
        <f t="shared" si="1"/>
        <v>20</v>
      </c>
      <c r="G8" s="30" t="s">
        <v>66</v>
      </c>
      <c r="H8" s="35" t="s">
        <v>97</v>
      </c>
      <c r="I8" s="32">
        <v>171.0</v>
      </c>
      <c r="J8" s="32">
        <v>75.0</v>
      </c>
    </row>
    <row r="9">
      <c r="A9" s="12">
        <v>8.0</v>
      </c>
      <c r="B9" s="34" t="s">
        <v>98</v>
      </c>
      <c r="C9" s="34" t="s">
        <v>99</v>
      </c>
      <c r="D9" s="34" t="s">
        <v>100</v>
      </c>
      <c r="E9" s="36">
        <v>36700.0</v>
      </c>
      <c r="F9" s="29">
        <f t="shared" si="1"/>
        <v>19</v>
      </c>
      <c r="G9" s="30" t="s">
        <v>78</v>
      </c>
      <c r="H9" s="31" t="s">
        <v>101</v>
      </c>
      <c r="I9" s="32">
        <v>173.0</v>
      </c>
      <c r="J9" s="32">
        <v>80.0</v>
      </c>
    </row>
    <row r="10">
      <c r="A10" s="12">
        <v>9.0</v>
      </c>
      <c r="B10" s="27" t="s">
        <v>103</v>
      </c>
      <c r="C10" s="27" t="s">
        <v>95</v>
      </c>
      <c r="D10" s="27" t="s">
        <v>104</v>
      </c>
      <c r="E10" s="28">
        <v>36232.0</v>
      </c>
      <c r="F10" s="29">
        <f t="shared" si="1"/>
        <v>20</v>
      </c>
      <c r="G10" s="30" t="s">
        <v>66</v>
      </c>
      <c r="H10" s="31" t="s">
        <v>105</v>
      </c>
      <c r="I10" s="32">
        <v>176.0</v>
      </c>
      <c r="J10" s="32">
        <v>87.0</v>
      </c>
    </row>
    <row r="11">
      <c r="A11" s="12">
        <v>10.0</v>
      </c>
      <c r="B11" s="34" t="s">
        <v>106</v>
      </c>
      <c r="C11" s="34" t="s">
        <v>107</v>
      </c>
      <c r="D11" s="34" t="s">
        <v>108</v>
      </c>
      <c r="E11" s="28">
        <v>36650.0</v>
      </c>
      <c r="F11" s="29">
        <f t="shared" si="1"/>
        <v>19</v>
      </c>
      <c r="G11" s="30" t="s">
        <v>78</v>
      </c>
      <c r="H11" s="31" t="s">
        <v>109</v>
      </c>
      <c r="I11" s="32">
        <v>166.0</v>
      </c>
      <c r="J11" s="32">
        <v>63.9</v>
      </c>
    </row>
    <row r="12">
      <c r="A12" s="12">
        <v>11.0</v>
      </c>
      <c r="B12" s="27" t="s">
        <v>110</v>
      </c>
      <c r="C12" s="27" t="s">
        <v>111</v>
      </c>
      <c r="D12" s="27" t="s">
        <v>112</v>
      </c>
      <c r="E12" s="28">
        <v>36575.0</v>
      </c>
      <c r="F12" s="29">
        <f t="shared" si="1"/>
        <v>19</v>
      </c>
      <c r="G12" s="30" t="s">
        <v>66</v>
      </c>
      <c r="H12" s="31" t="s">
        <v>113</v>
      </c>
      <c r="I12" s="32">
        <v>187.0</v>
      </c>
      <c r="J12" s="32">
        <v>81.0</v>
      </c>
    </row>
    <row r="13">
      <c r="A13" s="12">
        <v>12.0</v>
      </c>
      <c r="B13" s="27" t="s">
        <v>114</v>
      </c>
      <c r="C13" s="27" t="s">
        <v>115</v>
      </c>
      <c r="D13" s="27" t="s">
        <v>116</v>
      </c>
      <c r="E13" s="28">
        <v>34737.0</v>
      </c>
      <c r="F13" s="29">
        <f t="shared" si="1"/>
        <v>25</v>
      </c>
      <c r="G13" s="30" t="s">
        <v>78</v>
      </c>
      <c r="H13" s="31" t="s">
        <v>117</v>
      </c>
      <c r="I13" s="32">
        <v>158.0</v>
      </c>
      <c r="J13" s="32">
        <v>74.0</v>
      </c>
    </row>
    <row r="14">
      <c r="A14" s="12">
        <v>13.0</v>
      </c>
      <c r="B14" s="27" t="s">
        <v>118</v>
      </c>
      <c r="C14" s="27" t="s">
        <v>59</v>
      </c>
      <c r="D14" s="27" t="s">
        <v>119</v>
      </c>
      <c r="E14" s="36">
        <v>36748.0</v>
      </c>
      <c r="F14" s="29">
        <f t="shared" si="1"/>
        <v>19</v>
      </c>
      <c r="G14" s="30" t="s">
        <v>78</v>
      </c>
      <c r="H14" s="31" t="s">
        <v>120</v>
      </c>
      <c r="I14" s="32">
        <v>155.0</v>
      </c>
      <c r="J14" s="32">
        <v>58.0</v>
      </c>
    </row>
    <row r="15">
      <c r="A15" s="12">
        <v>14.0</v>
      </c>
      <c r="B15" s="27" t="s">
        <v>121</v>
      </c>
      <c r="C15" s="27" t="s">
        <v>122</v>
      </c>
      <c r="D15" s="27" t="s">
        <v>123</v>
      </c>
      <c r="E15" s="28">
        <v>36327.0</v>
      </c>
      <c r="F15" s="29">
        <f t="shared" si="1"/>
        <v>20</v>
      </c>
      <c r="G15" s="30" t="s">
        <v>78</v>
      </c>
      <c r="H15" s="31" t="s">
        <v>125</v>
      </c>
      <c r="I15" s="32">
        <v>164.0</v>
      </c>
      <c r="J15" s="32">
        <v>95.0</v>
      </c>
    </row>
    <row r="16">
      <c r="A16" s="12">
        <v>15.0</v>
      </c>
      <c r="B16" s="27" t="s">
        <v>126</v>
      </c>
      <c r="C16" s="27" t="s">
        <v>127</v>
      </c>
      <c r="D16" s="27" t="s">
        <v>128</v>
      </c>
      <c r="E16" s="28">
        <v>36412.0</v>
      </c>
      <c r="F16" s="29">
        <f t="shared" si="1"/>
        <v>20</v>
      </c>
      <c r="G16" s="30" t="s">
        <v>78</v>
      </c>
      <c r="H16" s="31" t="s">
        <v>129</v>
      </c>
      <c r="I16" s="32">
        <v>166.0</v>
      </c>
      <c r="J16" s="32">
        <v>85.0</v>
      </c>
    </row>
    <row r="17">
      <c r="A17" s="12">
        <v>16.0</v>
      </c>
      <c r="B17" s="14" t="s">
        <v>130</v>
      </c>
      <c r="C17" s="14" t="s">
        <v>44</v>
      </c>
      <c r="D17" s="14" t="s">
        <v>131</v>
      </c>
      <c r="E17" s="37">
        <v>35065.0</v>
      </c>
      <c r="F17" s="29">
        <f t="shared" si="1"/>
        <v>24</v>
      </c>
      <c r="G17" s="38" t="s">
        <v>78</v>
      </c>
      <c r="H17" s="14">
        <v>1.005633034E9</v>
      </c>
      <c r="I17" s="14">
        <v>170.0</v>
      </c>
      <c r="J17" s="14">
        <v>78.0</v>
      </c>
    </row>
    <row r="18">
      <c r="A18" s="12">
        <v>17.0</v>
      </c>
      <c r="B18" s="39" t="s">
        <v>132</v>
      </c>
      <c r="C18" s="39" t="s">
        <v>79</v>
      </c>
      <c r="D18" s="39" t="s">
        <v>133</v>
      </c>
      <c r="E18" s="40">
        <v>36451.0</v>
      </c>
      <c r="F18" s="29">
        <f t="shared" si="1"/>
        <v>20</v>
      </c>
      <c r="G18" s="34" t="s">
        <v>66</v>
      </c>
      <c r="H18" s="41" t="s">
        <v>135</v>
      </c>
      <c r="I18" s="42">
        <v>178.0</v>
      </c>
      <c r="J18" s="42">
        <v>65.0</v>
      </c>
    </row>
    <row r="19">
      <c r="A19" s="12">
        <v>18.0</v>
      </c>
      <c r="B19" s="14" t="s">
        <v>136</v>
      </c>
      <c r="C19" s="39" t="s">
        <v>137</v>
      </c>
      <c r="D19" s="39" t="s">
        <v>46</v>
      </c>
      <c r="E19" s="40">
        <v>34314.0</v>
      </c>
      <c r="F19" s="29">
        <f t="shared" si="1"/>
        <v>26</v>
      </c>
      <c r="G19" s="34" t="s">
        <v>66</v>
      </c>
      <c r="H19" s="42">
        <v>1.091256284E9</v>
      </c>
      <c r="I19" s="42">
        <v>180.0</v>
      </c>
      <c r="J19" s="42">
        <v>86.0</v>
      </c>
    </row>
    <row r="20">
      <c r="A20" s="12">
        <v>19.0</v>
      </c>
      <c r="C20" s="14" t="s">
        <v>124</v>
      </c>
      <c r="D20" s="14" t="s">
        <v>63</v>
      </c>
      <c r="E20" s="37">
        <v>35709.0</v>
      </c>
      <c r="F20" s="29">
        <f t="shared" si="1"/>
        <v>22</v>
      </c>
      <c r="G20" s="38" t="s">
        <v>78</v>
      </c>
      <c r="I20" s="43">
        <v>157.0</v>
      </c>
      <c r="J20" s="43">
        <v>60.0</v>
      </c>
    </row>
    <row r="21">
      <c r="A21" s="12">
        <v>20.0</v>
      </c>
      <c r="C21" s="14" t="s">
        <v>102</v>
      </c>
      <c r="E21" s="44">
        <v>35781.0</v>
      </c>
      <c r="F21" s="29">
        <f t="shared" si="1"/>
        <v>22</v>
      </c>
      <c r="G21" s="38" t="s">
        <v>78</v>
      </c>
      <c r="I21" s="43">
        <v>163.0</v>
      </c>
      <c r="J21" s="43">
        <v>71.0</v>
      </c>
    </row>
    <row r="23">
      <c r="F23" s="45">
        <f>min(F2:F17)</f>
        <v>19</v>
      </c>
      <c r="I23" s="45">
        <f t="shared" ref="I23:J23" si="2">min(I2:I17)</f>
        <v>146</v>
      </c>
      <c r="J23" s="45">
        <f t="shared" si="2"/>
        <v>56</v>
      </c>
    </row>
    <row r="24">
      <c r="F24" s="45">
        <f>max(F2:F17)</f>
        <v>26</v>
      </c>
      <c r="I24" s="45">
        <f t="shared" ref="I24:J24" si="3">max(I2:I17)</f>
        <v>187</v>
      </c>
      <c r="J24" s="45">
        <f t="shared" si="3"/>
        <v>130</v>
      </c>
    </row>
    <row r="25">
      <c r="F25" s="45">
        <f>AVERAGE(F2:F17)</f>
        <v>20.8125</v>
      </c>
      <c r="I25" s="45">
        <f t="shared" ref="I25:J25" si="4">AVERAGE(I2:I17)</f>
        <v>169.375</v>
      </c>
      <c r="J25" s="45">
        <f t="shared" si="4"/>
        <v>77.8375</v>
      </c>
    </row>
    <row r="26">
      <c r="F26" s="45">
        <f>STDEV(F2:F17)</f>
        <v>2.1975365</v>
      </c>
      <c r="I26" s="45">
        <f t="shared" ref="I26:J26" si="5">STDEV(I2:I17)</f>
        <v>10.24939023</v>
      </c>
      <c r="J26" s="45">
        <f t="shared" si="5"/>
        <v>17.49978571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14"/>
    <col customWidth="1" min="2" max="2" width="95.57"/>
    <col customWidth="1" min="3" max="3" width="52.0"/>
  </cols>
  <sheetData>
    <row r="1">
      <c r="A1" s="1" t="s">
        <v>0</v>
      </c>
      <c r="B1" s="3" t="s">
        <v>2</v>
      </c>
      <c r="C1" s="3" t="s">
        <v>4</v>
      </c>
    </row>
    <row r="2">
      <c r="A2" s="1" t="s">
        <v>5</v>
      </c>
      <c r="B2" s="6" t="s">
        <v>7</v>
      </c>
    </row>
    <row r="3">
      <c r="A3" s="1" t="s">
        <v>9</v>
      </c>
      <c r="B3" s="6" t="s">
        <v>10</v>
      </c>
    </row>
    <row r="4">
      <c r="A4" s="1" t="s">
        <v>12</v>
      </c>
      <c r="B4" s="6" t="s">
        <v>13</v>
      </c>
    </row>
    <row r="5">
      <c r="A5" s="1" t="s">
        <v>14</v>
      </c>
      <c r="B5" s="6" t="s">
        <v>15</v>
      </c>
    </row>
    <row r="6">
      <c r="A6" s="1" t="s">
        <v>16</v>
      </c>
      <c r="B6" s="6" t="s">
        <v>17</v>
      </c>
    </row>
    <row r="7">
      <c r="A7" s="1" t="s">
        <v>19</v>
      </c>
      <c r="B7" s="6" t="s">
        <v>20</v>
      </c>
    </row>
    <row r="8">
      <c r="A8" s="1" t="s">
        <v>21</v>
      </c>
      <c r="B8" s="6" t="s">
        <v>23</v>
      </c>
    </row>
    <row r="9">
      <c r="A9" s="1" t="s">
        <v>24</v>
      </c>
      <c r="B9" s="6" t="s">
        <v>25</v>
      </c>
    </row>
    <row r="10">
      <c r="A10" s="1" t="s">
        <v>26</v>
      </c>
      <c r="B10" s="6">
        <v>10.0</v>
      </c>
    </row>
    <row r="11" ht="148.5" customHeight="1">
      <c r="A11" s="1" t="s">
        <v>28</v>
      </c>
      <c r="B11" s="13" t="s">
        <v>30</v>
      </c>
    </row>
    <row r="12" ht="114.75" customHeight="1">
      <c r="A12" s="1" t="s">
        <v>31</v>
      </c>
      <c r="B12" s="13" t="s">
        <v>32</v>
      </c>
    </row>
    <row r="13">
      <c r="A13" s="14" t="s">
        <v>33</v>
      </c>
      <c r="B13" s="14" t="s">
        <v>34</v>
      </c>
    </row>
    <row r="14">
      <c r="A14" s="14" t="s">
        <v>33</v>
      </c>
      <c r="B14" s="14" t="s">
        <v>36</v>
      </c>
    </row>
    <row r="15">
      <c r="A15" s="14" t="s">
        <v>33</v>
      </c>
      <c r="B15" s="14" t="s">
        <v>37</v>
      </c>
    </row>
    <row r="16">
      <c r="A16" s="14" t="s">
        <v>33</v>
      </c>
      <c r="B16" s="14" t="s">
        <v>39</v>
      </c>
    </row>
    <row r="17">
      <c r="A17" s="14" t="s">
        <v>33</v>
      </c>
      <c r="B17" s="14" t="s">
        <v>40</v>
      </c>
    </row>
  </sheetData>
  <drawing r:id="rId1"/>
</worksheet>
</file>