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EstaPastaDeTrabalho" hidePivotFieldList="1" defaultThemeVersion="166925"/>
  <mc:AlternateContent xmlns:mc="http://schemas.openxmlformats.org/markup-compatibility/2006">
    <mc:Choice Requires="x15">
      <x15ac:absPath xmlns:x15ac="http://schemas.microsoft.com/office/spreadsheetml/2010/11/ac" url="C:\Users\abeil\Desktop\Mestrado\Qualidade dados\Planilhas de apoio\"/>
    </mc:Choice>
  </mc:AlternateContent>
  <xr:revisionPtr revIDLastSave="0" documentId="13_ncr:1_{6BACE8F5-DC43-4172-BCAC-2863FD493DC2}" xr6:coauthVersionLast="47" xr6:coauthVersionMax="47" xr10:uidLastSave="{00000000-0000-0000-0000-000000000000}"/>
  <bookViews>
    <workbookView xWindow="-120" yWindow="-120" windowWidth="20730" windowHeight="11040" tabRatio="891" activeTab="6" xr2:uid="{AF15ACD7-2949-43B1-BF56-B67178454EBB}"/>
  </bookViews>
  <sheets>
    <sheet name="Capitulos" sheetId="12" r:id="rId1"/>
    <sheet name="Campos" sheetId="5" r:id="rId2"/>
    <sheet name="Resumo campos" sheetId="15" state="hidden" r:id="rId3"/>
    <sheet name="Todas_Regras" sheetId="18" r:id="rId4"/>
    <sheet name="Indicacao_viabilidade" sheetId="11" r:id="rId5"/>
    <sheet name="Consolidado_Viaveis" sheetId="13" r:id="rId6"/>
    <sheet name="Analytics_Viaveis" sheetId="14" r:id="rId7"/>
    <sheet name="Todas_Regras_Consolidado" sheetId="19" r:id="rId8"/>
    <sheet name="Planilha6" sheetId="31" r:id="rId9"/>
    <sheet name="Analytics_Todas" sheetId="21" r:id="rId10"/>
    <sheet name="Tabela regras por campos" sheetId="25" r:id="rId11"/>
    <sheet name="enancib 2022" sheetId="26" r:id="rId12"/>
    <sheet name="enancib regras distintas" sheetId="32" r:id="rId13"/>
    <sheet name="Planilha4" sheetId="29" r:id="rId14"/>
    <sheet name="gráfico 1" sheetId="30" r:id="rId15"/>
    <sheet name="Planilha8" sheetId="33" r:id="rId16"/>
  </sheets>
  <externalReferences>
    <externalReference r:id="rId17"/>
  </externalReferences>
  <definedNames>
    <definedName name="_xlnm._FilterDatabase" localSheetId="1" hidden="1">Campos!$A$1:$G$71</definedName>
    <definedName name="_xlnm._FilterDatabase" localSheetId="0" hidden="1">Capitulos!$A$1:$C$71</definedName>
    <definedName name="_xlnm._FilterDatabase" localSheetId="5" hidden="1">Consolidado_Viaveis!$A$1:$G$108</definedName>
    <definedName name="_xlnm._FilterDatabase" localSheetId="11" hidden="1">'enancib 2022'!$A$1:$G$313</definedName>
    <definedName name="_xlnm._FilterDatabase" localSheetId="12" hidden="1">'enancib regras distintas'!$A$1:$A$244</definedName>
    <definedName name="_xlnm._FilterDatabase" localSheetId="4" hidden="1">Indicacao_viabilidade!$A$1:$F$226</definedName>
    <definedName name="_xlnm._FilterDatabase" localSheetId="3" hidden="1">Todas_Regras!$A$1:$E$283</definedName>
    <definedName name="_xlnm._FilterDatabase" localSheetId="7" hidden="1">Todas_Regras_Consolidado!$A$1:$G$270</definedName>
  </definedNames>
  <calcPr calcId="191029"/>
  <pivotCaches>
    <pivotCache cacheId="26" r:id="rId18"/>
    <pivotCache cacheId="27" r:id="rId19"/>
    <pivotCache cacheId="42"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245" i="26" l="1"/>
  <c r="D245" i="26"/>
  <c r="A245" i="26"/>
  <c r="B245" i="26" s="1"/>
  <c r="G244" i="26"/>
  <c r="D244" i="26"/>
  <c r="A244" i="26"/>
  <c r="B244" i="26" s="1"/>
  <c r="G243" i="26"/>
  <c r="D243" i="26"/>
  <c r="A243" i="26"/>
  <c r="B243" i="26" s="1"/>
  <c r="G242" i="26"/>
  <c r="D242" i="26"/>
  <c r="A242" i="26"/>
  <c r="B242" i="26" s="1"/>
  <c r="G241" i="26"/>
  <c r="D241" i="26"/>
  <c r="A241" i="26"/>
  <c r="B241" i="26" s="1"/>
  <c r="G240" i="26"/>
  <c r="D240" i="26"/>
  <c r="A240" i="26"/>
  <c r="B240" i="26" s="1"/>
  <c r="G239" i="26"/>
  <c r="D239" i="26"/>
  <c r="A239" i="26"/>
  <c r="B239" i="26" s="1"/>
  <c r="G238" i="26"/>
  <c r="D238" i="26"/>
  <c r="A238" i="26"/>
  <c r="B238" i="26" s="1"/>
  <c r="G237" i="26"/>
  <c r="D237" i="26"/>
  <c r="A237" i="26"/>
  <c r="B237" i="26" s="1"/>
  <c r="G236" i="26"/>
  <c r="D236" i="26"/>
  <c r="A236" i="26"/>
  <c r="B236" i="26" s="1"/>
  <c r="G235" i="26"/>
  <c r="D235" i="26"/>
  <c r="A235" i="26"/>
  <c r="B235" i="26" s="1"/>
  <c r="G234" i="26"/>
  <c r="D234" i="26"/>
  <c r="A234" i="26"/>
  <c r="B234" i="26" s="1"/>
  <c r="G233" i="26"/>
  <c r="D233" i="26"/>
  <c r="A233" i="26"/>
  <c r="B233" i="26" s="1"/>
  <c r="G232" i="26"/>
  <c r="D232" i="26"/>
  <c r="A232" i="26"/>
  <c r="B232" i="26" s="1"/>
  <c r="G231" i="26"/>
  <c r="D231" i="26"/>
  <c r="A231" i="26"/>
  <c r="B231" i="26" s="1"/>
  <c r="G230" i="26"/>
  <c r="D230" i="26"/>
  <c r="A230" i="26"/>
  <c r="B230" i="26" s="1"/>
  <c r="G229" i="26"/>
  <c r="D229" i="26"/>
  <c r="A229" i="26"/>
  <c r="B229" i="26" s="1"/>
  <c r="G228" i="26"/>
  <c r="D228" i="26"/>
  <c r="A228" i="26"/>
  <c r="B228" i="26" s="1"/>
  <c r="G227" i="26"/>
  <c r="D227" i="26"/>
  <c r="A227" i="26"/>
  <c r="B227" i="26" s="1"/>
  <c r="G226" i="26"/>
  <c r="D226" i="26"/>
  <c r="A226" i="26"/>
  <c r="B226" i="26" s="1"/>
  <c r="G225" i="26"/>
  <c r="D225" i="26"/>
  <c r="A225" i="26"/>
  <c r="B225" i="26" s="1"/>
  <c r="G224" i="26"/>
  <c r="D224" i="26"/>
  <c r="A224" i="26"/>
  <c r="B224" i="26" s="1"/>
  <c r="G223" i="26"/>
  <c r="D223" i="26"/>
  <c r="A223" i="26"/>
  <c r="B223" i="26" s="1"/>
  <c r="G222" i="26"/>
  <c r="D222" i="26"/>
  <c r="A222" i="26"/>
  <c r="B222" i="26" s="1"/>
  <c r="G221" i="26"/>
  <c r="D221" i="26"/>
  <c r="A221" i="26"/>
  <c r="B221" i="26" s="1"/>
  <c r="G220" i="26"/>
  <c r="A220" i="26"/>
  <c r="B220" i="26" s="1"/>
  <c r="G219" i="26"/>
  <c r="D219" i="26"/>
  <c r="A219" i="26"/>
  <c r="B219" i="26" s="1"/>
  <c r="G218" i="26"/>
  <c r="D218" i="26"/>
  <c r="A218" i="26"/>
  <c r="B218" i="26" s="1"/>
  <c r="G217" i="26"/>
  <c r="D217" i="26"/>
  <c r="A217" i="26"/>
  <c r="B217" i="26" s="1"/>
  <c r="G216" i="26"/>
  <c r="D216" i="26"/>
  <c r="A216" i="26"/>
  <c r="B216" i="26" s="1"/>
  <c r="G215" i="26"/>
  <c r="D215" i="26"/>
  <c r="A215" i="26"/>
  <c r="B215" i="26" s="1"/>
  <c r="G214" i="26"/>
  <c r="D214" i="26"/>
  <c r="A214" i="26"/>
  <c r="B214" i="26" s="1"/>
  <c r="G213" i="26"/>
  <c r="D213" i="26"/>
  <c r="A213" i="26"/>
  <c r="B213" i="26" s="1"/>
  <c r="G212" i="26"/>
  <c r="D212" i="26"/>
  <c r="A212" i="26"/>
  <c r="B212" i="26" s="1"/>
  <c r="G211" i="26"/>
  <c r="D211" i="26"/>
  <c r="A211" i="26"/>
  <c r="B211" i="26" s="1"/>
  <c r="G210" i="26"/>
  <c r="A210" i="26"/>
  <c r="B210" i="26" s="1"/>
  <c r="G209" i="26"/>
  <c r="D209" i="26"/>
  <c r="A209" i="26"/>
  <c r="B209" i="26" s="1"/>
  <c r="G208" i="26"/>
  <c r="D208" i="26"/>
  <c r="A208" i="26"/>
  <c r="B208" i="26" s="1"/>
  <c r="G207" i="26"/>
  <c r="A207" i="26"/>
  <c r="B207" i="26" s="1"/>
  <c r="G206" i="26"/>
  <c r="D206" i="26"/>
  <c r="A206" i="26"/>
  <c r="B206" i="26" s="1"/>
  <c r="G205" i="26"/>
  <c r="D205" i="26"/>
  <c r="A205" i="26"/>
  <c r="B205" i="26" s="1"/>
  <c r="G204" i="26"/>
  <c r="A204" i="26"/>
  <c r="B204" i="26" s="1"/>
  <c r="G203" i="26"/>
  <c r="D203" i="26"/>
  <c r="A203" i="26"/>
  <c r="B203" i="26" s="1"/>
  <c r="G202" i="26"/>
  <c r="D202" i="26"/>
  <c r="A202" i="26"/>
  <c r="B202" i="26" s="1"/>
  <c r="G201" i="26"/>
  <c r="D201" i="26"/>
  <c r="A201" i="26"/>
  <c r="B201" i="26" s="1"/>
  <c r="G200" i="26"/>
  <c r="D200" i="26"/>
  <c r="A200" i="26"/>
  <c r="B200" i="26" s="1"/>
  <c r="G199" i="26"/>
  <c r="D199" i="26"/>
  <c r="A199" i="26"/>
  <c r="B199" i="26" s="1"/>
  <c r="G198" i="26"/>
  <c r="D198" i="26"/>
  <c r="A198" i="26"/>
  <c r="B198" i="26" s="1"/>
  <c r="G197" i="26"/>
  <c r="D197" i="26"/>
  <c r="A197" i="26"/>
  <c r="B197" i="26" s="1"/>
  <c r="G196" i="26"/>
  <c r="D196" i="26"/>
  <c r="A196" i="26"/>
  <c r="B196" i="26" s="1"/>
  <c r="G195" i="26"/>
  <c r="D195" i="26"/>
  <c r="A195" i="26"/>
  <c r="B195" i="26" s="1"/>
  <c r="G194" i="26"/>
  <c r="D194" i="26"/>
  <c r="A194" i="26"/>
  <c r="B194" i="26" s="1"/>
  <c r="G193" i="26"/>
  <c r="D193" i="26"/>
  <c r="A193" i="26"/>
  <c r="B193" i="26" s="1"/>
  <c r="G192" i="26"/>
  <c r="D192" i="26"/>
  <c r="A192" i="26"/>
  <c r="B192" i="26" s="1"/>
  <c r="G191" i="26"/>
  <c r="D191" i="26"/>
  <c r="A191" i="26"/>
  <c r="B191" i="26" s="1"/>
  <c r="G190" i="26"/>
  <c r="D190" i="26"/>
  <c r="A190" i="26"/>
  <c r="B190" i="26" s="1"/>
  <c r="G189" i="26"/>
  <c r="D189" i="26"/>
  <c r="A189" i="26"/>
  <c r="B189" i="26" s="1"/>
  <c r="G188" i="26"/>
  <c r="D188" i="26"/>
  <c r="A188" i="26"/>
  <c r="B188" i="26" s="1"/>
  <c r="G187" i="26"/>
  <c r="D187" i="26"/>
  <c r="A187" i="26"/>
  <c r="B187" i="26" s="1"/>
  <c r="G186" i="26"/>
  <c r="D186" i="26"/>
  <c r="A186" i="26"/>
  <c r="B186" i="26" s="1"/>
  <c r="G185" i="26"/>
  <c r="A185" i="26"/>
  <c r="B185" i="26" s="1"/>
  <c r="G184" i="26"/>
  <c r="D184" i="26"/>
  <c r="A184" i="26"/>
  <c r="B184" i="26" s="1"/>
  <c r="G183" i="26"/>
  <c r="D183" i="26"/>
  <c r="A183" i="26"/>
  <c r="B183" i="26" s="1"/>
  <c r="G182" i="26"/>
  <c r="D182" i="26"/>
  <c r="A182" i="26"/>
  <c r="B182" i="26" s="1"/>
  <c r="G181" i="26"/>
  <c r="D181" i="26"/>
  <c r="A181" i="26"/>
  <c r="B181" i="26" s="1"/>
  <c r="G180" i="26"/>
  <c r="D180" i="26"/>
  <c r="A180" i="26"/>
  <c r="B180" i="26" s="1"/>
  <c r="G179" i="26"/>
  <c r="D179" i="26"/>
  <c r="A179" i="26"/>
  <c r="B179" i="26" s="1"/>
  <c r="G178" i="26"/>
  <c r="D178" i="26"/>
  <c r="A178" i="26"/>
  <c r="B178" i="26" s="1"/>
  <c r="G177" i="26"/>
  <c r="D177" i="26"/>
  <c r="A177" i="26"/>
  <c r="B177" i="26" s="1"/>
  <c r="G176" i="26"/>
  <c r="D176" i="26"/>
  <c r="A176" i="26"/>
  <c r="B176" i="26" s="1"/>
  <c r="G175" i="26"/>
  <c r="D175" i="26"/>
  <c r="A175" i="26"/>
  <c r="B175" i="26" s="1"/>
  <c r="G174" i="26"/>
  <c r="D174" i="26"/>
  <c r="A174" i="26"/>
  <c r="B174" i="26" s="1"/>
  <c r="G173" i="26"/>
  <c r="D173" i="26"/>
  <c r="A173" i="26"/>
  <c r="B173" i="26" s="1"/>
  <c r="G172" i="26"/>
  <c r="D172" i="26"/>
  <c r="A172" i="26"/>
  <c r="B172" i="26" s="1"/>
  <c r="G171" i="26"/>
  <c r="D171" i="26"/>
  <c r="A171" i="26"/>
  <c r="B171" i="26" s="1"/>
  <c r="G170" i="26"/>
  <c r="D170" i="26"/>
  <c r="A170" i="26"/>
  <c r="B170" i="26" s="1"/>
  <c r="G169" i="26"/>
  <c r="D169" i="26"/>
  <c r="A169" i="26"/>
  <c r="B169" i="26" s="1"/>
  <c r="G168" i="26"/>
  <c r="D168" i="26"/>
  <c r="A168" i="26"/>
  <c r="B168" i="26" s="1"/>
  <c r="G167" i="26"/>
  <c r="A167" i="26"/>
  <c r="B167" i="26" s="1"/>
  <c r="G166" i="26"/>
  <c r="A166" i="26"/>
  <c r="B166" i="26" s="1"/>
  <c r="G165" i="26"/>
  <c r="D165" i="26"/>
  <c r="A165" i="26"/>
  <c r="B165" i="26" s="1"/>
  <c r="G164" i="26"/>
  <c r="D164" i="26"/>
  <c r="A164" i="26"/>
  <c r="B164" i="26" s="1"/>
  <c r="G163" i="26"/>
  <c r="D163" i="26"/>
  <c r="A163" i="26"/>
  <c r="B163" i="26" s="1"/>
  <c r="G162" i="26"/>
  <c r="D162" i="26"/>
  <c r="A162" i="26"/>
  <c r="B162" i="26" s="1"/>
  <c r="G161" i="26"/>
  <c r="A161" i="26"/>
  <c r="B161" i="26" s="1"/>
  <c r="G160" i="26"/>
  <c r="D160" i="26"/>
  <c r="A160" i="26"/>
  <c r="B160" i="26" s="1"/>
  <c r="G159" i="26"/>
  <c r="D159" i="26"/>
  <c r="A159" i="26"/>
  <c r="B159" i="26" s="1"/>
  <c r="G158" i="26"/>
  <c r="D158" i="26"/>
  <c r="A158" i="26"/>
  <c r="B158" i="26" s="1"/>
  <c r="G157" i="26"/>
  <c r="D157" i="26"/>
  <c r="A157" i="26"/>
  <c r="B157" i="26" s="1"/>
  <c r="G156" i="26"/>
  <c r="D156" i="26"/>
  <c r="A156" i="26"/>
  <c r="B156" i="26" s="1"/>
  <c r="G155" i="26"/>
  <c r="D155" i="26"/>
  <c r="A155" i="26"/>
  <c r="B155" i="26" s="1"/>
  <c r="G154" i="26"/>
  <c r="D154" i="26"/>
  <c r="A154" i="26"/>
  <c r="B154" i="26" s="1"/>
  <c r="G153" i="26"/>
  <c r="D153" i="26"/>
  <c r="A153" i="26"/>
  <c r="B153" i="26" s="1"/>
  <c r="G152" i="26"/>
  <c r="D152" i="26"/>
  <c r="A152" i="26"/>
  <c r="B152" i="26" s="1"/>
  <c r="G151" i="26"/>
  <c r="D151" i="26"/>
  <c r="A151" i="26"/>
  <c r="B151" i="26" s="1"/>
  <c r="G150" i="26"/>
  <c r="D150" i="26"/>
  <c r="A150" i="26"/>
  <c r="B150" i="26" s="1"/>
  <c r="G149" i="26"/>
  <c r="D149" i="26"/>
  <c r="A149" i="26"/>
  <c r="B149" i="26" s="1"/>
  <c r="G148" i="26"/>
  <c r="D148" i="26"/>
  <c r="A148" i="26"/>
  <c r="B148" i="26" s="1"/>
  <c r="G147" i="26"/>
  <c r="D147" i="26"/>
  <c r="A147" i="26"/>
  <c r="B147" i="26" s="1"/>
  <c r="G146" i="26"/>
  <c r="D146" i="26"/>
  <c r="A146" i="26"/>
  <c r="B146" i="26" s="1"/>
  <c r="G145" i="26"/>
  <c r="D145" i="26"/>
  <c r="A145" i="26"/>
  <c r="B145" i="26" s="1"/>
  <c r="G144" i="26"/>
  <c r="D144" i="26"/>
  <c r="A144" i="26"/>
  <c r="B144" i="26" s="1"/>
  <c r="G143" i="26"/>
  <c r="D143" i="26"/>
  <c r="A143" i="26"/>
  <c r="B143" i="26" s="1"/>
  <c r="G142" i="26"/>
  <c r="D142" i="26"/>
  <c r="A142" i="26"/>
  <c r="B142" i="26" s="1"/>
  <c r="G141" i="26"/>
  <c r="D141" i="26"/>
  <c r="A141" i="26"/>
  <c r="B141" i="26" s="1"/>
  <c r="G140" i="26"/>
  <c r="D140" i="26"/>
  <c r="A140" i="26"/>
  <c r="B140" i="26" s="1"/>
  <c r="G139" i="26"/>
  <c r="D139" i="26"/>
  <c r="A139" i="26"/>
  <c r="B139" i="26" s="1"/>
  <c r="G138" i="26"/>
  <c r="D138" i="26"/>
  <c r="A138" i="26"/>
  <c r="B138" i="26" s="1"/>
  <c r="G137" i="26"/>
  <c r="D137" i="26"/>
  <c r="A137" i="26"/>
  <c r="B137" i="26" s="1"/>
  <c r="G136" i="26"/>
  <c r="D136" i="26"/>
  <c r="A136" i="26"/>
  <c r="B136" i="26" s="1"/>
  <c r="G135" i="26"/>
  <c r="D135" i="26"/>
  <c r="A135" i="26"/>
  <c r="B135" i="26" s="1"/>
  <c r="G134" i="26"/>
  <c r="D134" i="26"/>
  <c r="A134" i="26"/>
  <c r="B134" i="26" s="1"/>
  <c r="G133" i="26"/>
  <c r="D133" i="26"/>
  <c r="A133" i="26"/>
  <c r="B133" i="26" s="1"/>
  <c r="G132" i="26"/>
  <c r="D132" i="26"/>
  <c r="A132" i="26"/>
  <c r="B132" i="26" s="1"/>
  <c r="G131" i="26"/>
  <c r="A131" i="26"/>
  <c r="B131" i="26" s="1"/>
  <c r="G130" i="26"/>
  <c r="D130" i="26"/>
  <c r="A130" i="26"/>
  <c r="B130" i="26" s="1"/>
  <c r="G129" i="26"/>
  <c r="D129" i="26"/>
  <c r="A129" i="26"/>
  <c r="B129" i="26" s="1"/>
  <c r="G128" i="26"/>
  <c r="D128" i="26"/>
  <c r="A128" i="26"/>
  <c r="B128" i="26" s="1"/>
  <c r="G127" i="26"/>
  <c r="D127" i="26"/>
  <c r="A127" i="26"/>
  <c r="B127" i="26" s="1"/>
  <c r="G126" i="26"/>
  <c r="D126" i="26"/>
  <c r="A126" i="26"/>
  <c r="B126" i="26" s="1"/>
  <c r="G125" i="26"/>
  <c r="D125" i="26"/>
  <c r="A125" i="26"/>
  <c r="B125" i="26" s="1"/>
  <c r="G124" i="26"/>
  <c r="D124" i="26"/>
  <c r="A124" i="26"/>
  <c r="B124" i="26" s="1"/>
  <c r="G123" i="26"/>
  <c r="D123" i="26"/>
  <c r="A123" i="26"/>
  <c r="B123" i="26" s="1"/>
  <c r="G122" i="26"/>
  <c r="D122" i="26"/>
  <c r="A122" i="26"/>
  <c r="B122" i="26" s="1"/>
  <c r="G121" i="26"/>
  <c r="A121" i="26"/>
  <c r="B121" i="26" s="1"/>
  <c r="G120" i="26"/>
  <c r="A120" i="26"/>
  <c r="B120" i="26" s="1"/>
  <c r="G119" i="26"/>
  <c r="D119" i="26"/>
  <c r="A119" i="26"/>
  <c r="B119" i="26" s="1"/>
  <c r="G118" i="26"/>
  <c r="D118" i="26"/>
  <c r="A118" i="26"/>
  <c r="B118" i="26" s="1"/>
  <c r="G117" i="26"/>
  <c r="A117" i="26"/>
  <c r="B117" i="26" s="1"/>
  <c r="G116" i="26"/>
  <c r="A116" i="26"/>
  <c r="B116" i="26" s="1"/>
  <c r="G115" i="26"/>
  <c r="A115" i="26"/>
  <c r="B115" i="26" s="1"/>
  <c r="G114" i="26"/>
  <c r="A114" i="26"/>
  <c r="B114" i="26" s="1"/>
  <c r="G113" i="26"/>
  <c r="A113" i="26"/>
  <c r="B113" i="26" s="1"/>
  <c r="G112" i="26"/>
  <c r="A112" i="26"/>
  <c r="B112" i="26" s="1"/>
  <c r="G111" i="26"/>
  <c r="A111" i="26"/>
  <c r="B111" i="26" s="1"/>
  <c r="G110" i="26"/>
  <c r="D110" i="26"/>
  <c r="A110" i="26"/>
  <c r="B110" i="26" s="1"/>
  <c r="G109" i="26"/>
  <c r="D109" i="26"/>
  <c r="A109" i="26"/>
  <c r="B109" i="26" s="1"/>
  <c r="G108" i="26"/>
  <c r="D108" i="26"/>
  <c r="A108" i="26"/>
  <c r="B108" i="26" s="1"/>
  <c r="G107" i="26"/>
  <c r="D107" i="26"/>
  <c r="A107" i="26"/>
  <c r="B107" i="26" s="1"/>
  <c r="G106" i="26"/>
  <c r="D106" i="26"/>
  <c r="A106" i="26"/>
  <c r="B106" i="26" s="1"/>
  <c r="G105" i="26"/>
  <c r="D105" i="26"/>
  <c r="A105" i="26"/>
  <c r="B105" i="26" s="1"/>
  <c r="G104" i="26"/>
  <c r="D104" i="26"/>
  <c r="A104" i="26"/>
  <c r="B104" i="26" s="1"/>
  <c r="G103" i="26"/>
  <c r="A103" i="26"/>
  <c r="B103" i="26" s="1"/>
  <c r="G102" i="26"/>
  <c r="D102" i="26"/>
  <c r="A102" i="26"/>
  <c r="B102" i="26" s="1"/>
  <c r="G101" i="26"/>
  <c r="D101" i="26"/>
  <c r="A101" i="26"/>
  <c r="B101" i="26" s="1"/>
  <c r="G100" i="26"/>
  <c r="D100" i="26"/>
  <c r="A100" i="26"/>
  <c r="B100" i="26" s="1"/>
  <c r="G99" i="26"/>
  <c r="D99" i="26"/>
  <c r="A99" i="26"/>
  <c r="B99" i="26" s="1"/>
  <c r="G98" i="26"/>
  <c r="D98" i="26"/>
  <c r="A98" i="26"/>
  <c r="B98" i="26" s="1"/>
  <c r="G97" i="26"/>
  <c r="D97" i="26"/>
  <c r="A97" i="26"/>
  <c r="B97" i="26" s="1"/>
  <c r="G96" i="26"/>
  <c r="D96" i="26"/>
  <c r="A96" i="26"/>
  <c r="B96" i="26" s="1"/>
  <c r="G95" i="26"/>
  <c r="D95" i="26"/>
  <c r="A95" i="26"/>
  <c r="B95" i="26" s="1"/>
  <c r="G94" i="26"/>
  <c r="D94" i="26"/>
  <c r="A94" i="26"/>
  <c r="B94" i="26" s="1"/>
  <c r="G93" i="26"/>
  <c r="A93" i="26"/>
  <c r="B93" i="26" s="1"/>
  <c r="G92" i="26"/>
  <c r="A92" i="26"/>
  <c r="B92" i="26" s="1"/>
  <c r="G91" i="26"/>
  <c r="A91" i="26"/>
  <c r="B91" i="26" s="1"/>
  <c r="G90" i="26"/>
  <c r="D90" i="26"/>
  <c r="A90" i="26"/>
  <c r="B90" i="26" s="1"/>
  <c r="G89" i="26"/>
  <c r="D89" i="26"/>
  <c r="A89" i="26"/>
  <c r="B89" i="26" s="1"/>
  <c r="G88" i="26"/>
  <c r="D88" i="26"/>
  <c r="A88" i="26"/>
  <c r="B88" i="26" s="1"/>
  <c r="G87" i="26"/>
  <c r="D87" i="26"/>
  <c r="A87" i="26"/>
  <c r="B87" i="26" s="1"/>
  <c r="G86" i="26"/>
  <c r="D86" i="26"/>
  <c r="A86" i="26"/>
  <c r="B86" i="26" s="1"/>
  <c r="G85" i="26"/>
  <c r="D85" i="26"/>
  <c r="A85" i="26"/>
  <c r="B85" i="26" s="1"/>
  <c r="G84" i="26"/>
  <c r="D84" i="26"/>
  <c r="A84" i="26"/>
  <c r="B84" i="26" s="1"/>
  <c r="G83" i="26"/>
  <c r="D83" i="26"/>
  <c r="A83" i="26"/>
  <c r="B83" i="26" s="1"/>
  <c r="G82" i="26"/>
  <c r="D82" i="26"/>
  <c r="A82" i="26"/>
  <c r="B82" i="26" s="1"/>
  <c r="G81" i="26"/>
  <c r="D81" i="26"/>
  <c r="A81" i="26"/>
  <c r="B81" i="26" s="1"/>
  <c r="G80" i="26"/>
  <c r="D80" i="26"/>
  <c r="A80" i="26"/>
  <c r="B80" i="26" s="1"/>
  <c r="G79" i="26"/>
  <c r="A79" i="26"/>
  <c r="B79" i="26" s="1"/>
  <c r="G78" i="26"/>
  <c r="A78" i="26"/>
  <c r="B78" i="26" s="1"/>
  <c r="G77" i="26"/>
  <c r="A77" i="26"/>
  <c r="B77" i="26" s="1"/>
  <c r="G76" i="26"/>
  <c r="A76" i="26"/>
  <c r="B76" i="26" s="1"/>
  <c r="G75" i="26"/>
  <c r="D75" i="26"/>
  <c r="A75" i="26"/>
  <c r="B75" i="26" s="1"/>
  <c r="G74" i="26"/>
  <c r="D74" i="26"/>
  <c r="A74" i="26"/>
  <c r="B74" i="26" s="1"/>
  <c r="G73" i="26"/>
  <c r="D73" i="26"/>
  <c r="A73" i="26"/>
  <c r="B73" i="26" s="1"/>
  <c r="G72" i="26"/>
  <c r="D72" i="26"/>
  <c r="A72" i="26"/>
  <c r="B72" i="26" s="1"/>
  <c r="G71" i="26"/>
  <c r="D71" i="26"/>
  <c r="A71" i="26"/>
  <c r="B71" i="26" s="1"/>
  <c r="G70" i="26"/>
  <c r="D70" i="26"/>
  <c r="A70" i="26"/>
  <c r="B70" i="26" s="1"/>
  <c r="G69" i="26"/>
  <c r="D69" i="26"/>
  <c r="A69" i="26"/>
  <c r="B69" i="26" s="1"/>
  <c r="G68" i="26"/>
  <c r="D68" i="26"/>
  <c r="A68" i="26"/>
  <c r="B68" i="26" s="1"/>
  <c r="G67" i="26"/>
  <c r="D67" i="26"/>
  <c r="A67" i="26"/>
  <c r="B67" i="26" s="1"/>
  <c r="G66" i="26"/>
  <c r="D66" i="26"/>
  <c r="A66" i="26"/>
  <c r="B66" i="26" s="1"/>
  <c r="G65" i="26"/>
  <c r="D65" i="26"/>
  <c r="A65" i="26"/>
  <c r="B65" i="26" s="1"/>
  <c r="G64" i="26"/>
  <c r="A64" i="26"/>
  <c r="B64" i="26" s="1"/>
  <c r="G63" i="26"/>
  <c r="A63" i="26"/>
  <c r="B63" i="26" s="1"/>
  <c r="G62" i="26"/>
  <c r="A62" i="26"/>
  <c r="B62" i="26" s="1"/>
  <c r="G61" i="26"/>
  <c r="A61" i="26"/>
  <c r="B61" i="26" s="1"/>
  <c r="G60" i="26"/>
  <c r="A60" i="26"/>
  <c r="B60" i="26" s="1"/>
  <c r="G59" i="26"/>
  <c r="A59" i="26"/>
  <c r="B59" i="26" s="1"/>
  <c r="G58" i="26"/>
  <c r="D58" i="26"/>
  <c r="A58" i="26"/>
  <c r="B58" i="26" s="1"/>
  <c r="G57" i="26"/>
  <c r="D57" i="26"/>
  <c r="A57" i="26"/>
  <c r="B57" i="26" s="1"/>
  <c r="G56" i="26"/>
  <c r="D56" i="26"/>
  <c r="A56" i="26"/>
  <c r="B56" i="26" s="1"/>
  <c r="G55" i="26"/>
  <c r="D55" i="26"/>
  <c r="A55" i="26"/>
  <c r="B55" i="26" s="1"/>
  <c r="G54" i="26"/>
  <c r="D54" i="26"/>
  <c r="A54" i="26"/>
  <c r="B54" i="26" s="1"/>
  <c r="G53" i="26"/>
  <c r="D53" i="26"/>
  <c r="A53" i="26"/>
  <c r="B53" i="26" s="1"/>
  <c r="G52" i="26"/>
  <c r="D52" i="26"/>
  <c r="A52" i="26"/>
  <c r="B52" i="26" s="1"/>
  <c r="G51" i="26"/>
  <c r="D51" i="26"/>
  <c r="A51" i="26"/>
  <c r="B51" i="26" s="1"/>
  <c r="G50" i="26"/>
  <c r="D50" i="26"/>
  <c r="A50" i="26"/>
  <c r="B50" i="26" s="1"/>
  <c r="G49" i="26"/>
  <c r="D49" i="26"/>
  <c r="A49" i="26"/>
  <c r="B49" i="26" s="1"/>
  <c r="G48" i="26"/>
  <c r="A48" i="26"/>
  <c r="B48" i="26" s="1"/>
  <c r="G47" i="26"/>
  <c r="D47" i="26"/>
  <c r="A47" i="26"/>
  <c r="B47" i="26" s="1"/>
  <c r="G46" i="26"/>
  <c r="D46" i="26"/>
  <c r="A46" i="26"/>
  <c r="B46" i="26" s="1"/>
  <c r="G45" i="26"/>
  <c r="A45" i="26"/>
  <c r="B45" i="26" s="1"/>
  <c r="G44" i="26"/>
  <c r="A44" i="26"/>
  <c r="B44" i="26" s="1"/>
  <c r="G43" i="26"/>
  <c r="A43" i="26"/>
  <c r="B43" i="26" s="1"/>
  <c r="G42" i="26"/>
  <c r="D42" i="26"/>
  <c r="A42" i="26"/>
  <c r="B42" i="26" s="1"/>
  <c r="G41" i="26"/>
  <c r="D41" i="26"/>
  <c r="A41" i="26"/>
  <c r="B41" i="26" s="1"/>
  <c r="G40" i="26"/>
  <c r="D40" i="26"/>
  <c r="A40" i="26"/>
  <c r="B40" i="26" s="1"/>
  <c r="G39" i="26"/>
  <c r="D39" i="26"/>
  <c r="A39" i="26"/>
  <c r="B39" i="26" s="1"/>
  <c r="G38" i="26"/>
  <c r="D38" i="26"/>
  <c r="A38" i="26"/>
  <c r="B38" i="26" s="1"/>
  <c r="G37" i="26"/>
  <c r="D37" i="26"/>
  <c r="A37" i="26"/>
  <c r="B37" i="26" s="1"/>
  <c r="G36" i="26"/>
  <c r="D36" i="26"/>
  <c r="A36" i="26"/>
  <c r="B36" i="26" s="1"/>
  <c r="G35" i="26"/>
  <c r="D35" i="26"/>
  <c r="A35" i="26"/>
  <c r="B35" i="26" s="1"/>
  <c r="G34" i="26"/>
  <c r="D34" i="26"/>
  <c r="A34" i="26"/>
  <c r="B34" i="26" s="1"/>
  <c r="G33" i="26"/>
  <c r="D33" i="26"/>
  <c r="A33" i="26"/>
  <c r="B33" i="26" s="1"/>
  <c r="G32" i="26"/>
  <c r="D32" i="26"/>
  <c r="A32" i="26"/>
  <c r="B32" i="26" s="1"/>
  <c r="G31" i="26"/>
  <c r="D31" i="26"/>
  <c r="A31" i="26"/>
  <c r="B31" i="26" s="1"/>
  <c r="G30" i="26"/>
  <c r="D30" i="26"/>
  <c r="A30" i="26"/>
  <c r="B30" i="26" s="1"/>
  <c r="G29" i="26"/>
  <c r="D29" i="26"/>
  <c r="A29" i="26"/>
  <c r="B29" i="26" s="1"/>
  <c r="G28" i="26"/>
  <c r="D28" i="26"/>
  <c r="A28" i="26"/>
  <c r="B28" i="26" s="1"/>
  <c r="G27" i="26"/>
  <c r="D27" i="26"/>
  <c r="A27" i="26"/>
  <c r="B27" i="26" s="1"/>
  <c r="G26" i="26"/>
  <c r="D26" i="26"/>
  <c r="A26" i="26"/>
  <c r="B26" i="26" s="1"/>
  <c r="G25" i="26"/>
  <c r="A25" i="26"/>
  <c r="B25" i="26" s="1"/>
  <c r="G24" i="26"/>
  <c r="A24" i="26"/>
  <c r="B24" i="26" s="1"/>
  <c r="G23" i="26"/>
  <c r="A23" i="26"/>
  <c r="B23" i="26" s="1"/>
  <c r="G22" i="26"/>
  <c r="D22" i="26"/>
  <c r="A22" i="26"/>
  <c r="B22" i="26" s="1"/>
  <c r="G21" i="26"/>
  <c r="D21" i="26"/>
  <c r="A21" i="26"/>
  <c r="B21" i="26" s="1"/>
  <c r="G20" i="26"/>
  <c r="D20" i="26"/>
  <c r="A20" i="26"/>
  <c r="B20" i="26" s="1"/>
  <c r="G19" i="26"/>
  <c r="D19" i="26"/>
  <c r="A19" i="26"/>
  <c r="B19" i="26" s="1"/>
  <c r="G18" i="26"/>
  <c r="D18" i="26"/>
  <c r="A18" i="26"/>
  <c r="B18" i="26" s="1"/>
  <c r="G17" i="26"/>
  <c r="D17" i="26"/>
  <c r="A17" i="26"/>
  <c r="B17" i="26" s="1"/>
  <c r="G16" i="26"/>
  <c r="D16" i="26"/>
  <c r="A16" i="26"/>
  <c r="B16" i="26" s="1"/>
  <c r="G15" i="26"/>
  <c r="D15" i="26"/>
  <c r="A15" i="26"/>
  <c r="B15" i="26" s="1"/>
  <c r="G14" i="26"/>
  <c r="D14" i="26"/>
  <c r="A14" i="26"/>
  <c r="B14" i="26" s="1"/>
  <c r="G13" i="26"/>
  <c r="D13" i="26"/>
  <c r="A13" i="26"/>
  <c r="B13" i="26" s="1"/>
  <c r="G12" i="26"/>
  <c r="D12" i="26"/>
  <c r="A12" i="26"/>
  <c r="B12" i="26" s="1"/>
  <c r="G11" i="26"/>
  <c r="D11" i="26"/>
  <c r="A11" i="26"/>
  <c r="B11" i="26" s="1"/>
  <c r="G10" i="26"/>
  <c r="D10" i="26"/>
  <c r="A10" i="26"/>
  <c r="B10" i="26" s="1"/>
  <c r="G9" i="26"/>
  <c r="A9" i="26"/>
  <c r="B9" i="26" s="1"/>
  <c r="G8" i="26"/>
  <c r="D8" i="26"/>
  <c r="A8" i="26"/>
  <c r="B8" i="26" s="1"/>
  <c r="G7" i="26"/>
  <c r="D7" i="26"/>
  <c r="A7" i="26"/>
  <c r="B7" i="26" s="1"/>
  <c r="G6" i="26"/>
  <c r="D6" i="26"/>
  <c r="A6" i="26"/>
  <c r="B6" i="26" s="1"/>
  <c r="G5" i="26"/>
  <c r="D5" i="26"/>
  <c r="A5" i="26"/>
  <c r="B5" i="26" s="1"/>
  <c r="G4" i="26"/>
  <c r="D4" i="26"/>
  <c r="A4" i="26"/>
  <c r="B4" i="26" s="1"/>
  <c r="G3" i="26"/>
  <c r="D3" i="26"/>
  <c r="A3" i="26"/>
  <c r="B3" i="26" s="1"/>
  <c r="G2" i="26"/>
  <c r="D2" i="26"/>
  <c r="A2" i="26"/>
  <c r="B2" i="26" s="1"/>
  <c r="P6" i="25"/>
  <c r="Q6" i="25"/>
  <c r="R6" i="25"/>
  <c r="S6" i="25"/>
  <c r="T6" i="25"/>
  <c r="U6" i="25"/>
  <c r="V6" i="25"/>
  <c r="W6" i="25"/>
  <c r="X6" i="25"/>
  <c r="Y6" i="25"/>
  <c r="Z6" i="25"/>
  <c r="AA6" i="25"/>
  <c r="P7" i="25"/>
  <c r="Q7" i="25"/>
  <c r="R7" i="25"/>
  <c r="S7" i="25"/>
  <c r="T7" i="25"/>
  <c r="U7" i="25"/>
  <c r="V7" i="25"/>
  <c r="W7" i="25"/>
  <c r="X7" i="25"/>
  <c r="Y7" i="25"/>
  <c r="Z7" i="25"/>
  <c r="AA7" i="25"/>
  <c r="P8" i="25"/>
  <c r="Q8" i="25"/>
  <c r="R8" i="25"/>
  <c r="S8" i="25"/>
  <c r="T8" i="25"/>
  <c r="U8" i="25"/>
  <c r="V8" i="25"/>
  <c r="W8" i="25"/>
  <c r="X8" i="25"/>
  <c r="Y8" i="25"/>
  <c r="Z8" i="25"/>
  <c r="AA8" i="25"/>
  <c r="P9" i="25"/>
  <c r="Q9" i="25"/>
  <c r="R9" i="25"/>
  <c r="S9" i="25"/>
  <c r="T9" i="25"/>
  <c r="U9" i="25"/>
  <c r="V9" i="25"/>
  <c r="W9" i="25"/>
  <c r="X9" i="25"/>
  <c r="Y9" i="25"/>
  <c r="Z9" i="25"/>
  <c r="AA9" i="25"/>
  <c r="P10" i="25"/>
  <c r="Q10" i="25"/>
  <c r="R10" i="25"/>
  <c r="S10" i="25"/>
  <c r="T10" i="25"/>
  <c r="U10" i="25"/>
  <c r="V10" i="25"/>
  <c r="W10" i="25"/>
  <c r="X10" i="25"/>
  <c r="Y10" i="25"/>
  <c r="Z10" i="25"/>
  <c r="AA10" i="25"/>
  <c r="P11" i="25"/>
  <c r="Q11" i="25"/>
  <c r="R11" i="25"/>
  <c r="S11" i="25"/>
  <c r="T11" i="25"/>
  <c r="U11" i="25"/>
  <c r="V11" i="25"/>
  <c r="W11" i="25"/>
  <c r="X11" i="25"/>
  <c r="Y11" i="25"/>
  <c r="Z11" i="25"/>
  <c r="AA11" i="25"/>
  <c r="P12" i="25"/>
  <c r="Q12" i="25"/>
  <c r="R12" i="25"/>
  <c r="S12" i="25"/>
  <c r="T12" i="25"/>
  <c r="U12" i="25"/>
  <c r="V12" i="25"/>
  <c r="W12" i="25"/>
  <c r="X12" i="25"/>
  <c r="Y12" i="25"/>
  <c r="Z12" i="25"/>
  <c r="AA12" i="25"/>
  <c r="P13" i="25"/>
  <c r="Q13" i="25"/>
  <c r="R13" i="25"/>
  <c r="S13" i="25"/>
  <c r="T13" i="25"/>
  <c r="U13" i="25"/>
  <c r="V13" i="25"/>
  <c r="W13" i="25"/>
  <c r="X13" i="25"/>
  <c r="Y13" i="25"/>
  <c r="Z13" i="25"/>
  <c r="AA13" i="25"/>
  <c r="P14" i="25"/>
  <c r="Q14" i="25"/>
  <c r="R14" i="25"/>
  <c r="S14" i="25"/>
  <c r="T14" i="25"/>
  <c r="U14" i="25"/>
  <c r="V14" i="25"/>
  <c r="W14" i="25"/>
  <c r="X14" i="25"/>
  <c r="Y14" i="25"/>
  <c r="Z14" i="25"/>
  <c r="AA14" i="25"/>
  <c r="P15" i="25"/>
  <c r="Q15" i="25"/>
  <c r="R15" i="25"/>
  <c r="S15" i="25"/>
  <c r="T15" i="25"/>
  <c r="U15" i="25"/>
  <c r="V15" i="25"/>
  <c r="W15" i="25"/>
  <c r="X15" i="25"/>
  <c r="Y15" i="25"/>
  <c r="Z15" i="25"/>
  <c r="AA15" i="25"/>
  <c r="P16" i="25"/>
  <c r="Q16" i="25"/>
  <c r="R16" i="25"/>
  <c r="S16" i="25"/>
  <c r="T16" i="25"/>
  <c r="U16" i="25"/>
  <c r="V16" i="25"/>
  <c r="W16" i="25"/>
  <c r="X16" i="25"/>
  <c r="Y16" i="25"/>
  <c r="Z16" i="25"/>
  <c r="AA16" i="25"/>
  <c r="P17" i="25"/>
  <c r="Q17" i="25"/>
  <c r="R17" i="25"/>
  <c r="S17" i="25"/>
  <c r="T17" i="25"/>
  <c r="U17" i="25"/>
  <c r="V17" i="25"/>
  <c r="W17" i="25"/>
  <c r="X17" i="25"/>
  <c r="Y17" i="25"/>
  <c r="Z17" i="25"/>
  <c r="AA17" i="25"/>
  <c r="P18" i="25"/>
  <c r="Q18" i="25"/>
  <c r="R18" i="25"/>
  <c r="S18" i="25"/>
  <c r="T18" i="25"/>
  <c r="U18" i="25"/>
  <c r="V18" i="25"/>
  <c r="W18" i="25"/>
  <c r="X18" i="25"/>
  <c r="Y18" i="25"/>
  <c r="Z18" i="25"/>
  <c r="AA18" i="25"/>
  <c r="P19" i="25"/>
  <c r="Q19" i="25"/>
  <c r="R19" i="25"/>
  <c r="S19" i="25"/>
  <c r="T19" i="25"/>
  <c r="U19" i="25"/>
  <c r="V19" i="25"/>
  <c r="W19" i="25"/>
  <c r="X19" i="25"/>
  <c r="Y19" i="25"/>
  <c r="Z19" i="25"/>
  <c r="AA19" i="25"/>
  <c r="P20" i="25"/>
  <c r="Q20" i="25"/>
  <c r="R20" i="25"/>
  <c r="S20" i="25"/>
  <c r="T20" i="25"/>
  <c r="U20" i="25"/>
  <c r="V20" i="25"/>
  <c r="W20" i="25"/>
  <c r="X20" i="25"/>
  <c r="Y20" i="25"/>
  <c r="Z20" i="25"/>
  <c r="AA20" i="25"/>
  <c r="P21" i="25"/>
  <c r="Q21" i="25"/>
  <c r="R21" i="25"/>
  <c r="S21" i="25"/>
  <c r="T21" i="25"/>
  <c r="U21" i="25"/>
  <c r="V21" i="25"/>
  <c r="W21" i="25"/>
  <c r="X21" i="25"/>
  <c r="Y21" i="25"/>
  <c r="Z21" i="25"/>
  <c r="AA21" i="25"/>
  <c r="P22" i="25"/>
  <c r="Q22" i="25"/>
  <c r="R22" i="25"/>
  <c r="S22" i="25"/>
  <c r="T22" i="25"/>
  <c r="U22" i="25"/>
  <c r="V22" i="25"/>
  <c r="W22" i="25"/>
  <c r="X22" i="25"/>
  <c r="Y22" i="25"/>
  <c r="Z22" i="25"/>
  <c r="AA22" i="25"/>
  <c r="O7" i="25"/>
  <c r="O8" i="25"/>
  <c r="O9" i="25"/>
  <c r="O10" i="25"/>
  <c r="O11" i="25"/>
  <c r="O12" i="25"/>
  <c r="O13" i="25"/>
  <c r="O14" i="25"/>
  <c r="O15" i="25"/>
  <c r="O16" i="25"/>
  <c r="O17" i="25"/>
  <c r="O18" i="25"/>
  <c r="O19" i="25"/>
  <c r="O20" i="25"/>
  <c r="O21" i="25"/>
  <c r="O22" i="25"/>
  <c r="O6" i="25"/>
  <c r="AC6" i="25"/>
  <c r="AC7" i="25"/>
  <c r="AC8" i="25"/>
  <c r="AC9" i="25"/>
  <c r="AC10" i="25"/>
  <c r="AC11" i="25"/>
  <c r="AC12" i="25"/>
  <c r="AC13" i="25"/>
  <c r="AC14" i="25"/>
  <c r="AC15" i="25"/>
  <c r="AC16" i="25"/>
  <c r="AC17" i="25"/>
  <c r="AC18" i="25"/>
  <c r="AC19" i="25"/>
  <c r="AC20" i="25"/>
  <c r="AC21" i="25"/>
  <c r="AC22" i="25"/>
  <c r="A9" i="19"/>
  <c r="B9" i="19" s="1"/>
  <c r="A23" i="19"/>
  <c r="B23" i="19" s="1"/>
  <c r="A24" i="19"/>
  <c r="B24" i="19" s="1"/>
  <c r="A25" i="19"/>
  <c r="B25" i="19" s="1"/>
  <c r="A43" i="19"/>
  <c r="B43" i="19" s="1"/>
  <c r="A44" i="19"/>
  <c r="B44" i="19" s="1"/>
  <c r="A45" i="19"/>
  <c r="B45" i="19" s="1"/>
  <c r="A48" i="19"/>
  <c r="B48" i="19" s="1"/>
  <c r="A59" i="19"/>
  <c r="B59" i="19" s="1"/>
  <c r="A60" i="19"/>
  <c r="B60" i="19" s="1"/>
  <c r="A61" i="19"/>
  <c r="B61" i="19" s="1"/>
  <c r="A62" i="19"/>
  <c r="B62" i="19" s="1"/>
  <c r="A63" i="19"/>
  <c r="B63" i="19" s="1"/>
  <c r="A64" i="19"/>
  <c r="B64" i="19" s="1"/>
  <c r="A76" i="19"/>
  <c r="B76" i="19" s="1"/>
  <c r="A77" i="19"/>
  <c r="B77" i="19" s="1"/>
  <c r="A78" i="19"/>
  <c r="B78" i="19" s="1"/>
  <c r="A79" i="19"/>
  <c r="B79" i="19" s="1"/>
  <c r="A91" i="19"/>
  <c r="B91" i="19"/>
  <c r="A92" i="19"/>
  <c r="B92" i="19" s="1"/>
  <c r="A93" i="19"/>
  <c r="B93" i="19" s="1"/>
  <c r="A117" i="19"/>
  <c r="B117" i="19" s="1"/>
  <c r="A103" i="19"/>
  <c r="B103" i="19" s="1"/>
  <c r="A111" i="19"/>
  <c r="B111" i="19" s="1"/>
  <c r="A112" i="19"/>
  <c r="B112" i="19" s="1"/>
  <c r="A113" i="19"/>
  <c r="B113" i="19" s="1"/>
  <c r="A114" i="19"/>
  <c r="B114" i="19" s="1"/>
  <c r="A115" i="19"/>
  <c r="B115" i="19" s="1"/>
  <c r="A116" i="19"/>
  <c r="B116" i="19" s="1"/>
  <c r="A120" i="19"/>
  <c r="B120" i="19" s="1"/>
  <c r="A121" i="19"/>
  <c r="B121" i="19" s="1"/>
  <c r="A131" i="19"/>
  <c r="B131" i="19" s="1"/>
  <c r="A161" i="19"/>
  <c r="B161" i="19" s="1"/>
  <c r="A166" i="19"/>
  <c r="B166" i="19" s="1"/>
  <c r="A167" i="19"/>
  <c r="B167" i="19" s="1"/>
  <c r="A185" i="19"/>
  <c r="B185" i="19" s="1"/>
  <c r="A204" i="19"/>
  <c r="B204" i="19" s="1"/>
  <c r="A207" i="19"/>
  <c r="B207" i="19" s="1"/>
  <c r="A210" i="19"/>
  <c r="B210" i="19" s="1"/>
  <c r="A240" i="19"/>
  <c r="B240" i="19" s="1"/>
  <c r="A241" i="19"/>
  <c r="B241" i="19" s="1"/>
  <c r="A252" i="19"/>
  <c r="B252" i="19" s="1"/>
  <c r="A297" i="19"/>
  <c r="B297" i="19"/>
  <c r="A307" i="19"/>
  <c r="B307" i="19" s="1"/>
  <c r="G9" i="19"/>
  <c r="G23" i="19"/>
  <c r="G24" i="19"/>
  <c r="G25" i="19"/>
  <c r="G43" i="19"/>
  <c r="G44" i="19"/>
  <c r="G45" i="19"/>
  <c r="G48" i="19"/>
  <c r="G59" i="19"/>
  <c r="G60" i="19"/>
  <c r="G61" i="19"/>
  <c r="G62" i="19"/>
  <c r="G63" i="19"/>
  <c r="G64" i="19"/>
  <c r="G76" i="19"/>
  <c r="G77" i="19"/>
  <c r="G78" i="19"/>
  <c r="G79" i="19"/>
  <c r="G91" i="19"/>
  <c r="G92" i="19"/>
  <c r="G93" i="19"/>
  <c r="G117" i="19"/>
  <c r="G103" i="19"/>
  <c r="G111" i="19"/>
  <c r="G112" i="19"/>
  <c r="G113" i="19"/>
  <c r="G114" i="19"/>
  <c r="G115" i="19"/>
  <c r="G116" i="19"/>
  <c r="G120" i="19"/>
  <c r="G121" i="19"/>
  <c r="G131" i="19"/>
  <c r="G161" i="19"/>
  <c r="G166" i="19"/>
  <c r="G167" i="19"/>
  <c r="G185" i="19"/>
  <c r="G204" i="19"/>
  <c r="G207" i="19"/>
  <c r="G210" i="19"/>
  <c r="G240" i="19"/>
  <c r="G241" i="19"/>
  <c r="G252" i="19"/>
  <c r="G297" i="19"/>
  <c r="G307" i="19"/>
  <c r="B31" i="19"/>
  <c r="B39" i="19"/>
  <c r="B51" i="19"/>
  <c r="B65" i="19"/>
  <c r="B73" i="19"/>
  <c r="B122" i="19"/>
  <c r="B130" i="19"/>
  <c r="B139" i="19"/>
  <c r="B147" i="19"/>
  <c r="B190" i="19"/>
  <c r="B198" i="19"/>
  <c r="B217" i="19"/>
  <c r="B260" i="19"/>
  <c r="B268" i="19"/>
  <c r="B284" i="19"/>
  <c r="A3" i="19"/>
  <c r="B3" i="19" s="1"/>
  <c r="A4" i="19"/>
  <c r="B4" i="19" s="1"/>
  <c r="A5" i="19"/>
  <c r="B5" i="19" s="1"/>
  <c r="A6" i="19"/>
  <c r="B6" i="19" s="1"/>
  <c r="A7" i="19"/>
  <c r="B7" i="19" s="1"/>
  <c r="A8" i="19"/>
  <c r="B8" i="19" s="1"/>
  <c r="A10" i="19"/>
  <c r="B10" i="19" s="1"/>
  <c r="A11" i="19"/>
  <c r="B11" i="19" s="1"/>
  <c r="A12" i="19"/>
  <c r="B12" i="19" s="1"/>
  <c r="A13" i="19"/>
  <c r="B13" i="19" s="1"/>
  <c r="A14" i="19"/>
  <c r="B14" i="19" s="1"/>
  <c r="A15" i="19"/>
  <c r="B15" i="19" s="1"/>
  <c r="A16" i="19"/>
  <c r="B16" i="19" s="1"/>
  <c r="A17" i="19"/>
  <c r="B17" i="19" s="1"/>
  <c r="A18" i="19"/>
  <c r="B18" i="19" s="1"/>
  <c r="A19" i="19"/>
  <c r="B19" i="19" s="1"/>
  <c r="A20" i="19"/>
  <c r="B20" i="19" s="1"/>
  <c r="A21" i="19"/>
  <c r="B21" i="19" s="1"/>
  <c r="A22" i="19"/>
  <c r="B22" i="19" s="1"/>
  <c r="A26" i="19"/>
  <c r="B26" i="19" s="1"/>
  <c r="A27" i="19"/>
  <c r="B27" i="19" s="1"/>
  <c r="A28" i="19"/>
  <c r="B28" i="19" s="1"/>
  <c r="A29" i="19"/>
  <c r="B29" i="19" s="1"/>
  <c r="A30" i="19"/>
  <c r="B30" i="19" s="1"/>
  <c r="A31" i="19"/>
  <c r="A32" i="19"/>
  <c r="B32" i="19" s="1"/>
  <c r="A33" i="19"/>
  <c r="B33" i="19" s="1"/>
  <c r="A34" i="19"/>
  <c r="B34" i="19" s="1"/>
  <c r="A35" i="19"/>
  <c r="B35" i="19" s="1"/>
  <c r="A36" i="19"/>
  <c r="B36" i="19" s="1"/>
  <c r="A37" i="19"/>
  <c r="B37" i="19" s="1"/>
  <c r="A38" i="19"/>
  <c r="B38" i="19" s="1"/>
  <c r="A39" i="19"/>
  <c r="A40" i="19"/>
  <c r="B40" i="19" s="1"/>
  <c r="A41" i="19"/>
  <c r="B41" i="19" s="1"/>
  <c r="A42" i="19"/>
  <c r="B42" i="19" s="1"/>
  <c r="A46" i="19"/>
  <c r="B46" i="19" s="1"/>
  <c r="A47" i="19"/>
  <c r="B47" i="19" s="1"/>
  <c r="A49" i="19"/>
  <c r="B49" i="19" s="1"/>
  <c r="A50" i="19"/>
  <c r="B50" i="19" s="1"/>
  <c r="A51" i="19"/>
  <c r="A52" i="19"/>
  <c r="B52" i="19" s="1"/>
  <c r="A53" i="19"/>
  <c r="B53" i="19" s="1"/>
  <c r="A54" i="19"/>
  <c r="B54" i="19" s="1"/>
  <c r="A55" i="19"/>
  <c r="B55" i="19" s="1"/>
  <c r="A56" i="19"/>
  <c r="B56" i="19" s="1"/>
  <c r="A57" i="19"/>
  <c r="B57" i="19" s="1"/>
  <c r="A58" i="19"/>
  <c r="B58" i="19" s="1"/>
  <c r="A65" i="19"/>
  <c r="A66" i="19"/>
  <c r="B66" i="19" s="1"/>
  <c r="A67" i="19"/>
  <c r="B67" i="19" s="1"/>
  <c r="A68" i="19"/>
  <c r="B68" i="19" s="1"/>
  <c r="A69" i="19"/>
  <c r="B69" i="19" s="1"/>
  <c r="A70" i="19"/>
  <c r="B70" i="19" s="1"/>
  <c r="A71" i="19"/>
  <c r="B71" i="19" s="1"/>
  <c r="A72" i="19"/>
  <c r="B72" i="19" s="1"/>
  <c r="A73" i="19"/>
  <c r="A74" i="19"/>
  <c r="B74" i="19" s="1"/>
  <c r="A75" i="19"/>
  <c r="B75" i="19" s="1"/>
  <c r="A80" i="19"/>
  <c r="B80" i="19" s="1"/>
  <c r="A81" i="19"/>
  <c r="B81" i="19" s="1"/>
  <c r="A82" i="19"/>
  <c r="B82" i="19" s="1"/>
  <c r="A83" i="19"/>
  <c r="B83" i="19" s="1"/>
  <c r="A84" i="19"/>
  <c r="B84" i="19" s="1"/>
  <c r="A85" i="19"/>
  <c r="B85" i="19" s="1"/>
  <c r="A86" i="19"/>
  <c r="B86" i="19" s="1"/>
  <c r="A87" i="19"/>
  <c r="B87" i="19" s="1"/>
  <c r="A88" i="19"/>
  <c r="B88" i="19" s="1"/>
  <c r="A89" i="19"/>
  <c r="B89" i="19" s="1"/>
  <c r="A90" i="19"/>
  <c r="B90" i="19" s="1"/>
  <c r="A94" i="19"/>
  <c r="B94" i="19" s="1"/>
  <c r="A95" i="19"/>
  <c r="B95" i="19" s="1"/>
  <c r="A96" i="19"/>
  <c r="B96" i="19" s="1"/>
  <c r="A97" i="19"/>
  <c r="B97" i="19" s="1"/>
  <c r="A98" i="19"/>
  <c r="B98" i="19" s="1"/>
  <c r="A99" i="19"/>
  <c r="B99" i="19" s="1"/>
  <c r="A100" i="19"/>
  <c r="B100" i="19" s="1"/>
  <c r="A101" i="19"/>
  <c r="B101" i="19" s="1"/>
  <c r="A102" i="19"/>
  <c r="B102" i="19" s="1"/>
  <c r="A104" i="19"/>
  <c r="B104" i="19" s="1"/>
  <c r="A105" i="19"/>
  <c r="B105" i="19" s="1"/>
  <c r="A106" i="19"/>
  <c r="B106" i="19" s="1"/>
  <c r="A107" i="19"/>
  <c r="B107" i="19" s="1"/>
  <c r="A108" i="19"/>
  <c r="B108" i="19" s="1"/>
  <c r="A109" i="19"/>
  <c r="B109" i="19" s="1"/>
  <c r="A110" i="19"/>
  <c r="B110" i="19" s="1"/>
  <c r="A118" i="19"/>
  <c r="B118" i="19" s="1"/>
  <c r="A119" i="19"/>
  <c r="B119" i="19" s="1"/>
  <c r="A122" i="19"/>
  <c r="A123" i="19"/>
  <c r="B123" i="19" s="1"/>
  <c r="A124" i="19"/>
  <c r="B124" i="19" s="1"/>
  <c r="A125" i="19"/>
  <c r="B125" i="19" s="1"/>
  <c r="A126" i="19"/>
  <c r="B126" i="19" s="1"/>
  <c r="A127" i="19"/>
  <c r="B127" i="19" s="1"/>
  <c r="A128" i="19"/>
  <c r="B128" i="19" s="1"/>
  <c r="A129" i="19"/>
  <c r="B129" i="19" s="1"/>
  <c r="A130" i="19"/>
  <c r="A132" i="19"/>
  <c r="B132" i="19" s="1"/>
  <c r="A133" i="19"/>
  <c r="B133" i="19" s="1"/>
  <c r="A134" i="19"/>
  <c r="B134" i="19" s="1"/>
  <c r="A135" i="19"/>
  <c r="B135" i="19" s="1"/>
  <c r="A136" i="19"/>
  <c r="B136" i="19" s="1"/>
  <c r="A137" i="19"/>
  <c r="B137" i="19" s="1"/>
  <c r="A138" i="19"/>
  <c r="B138" i="19" s="1"/>
  <c r="A139" i="19"/>
  <c r="A140" i="19"/>
  <c r="B140" i="19" s="1"/>
  <c r="A141" i="19"/>
  <c r="B141" i="19" s="1"/>
  <c r="A142" i="19"/>
  <c r="B142" i="19" s="1"/>
  <c r="A143" i="19"/>
  <c r="B143" i="19" s="1"/>
  <c r="A144" i="19"/>
  <c r="B144" i="19" s="1"/>
  <c r="A145" i="19"/>
  <c r="B145" i="19" s="1"/>
  <c r="A146" i="19"/>
  <c r="B146" i="19" s="1"/>
  <c r="A147" i="19"/>
  <c r="A148" i="19"/>
  <c r="B148" i="19" s="1"/>
  <c r="A149" i="19"/>
  <c r="B149" i="19" s="1"/>
  <c r="A150" i="19"/>
  <c r="B150" i="19" s="1"/>
  <c r="A151" i="19"/>
  <c r="B151" i="19" s="1"/>
  <c r="A152" i="19"/>
  <c r="B152" i="19" s="1"/>
  <c r="A153" i="19"/>
  <c r="B153" i="19" s="1"/>
  <c r="A154" i="19"/>
  <c r="B154" i="19" s="1"/>
  <c r="A155" i="19"/>
  <c r="B155" i="19" s="1"/>
  <c r="A156" i="19"/>
  <c r="B156" i="19" s="1"/>
  <c r="A157" i="19"/>
  <c r="B157" i="19" s="1"/>
  <c r="A158" i="19"/>
  <c r="B158" i="19" s="1"/>
  <c r="A159" i="19"/>
  <c r="B159" i="19" s="1"/>
  <c r="A160" i="19"/>
  <c r="B160" i="19" s="1"/>
  <c r="A162" i="19"/>
  <c r="B162" i="19" s="1"/>
  <c r="A163" i="19"/>
  <c r="B163" i="19" s="1"/>
  <c r="A164" i="19"/>
  <c r="B164" i="19" s="1"/>
  <c r="A165" i="19"/>
  <c r="B165" i="19" s="1"/>
  <c r="A168" i="19"/>
  <c r="B168" i="19" s="1"/>
  <c r="A169" i="19"/>
  <c r="B169" i="19" s="1"/>
  <c r="A170" i="19"/>
  <c r="B170" i="19" s="1"/>
  <c r="A171" i="19"/>
  <c r="B171" i="19" s="1"/>
  <c r="A172" i="19"/>
  <c r="B172" i="19" s="1"/>
  <c r="A173" i="19"/>
  <c r="B173" i="19" s="1"/>
  <c r="A174" i="19"/>
  <c r="B174" i="19" s="1"/>
  <c r="A175" i="19"/>
  <c r="B175" i="19" s="1"/>
  <c r="A176" i="19"/>
  <c r="B176" i="19" s="1"/>
  <c r="A177" i="19"/>
  <c r="B177" i="19" s="1"/>
  <c r="A178" i="19"/>
  <c r="B178" i="19" s="1"/>
  <c r="A179" i="19"/>
  <c r="B179" i="19" s="1"/>
  <c r="A180" i="19"/>
  <c r="B180" i="19" s="1"/>
  <c r="A181" i="19"/>
  <c r="B181" i="19" s="1"/>
  <c r="A182" i="19"/>
  <c r="B182" i="19" s="1"/>
  <c r="A183" i="19"/>
  <c r="B183" i="19" s="1"/>
  <c r="A184" i="19"/>
  <c r="B184" i="19" s="1"/>
  <c r="A186" i="19"/>
  <c r="B186" i="19" s="1"/>
  <c r="A187" i="19"/>
  <c r="B187" i="19" s="1"/>
  <c r="A188" i="19"/>
  <c r="B188" i="19" s="1"/>
  <c r="A189" i="19"/>
  <c r="B189" i="19" s="1"/>
  <c r="A190" i="19"/>
  <c r="A191" i="19"/>
  <c r="B191" i="19" s="1"/>
  <c r="A192" i="19"/>
  <c r="B192" i="19" s="1"/>
  <c r="A193" i="19"/>
  <c r="B193" i="19" s="1"/>
  <c r="A194" i="19"/>
  <c r="B194" i="19" s="1"/>
  <c r="A195" i="19"/>
  <c r="B195" i="19" s="1"/>
  <c r="A196" i="19"/>
  <c r="B196" i="19" s="1"/>
  <c r="A197" i="19"/>
  <c r="B197" i="19" s="1"/>
  <c r="A198" i="19"/>
  <c r="A199" i="19"/>
  <c r="B199" i="19" s="1"/>
  <c r="A200" i="19"/>
  <c r="B200" i="19" s="1"/>
  <c r="A201" i="19"/>
  <c r="B201" i="19" s="1"/>
  <c r="A202" i="19"/>
  <c r="B202" i="19" s="1"/>
  <c r="A203" i="19"/>
  <c r="B203" i="19" s="1"/>
  <c r="A205" i="19"/>
  <c r="B205" i="19" s="1"/>
  <c r="A206" i="19"/>
  <c r="B206" i="19" s="1"/>
  <c r="A208" i="19"/>
  <c r="B208" i="19" s="1"/>
  <c r="A209" i="19"/>
  <c r="B209" i="19" s="1"/>
  <c r="A211" i="19"/>
  <c r="B211" i="19" s="1"/>
  <c r="A212" i="19"/>
  <c r="B212" i="19" s="1"/>
  <c r="A213" i="19"/>
  <c r="B213" i="19" s="1"/>
  <c r="A214" i="19"/>
  <c r="B214" i="19" s="1"/>
  <c r="A215" i="19"/>
  <c r="B215" i="19" s="1"/>
  <c r="A216" i="19"/>
  <c r="B216" i="19" s="1"/>
  <c r="A217" i="19"/>
  <c r="A218" i="19"/>
  <c r="B218" i="19" s="1"/>
  <c r="A219" i="19"/>
  <c r="B219" i="19" s="1"/>
  <c r="A220" i="19"/>
  <c r="B220" i="19" s="1"/>
  <c r="A221" i="19"/>
  <c r="B221" i="19" s="1"/>
  <c r="A222" i="19"/>
  <c r="B222" i="19" s="1"/>
  <c r="A223" i="19"/>
  <c r="B223" i="19" s="1"/>
  <c r="A224" i="19"/>
  <c r="B224" i="19" s="1"/>
  <c r="A225" i="19"/>
  <c r="B225" i="19" s="1"/>
  <c r="A226" i="19"/>
  <c r="B226" i="19" s="1"/>
  <c r="A227" i="19"/>
  <c r="B227" i="19" s="1"/>
  <c r="A228" i="19"/>
  <c r="B228" i="19" s="1"/>
  <c r="A229" i="19"/>
  <c r="B229" i="19" s="1"/>
  <c r="A230" i="19"/>
  <c r="B230" i="19" s="1"/>
  <c r="A231" i="19"/>
  <c r="B231" i="19" s="1"/>
  <c r="A232" i="19"/>
  <c r="B232" i="19" s="1"/>
  <c r="A233" i="19"/>
  <c r="B233" i="19" s="1"/>
  <c r="A234" i="19"/>
  <c r="B234" i="19" s="1"/>
  <c r="A235" i="19"/>
  <c r="B235" i="19" s="1"/>
  <c r="A236" i="19"/>
  <c r="B236" i="19" s="1"/>
  <c r="A237" i="19"/>
  <c r="B237" i="19" s="1"/>
  <c r="A238" i="19"/>
  <c r="B238" i="19" s="1"/>
  <c r="A239" i="19"/>
  <c r="B239" i="19" s="1"/>
  <c r="A242" i="19"/>
  <c r="B242" i="19" s="1"/>
  <c r="A243" i="19"/>
  <c r="B243" i="19" s="1"/>
  <c r="A244" i="19"/>
  <c r="B244" i="19" s="1"/>
  <c r="A245" i="19"/>
  <c r="B245" i="19" s="1"/>
  <c r="A246" i="19"/>
  <c r="B246" i="19" s="1"/>
  <c r="A247" i="19"/>
  <c r="B247" i="19" s="1"/>
  <c r="A248" i="19"/>
  <c r="B248" i="19" s="1"/>
  <c r="A249" i="19"/>
  <c r="B249" i="19" s="1"/>
  <c r="A250" i="19"/>
  <c r="B250" i="19" s="1"/>
  <c r="A251" i="19"/>
  <c r="B251" i="19" s="1"/>
  <c r="A253" i="19"/>
  <c r="B253" i="19" s="1"/>
  <c r="A254" i="19"/>
  <c r="B254" i="19" s="1"/>
  <c r="A255" i="19"/>
  <c r="B255" i="19" s="1"/>
  <c r="A256" i="19"/>
  <c r="B256" i="19" s="1"/>
  <c r="A257" i="19"/>
  <c r="B257" i="19" s="1"/>
  <c r="A258" i="19"/>
  <c r="B258" i="19" s="1"/>
  <c r="A259" i="19"/>
  <c r="B259" i="19" s="1"/>
  <c r="A260" i="19"/>
  <c r="A261" i="19"/>
  <c r="B261" i="19" s="1"/>
  <c r="A262" i="19"/>
  <c r="B262" i="19" s="1"/>
  <c r="A263" i="19"/>
  <c r="B263" i="19" s="1"/>
  <c r="A264" i="19"/>
  <c r="B264" i="19" s="1"/>
  <c r="A265" i="19"/>
  <c r="B265" i="19" s="1"/>
  <c r="A266" i="19"/>
  <c r="B266" i="19" s="1"/>
  <c r="A267" i="19"/>
  <c r="B267" i="19" s="1"/>
  <c r="A268" i="19"/>
  <c r="A269" i="19"/>
  <c r="B269" i="19" s="1"/>
  <c r="A270" i="19"/>
  <c r="B270" i="19" s="1"/>
  <c r="A271" i="19"/>
  <c r="B271" i="19" s="1"/>
  <c r="A272" i="19"/>
  <c r="B272" i="19" s="1"/>
  <c r="A273" i="19"/>
  <c r="B273" i="19" s="1"/>
  <c r="A274" i="19"/>
  <c r="B274" i="19" s="1"/>
  <c r="A275" i="19"/>
  <c r="B275" i="19" s="1"/>
  <c r="A276" i="19"/>
  <c r="B276" i="19" s="1"/>
  <c r="A277" i="19"/>
  <c r="B277" i="19" s="1"/>
  <c r="A278" i="19"/>
  <c r="B278" i="19" s="1"/>
  <c r="A279" i="19"/>
  <c r="B279" i="19" s="1"/>
  <c r="A280" i="19"/>
  <c r="B280" i="19" s="1"/>
  <c r="A281" i="19"/>
  <c r="B281" i="19" s="1"/>
  <c r="A282" i="19"/>
  <c r="B282" i="19" s="1"/>
  <c r="A283" i="19"/>
  <c r="B283" i="19" s="1"/>
  <c r="A284" i="19"/>
  <c r="A285" i="19"/>
  <c r="B285" i="19" s="1"/>
  <c r="A286" i="19"/>
  <c r="B286" i="19" s="1"/>
  <c r="A287" i="19"/>
  <c r="B287" i="19" s="1"/>
  <c r="A288" i="19"/>
  <c r="B288" i="19" s="1"/>
  <c r="A289" i="19"/>
  <c r="B289" i="19" s="1"/>
  <c r="A290" i="19"/>
  <c r="B290" i="19" s="1"/>
  <c r="A291" i="19"/>
  <c r="B291" i="19" s="1"/>
  <c r="A292" i="19"/>
  <c r="B292" i="19" s="1"/>
  <c r="A293" i="19"/>
  <c r="B293" i="19" s="1"/>
  <c r="A294" i="19"/>
  <c r="B294" i="19" s="1"/>
  <c r="A295" i="19"/>
  <c r="B295" i="19" s="1"/>
  <c r="A296" i="19"/>
  <c r="B296" i="19" s="1"/>
  <c r="A298" i="19"/>
  <c r="B298" i="19" s="1"/>
  <c r="A299" i="19"/>
  <c r="B299" i="19" s="1"/>
  <c r="A300" i="19"/>
  <c r="B300" i="19" s="1"/>
  <c r="A301" i="19"/>
  <c r="B301" i="19" s="1"/>
  <c r="A302" i="19"/>
  <c r="B302" i="19" s="1"/>
  <c r="A303" i="19"/>
  <c r="B303" i="19" s="1"/>
  <c r="A304" i="19"/>
  <c r="B304" i="19" s="1"/>
  <c r="A305" i="19"/>
  <c r="B305" i="19" s="1"/>
  <c r="A306" i="19"/>
  <c r="B306" i="19" s="1"/>
  <c r="A308" i="19"/>
  <c r="B308" i="19" s="1"/>
  <c r="A309" i="19"/>
  <c r="B309" i="19" s="1"/>
  <c r="A310" i="19"/>
  <c r="B310" i="19" s="1"/>
  <c r="A311" i="19"/>
  <c r="B311" i="19" s="1"/>
  <c r="A312" i="19"/>
  <c r="B312" i="19" s="1"/>
  <c r="A313" i="19"/>
  <c r="B313" i="19" s="1"/>
  <c r="A2" i="19"/>
  <c r="G3" i="19"/>
  <c r="G4" i="19"/>
  <c r="G5" i="19"/>
  <c r="G6" i="19"/>
  <c r="G7" i="19"/>
  <c r="G8" i="19"/>
  <c r="G10" i="19"/>
  <c r="G11" i="19"/>
  <c r="G12" i="19"/>
  <c r="G13" i="19"/>
  <c r="G14" i="19"/>
  <c r="G15" i="19"/>
  <c r="G16" i="19"/>
  <c r="G17" i="19"/>
  <c r="G18" i="19"/>
  <c r="G19" i="19"/>
  <c r="G20" i="19"/>
  <c r="G21" i="19"/>
  <c r="G22" i="19"/>
  <c r="G26" i="19"/>
  <c r="G27" i="19"/>
  <c r="G28" i="19"/>
  <c r="G29" i="19"/>
  <c r="G30" i="19"/>
  <c r="G31" i="19"/>
  <c r="G32" i="19"/>
  <c r="G33" i="19"/>
  <c r="G34" i="19"/>
  <c r="G35" i="19"/>
  <c r="G36" i="19"/>
  <c r="G37" i="19"/>
  <c r="G38" i="19"/>
  <c r="G39" i="19"/>
  <c r="G40" i="19"/>
  <c r="G41" i="19"/>
  <c r="G42" i="19"/>
  <c r="G46" i="19"/>
  <c r="G47" i="19"/>
  <c r="G49" i="19"/>
  <c r="G50" i="19"/>
  <c r="G51" i="19"/>
  <c r="G52" i="19"/>
  <c r="G53" i="19"/>
  <c r="G54" i="19"/>
  <c r="G55" i="19"/>
  <c r="G56" i="19"/>
  <c r="G57" i="19"/>
  <c r="G58" i="19"/>
  <c r="G65" i="19"/>
  <c r="G66" i="19"/>
  <c r="G67" i="19"/>
  <c r="G68" i="19"/>
  <c r="G69" i="19"/>
  <c r="G70" i="19"/>
  <c r="G71" i="19"/>
  <c r="G72" i="19"/>
  <c r="G73" i="19"/>
  <c r="G74" i="19"/>
  <c r="G75" i="19"/>
  <c r="G80" i="19"/>
  <c r="G81" i="19"/>
  <c r="G82" i="19"/>
  <c r="G83" i="19"/>
  <c r="G84" i="19"/>
  <c r="G85" i="19"/>
  <c r="G86" i="19"/>
  <c r="G87" i="19"/>
  <c r="G88" i="19"/>
  <c r="G89" i="19"/>
  <c r="G90" i="19"/>
  <c r="G94" i="19"/>
  <c r="G95" i="19"/>
  <c r="G96" i="19"/>
  <c r="G97" i="19"/>
  <c r="G98" i="19"/>
  <c r="G99" i="19"/>
  <c r="G100" i="19"/>
  <c r="G101" i="19"/>
  <c r="G102" i="19"/>
  <c r="G104" i="19"/>
  <c r="G105" i="19"/>
  <c r="G106" i="19"/>
  <c r="G107" i="19"/>
  <c r="G108" i="19"/>
  <c r="G109" i="19"/>
  <c r="G110" i="19"/>
  <c r="G118" i="19"/>
  <c r="G119" i="19"/>
  <c r="G122" i="19"/>
  <c r="G123" i="19"/>
  <c r="G124" i="19"/>
  <c r="G125" i="19"/>
  <c r="G126" i="19"/>
  <c r="G127" i="19"/>
  <c r="G128" i="19"/>
  <c r="G129" i="19"/>
  <c r="G130" i="19"/>
  <c r="G132" i="19"/>
  <c r="G133" i="19"/>
  <c r="G134" i="19"/>
  <c r="G135" i="19"/>
  <c r="G136" i="19"/>
  <c r="G137" i="19"/>
  <c r="G138" i="19"/>
  <c r="G139" i="19"/>
  <c r="G140" i="19"/>
  <c r="G141" i="19"/>
  <c r="G142" i="19"/>
  <c r="G143" i="19"/>
  <c r="G144" i="19"/>
  <c r="G145" i="19"/>
  <c r="G146" i="19"/>
  <c r="G147" i="19"/>
  <c r="G148" i="19"/>
  <c r="G149" i="19"/>
  <c r="G150" i="19"/>
  <c r="G151" i="19"/>
  <c r="G152" i="19"/>
  <c r="G153" i="19"/>
  <c r="G154" i="19"/>
  <c r="G155" i="19"/>
  <c r="G156" i="19"/>
  <c r="G157" i="19"/>
  <c r="G158" i="19"/>
  <c r="G159" i="19"/>
  <c r="G160" i="19"/>
  <c r="G162" i="19"/>
  <c r="G163" i="19"/>
  <c r="G164" i="19"/>
  <c r="G165" i="19"/>
  <c r="G168" i="19"/>
  <c r="G169" i="19"/>
  <c r="G170" i="19"/>
  <c r="G171" i="19"/>
  <c r="G172" i="19"/>
  <c r="G173" i="19"/>
  <c r="G174" i="19"/>
  <c r="G175" i="19"/>
  <c r="G176" i="19"/>
  <c r="G177" i="19"/>
  <c r="G178" i="19"/>
  <c r="G179" i="19"/>
  <c r="G180" i="19"/>
  <c r="G181" i="19"/>
  <c r="G182" i="19"/>
  <c r="G183" i="19"/>
  <c r="G184" i="19"/>
  <c r="G186" i="19"/>
  <c r="G187" i="19"/>
  <c r="G188" i="19"/>
  <c r="G189" i="19"/>
  <c r="G190" i="19"/>
  <c r="G191" i="19"/>
  <c r="G192" i="19"/>
  <c r="G193" i="19"/>
  <c r="G194" i="19"/>
  <c r="G195" i="19"/>
  <c r="G196" i="19"/>
  <c r="G197" i="19"/>
  <c r="G198" i="19"/>
  <c r="G199" i="19"/>
  <c r="G200" i="19"/>
  <c r="G201" i="19"/>
  <c r="G202" i="19"/>
  <c r="G203" i="19"/>
  <c r="G205" i="19"/>
  <c r="G206" i="19"/>
  <c r="G208" i="19"/>
  <c r="G209" i="19"/>
  <c r="G211" i="19"/>
  <c r="G212" i="19"/>
  <c r="G213" i="19"/>
  <c r="G214" i="19"/>
  <c r="G215" i="19"/>
  <c r="G216" i="19"/>
  <c r="G217" i="19"/>
  <c r="G218" i="19"/>
  <c r="G219" i="19"/>
  <c r="G220" i="19"/>
  <c r="G221" i="19"/>
  <c r="G222" i="19"/>
  <c r="G223" i="19"/>
  <c r="G224" i="19"/>
  <c r="G225" i="19"/>
  <c r="G226" i="19"/>
  <c r="G227" i="19"/>
  <c r="G228" i="19"/>
  <c r="G229" i="19"/>
  <c r="G230" i="19"/>
  <c r="G231" i="19"/>
  <c r="G232" i="19"/>
  <c r="G233" i="19"/>
  <c r="G234" i="19"/>
  <c r="G235" i="19"/>
  <c r="G236" i="19"/>
  <c r="G237" i="19"/>
  <c r="G238" i="19"/>
  <c r="G239" i="19"/>
  <c r="G242" i="19"/>
  <c r="G243" i="19"/>
  <c r="G244" i="19"/>
  <c r="G245" i="19"/>
  <c r="G246" i="19"/>
  <c r="G247" i="19"/>
  <c r="G248" i="19"/>
  <c r="G249" i="19"/>
  <c r="G250" i="19"/>
  <c r="G251" i="19"/>
  <c r="G253" i="19"/>
  <c r="G254" i="19"/>
  <c r="G255" i="19"/>
  <c r="G256" i="19"/>
  <c r="G257" i="19"/>
  <c r="G258" i="19"/>
  <c r="G259" i="19"/>
  <c r="G260" i="19"/>
  <c r="G261" i="19"/>
  <c r="G262" i="19"/>
  <c r="G263" i="19"/>
  <c r="G264" i="19"/>
  <c r="G265" i="19"/>
  <c r="G266" i="19"/>
  <c r="G267" i="19"/>
  <c r="G268" i="19"/>
  <c r="G269" i="19"/>
  <c r="G270" i="19"/>
  <c r="G271" i="19"/>
  <c r="G272" i="19"/>
  <c r="G273" i="19"/>
  <c r="G274" i="19"/>
  <c r="G275" i="19"/>
  <c r="G276" i="19"/>
  <c r="G277" i="19"/>
  <c r="G278" i="19"/>
  <c r="G279" i="19"/>
  <c r="G280" i="19"/>
  <c r="G281" i="19"/>
  <c r="G282" i="19"/>
  <c r="G283" i="19"/>
  <c r="G284" i="19"/>
  <c r="G285" i="19"/>
  <c r="G286" i="19"/>
  <c r="G287" i="19"/>
  <c r="G288" i="19"/>
  <c r="G289" i="19"/>
  <c r="G290" i="19"/>
  <c r="G291" i="19"/>
  <c r="G292" i="19"/>
  <c r="G293" i="19"/>
  <c r="G294" i="19"/>
  <c r="G295" i="19"/>
  <c r="G296" i="19"/>
  <c r="G298" i="19"/>
  <c r="G299" i="19"/>
  <c r="G300" i="19"/>
  <c r="G301" i="19"/>
  <c r="G302" i="19"/>
  <c r="G303" i="19"/>
  <c r="G304" i="19"/>
  <c r="G305" i="19"/>
  <c r="G306" i="19"/>
  <c r="G308" i="19"/>
  <c r="G309" i="19"/>
  <c r="G310" i="19"/>
  <c r="G311" i="19"/>
  <c r="G312" i="19"/>
  <c r="G313" i="19"/>
  <c r="G2" i="19"/>
  <c r="D3" i="13"/>
  <c r="D4" i="13"/>
  <c r="D5" i="13"/>
  <c r="D6" i="13"/>
  <c r="D8" i="13"/>
  <c r="D9" i="13"/>
  <c r="D10" i="13"/>
  <c r="D11" i="13"/>
  <c r="D12" i="13"/>
  <c r="D16" i="13"/>
  <c r="D17" i="13"/>
  <c r="D18" i="13"/>
  <c r="D23" i="13"/>
  <c r="D24" i="13"/>
  <c r="D25" i="13"/>
  <c r="D26" i="13"/>
  <c r="D33" i="13"/>
  <c r="D34" i="13"/>
  <c r="D35" i="13"/>
  <c r="D36" i="13"/>
  <c r="D41" i="13"/>
  <c r="D42" i="13"/>
  <c r="D43" i="13"/>
  <c r="D44" i="13"/>
  <c r="D48" i="13"/>
  <c r="D49" i="13"/>
  <c r="D50" i="13"/>
  <c r="D51" i="13"/>
  <c r="D62" i="13"/>
  <c r="D63" i="13"/>
  <c r="D64" i="13"/>
  <c r="D65" i="13"/>
  <c r="D67" i="13"/>
  <c r="D68" i="13"/>
  <c r="D69" i="13"/>
  <c r="D70" i="13"/>
  <c r="D71" i="13"/>
  <c r="D72" i="13"/>
  <c r="D73" i="13"/>
  <c r="D74" i="13"/>
  <c r="D75" i="13"/>
  <c r="D76" i="13"/>
  <c r="D77" i="13"/>
  <c r="D78" i="13"/>
  <c r="D80" i="13"/>
  <c r="D81" i="13"/>
  <c r="D82" i="13"/>
  <c r="D86" i="13"/>
  <c r="D87" i="13"/>
  <c r="D88" i="13"/>
  <c r="D89" i="13"/>
  <c r="D93" i="13"/>
  <c r="D94" i="13"/>
  <c r="D95" i="13"/>
  <c r="D96" i="13"/>
  <c r="D97" i="13"/>
  <c r="D100" i="13"/>
  <c r="D101" i="13"/>
  <c r="D103" i="13"/>
  <c r="D104" i="13"/>
  <c r="D105" i="13"/>
  <c r="D106" i="13"/>
  <c r="D107" i="13"/>
  <c r="D108" i="13"/>
  <c r="D7" i="13"/>
  <c r="D13" i="13"/>
  <c r="D14" i="13"/>
  <c r="D15" i="13"/>
  <c r="D19" i="13"/>
  <c r="D20" i="13"/>
  <c r="D21" i="13"/>
  <c r="D22" i="13"/>
  <c r="D27" i="13"/>
  <c r="D28" i="13"/>
  <c r="D29" i="13"/>
  <c r="D30" i="13"/>
  <c r="D31" i="13"/>
  <c r="D32" i="13"/>
  <c r="D37" i="13"/>
  <c r="D38" i="13"/>
  <c r="D39" i="13"/>
  <c r="D40" i="13"/>
  <c r="D45" i="13"/>
  <c r="D46" i="13"/>
  <c r="D47" i="13"/>
  <c r="D59" i="13"/>
  <c r="D52" i="13"/>
  <c r="D53" i="13"/>
  <c r="D54" i="13"/>
  <c r="D55" i="13"/>
  <c r="D56" i="13"/>
  <c r="D57" i="13"/>
  <c r="D58" i="13"/>
  <c r="D60" i="13"/>
  <c r="D61" i="13"/>
  <c r="D66" i="13"/>
  <c r="D79" i="13"/>
  <c r="D83" i="13"/>
  <c r="D84" i="13"/>
  <c r="D85" i="13"/>
  <c r="D90" i="13"/>
  <c r="D91" i="13"/>
  <c r="D92" i="13"/>
  <c r="D98" i="13"/>
  <c r="D99" i="13"/>
  <c r="D102" i="13"/>
  <c r="D2" i="13"/>
  <c r="A13" i="13"/>
  <c r="B13" i="13" s="1"/>
  <c r="A14" i="13"/>
  <c r="B14" i="13" s="1"/>
  <c r="A15" i="13"/>
  <c r="B15" i="13" s="1"/>
  <c r="A19" i="13"/>
  <c r="B19" i="13" s="1"/>
  <c r="A20" i="13"/>
  <c r="B20" i="13" s="1"/>
  <c r="A21" i="13"/>
  <c r="B21" i="13" s="1"/>
  <c r="A22" i="13"/>
  <c r="B22" i="13" s="1"/>
  <c r="A27" i="13"/>
  <c r="B27" i="13" s="1"/>
  <c r="A28" i="13"/>
  <c r="B28" i="13" s="1"/>
  <c r="A29" i="13"/>
  <c r="B29" i="13" s="1"/>
  <c r="A30" i="13"/>
  <c r="B30" i="13" s="1"/>
  <c r="A31" i="13"/>
  <c r="B31" i="13" s="1"/>
  <c r="A32" i="13"/>
  <c r="B32" i="13" s="1"/>
  <c r="A37" i="13"/>
  <c r="B37" i="13" s="1"/>
  <c r="A38" i="13"/>
  <c r="B38" i="13" s="1"/>
  <c r="A39" i="13"/>
  <c r="B39" i="13" s="1"/>
  <c r="A40" i="13"/>
  <c r="B40" i="13" s="1"/>
  <c r="A45" i="13"/>
  <c r="B45" i="13" s="1"/>
  <c r="A46" i="13"/>
  <c r="B46" i="13" s="1"/>
  <c r="A47" i="13"/>
  <c r="B47" i="13" s="1"/>
  <c r="A59" i="13"/>
  <c r="B59" i="13" s="1"/>
  <c r="A52" i="13"/>
  <c r="B52" i="13" s="1"/>
  <c r="A53" i="13"/>
  <c r="B53" i="13" s="1"/>
  <c r="A54" i="13"/>
  <c r="B54" i="13" s="1"/>
  <c r="A55" i="13"/>
  <c r="B55" i="13" s="1"/>
  <c r="A56" i="13"/>
  <c r="B56" i="13" s="1"/>
  <c r="A57" i="13"/>
  <c r="B57" i="13" s="1"/>
  <c r="A58" i="13"/>
  <c r="B58" i="13" s="1"/>
  <c r="A60" i="13"/>
  <c r="B60" i="13" s="1"/>
  <c r="A61" i="13"/>
  <c r="B61" i="13" s="1"/>
  <c r="A66" i="13"/>
  <c r="B66" i="13" s="1"/>
  <c r="A79" i="13"/>
  <c r="B79" i="13" s="1"/>
  <c r="A83" i="13"/>
  <c r="B83" i="13" s="1"/>
  <c r="A84" i="13"/>
  <c r="B84" i="13" s="1"/>
  <c r="A85" i="13"/>
  <c r="B85" i="13" s="1"/>
  <c r="A90" i="13"/>
  <c r="B90" i="13" s="1"/>
  <c r="A91" i="13"/>
  <c r="B91" i="13" s="1"/>
  <c r="A92" i="13"/>
  <c r="B92" i="13" s="1"/>
  <c r="A98" i="13"/>
  <c r="B98" i="13" s="1"/>
  <c r="A99" i="13"/>
  <c r="B99" i="13" s="1"/>
  <c r="A102" i="13"/>
  <c r="B102" i="13" s="1"/>
  <c r="A2" i="13"/>
  <c r="B2" i="13" s="1"/>
  <c r="A3" i="13"/>
  <c r="B3" i="13" s="1"/>
  <c r="A4" i="13"/>
  <c r="B4" i="13" s="1"/>
  <c r="A5" i="13"/>
  <c r="B5" i="13" s="1"/>
  <c r="A6" i="13"/>
  <c r="B6" i="13" s="1"/>
  <c r="A8" i="13"/>
  <c r="B8" i="13" s="1"/>
  <c r="A9" i="13"/>
  <c r="B9" i="13" s="1"/>
  <c r="A10" i="13"/>
  <c r="B10" i="13" s="1"/>
  <c r="A11" i="13"/>
  <c r="B11" i="13" s="1"/>
  <c r="A12" i="13"/>
  <c r="B12" i="13" s="1"/>
  <c r="A16" i="13"/>
  <c r="B16" i="13" s="1"/>
  <c r="A17" i="13"/>
  <c r="B17" i="13" s="1"/>
  <c r="A18" i="13"/>
  <c r="B18" i="13" s="1"/>
  <c r="A23" i="13"/>
  <c r="B23" i="13" s="1"/>
  <c r="A24" i="13"/>
  <c r="B24" i="13" s="1"/>
  <c r="A25" i="13"/>
  <c r="B25" i="13" s="1"/>
  <c r="A26" i="13"/>
  <c r="B26" i="13" s="1"/>
  <c r="A33" i="13"/>
  <c r="B33" i="13" s="1"/>
  <c r="A34" i="13"/>
  <c r="B34" i="13" s="1"/>
  <c r="A35" i="13"/>
  <c r="B35" i="13" s="1"/>
  <c r="A36" i="13"/>
  <c r="B36" i="13" s="1"/>
  <c r="A41" i="13"/>
  <c r="B41" i="13" s="1"/>
  <c r="A42" i="13"/>
  <c r="B42" i="13" s="1"/>
  <c r="A43" i="13"/>
  <c r="B43" i="13" s="1"/>
  <c r="A44" i="13"/>
  <c r="B44" i="13" s="1"/>
  <c r="A48" i="13"/>
  <c r="B48" i="13" s="1"/>
  <c r="A49" i="13"/>
  <c r="B49" i="13" s="1"/>
  <c r="A50" i="13"/>
  <c r="B50" i="13" s="1"/>
  <c r="A51" i="13"/>
  <c r="B51" i="13" s="1"/>
  <c r="A62" i="13"/>
  <c r="B62" i="13" s="1"/>
  <c r="A63" i="13"/>
  <c r="B63" i="13" s="1"/>
  <c r="A64" i="13"/>
  <c r="B64" i="13" s="1"/>
  <c r="A65" i="13"/>
  <c r="B65" i="13" s="1"/>
  <c r="A67" i="13"/>
  <c r="B67" i="13" s="1"/>
  <c r="A68" i="13"/>
  <c r="B68" i="13" s="1"/>
  <c r="A69" i="13"/>
  <c r="B69" i="13" s="1"/>
  <c r="A70" i="13"/>
  <c r="B70" i="13" s="1"/>
  <c r="A71" i="13"/>
  <c r="B71" i="13" s="1"/>
  <c r="A72" i="13"/>
  <c r="B72" i="13" s="1"/>
  <c r="A73" i="13"/>
  <c r="B73" i="13" s="1"/>
  <c r="A74" i="13"/>
  <c r="B74" i="13" s="1"/>
  <c r="A75" i="13"/>
  <c r="B75" i="13" s="1"/>
  <c r="A76" i="13"/>
  <c r="B76" i="13" s="1"/>
  <c r="A77" i="13"/>
  <c r="B77" i="13" s="1"/>
  <c r="A78" i="13"/>
  <c r="B78" i="13" s="1"/>
  <c r="A80" i="13"/>
  <c r="B80" i="13" s="1"/>
  <c r="A81" i="13"/>
  <c r="B81" i="13" s="1"/>
  <c r="A82" i="13"/>
  <c r="B82" i="13" s="1"/>
  <c r="A86" i="13"/>
  <c r="B86" i="13" s="1"/>
  <c r="A87" i="13"/>
  <c r="B87" i="13" s="1"/>
  <c r="A88" i="13"/>
  <c r="B88" i="13" s="1"/>
  <c r="A89" i="13"/>
  <c r="B89" i="13" s="1"/>
  <c r="A93" i="13"/>
  <c r="B93" i="13" s="1"/>
  <c r="A94" i="13"/>
  <c r="B94" i="13" s="1"/>
  <c r="A95" i="13"/>
  <c r="B95" i="13" s="1"/>
  <c r="A96" i="13"/>
  <c r="B96" i="13" s="1"/>
  <c r="A97" i="13"/>
  <c r="B97" i="13" s="1"/>
  <c r="A100" i="13"/>
  <c r="B100" i="13" s="1"/>
  <c r="A101" i="13"/>
  <c r="B101" i="13" s="1"/>
  <c r="A103" i="13"/>
  <c r="B103" i="13" s="1"/>
  <c r="A104" i="13"/>
  <c r="B104" i="13" s="1"/>
  <c r="A105" i="13"/>
  <c r="B105" i="13" s="1"/>
  <c r="A106" i="13"/>
  <c r="B106" i="13" s="1"/>
  <c r="A107" i="13"/>
  <c r="B107" i="13" s="1"/>
  <c r="A108" i="13"/>
  <c r="B108" i="13" s="1"/>
  <c r="A7" i="13"/>
  <c r="B7" i="13" s="1"/>
  <c r="G7" i="13"/>
  <c r="G13" i="13"/>
  <c r="G14" i="13"/>
  <c r="G15" i="13"/>
  <c r="G19" i="13"/>
  <c r="G20" i="13"/>
  <c r="G21" i="13"/>
  <c r="G22" i="13"/>
  <c r="G27" i="13"/>
  <c r="G28" i="13"/>
  <c r="G29" i="13"/>
  <c r="G30" i="13"/>
  <c r="G31" i="13"/>
  <c r="G32" i="13"/>
  <c r="G37" i="13"/>
  <c r="G38" i="13"/>
  <c r="G39" i="13"/>
  <c r="G40" i="13"/>
  <c r="G45" i="13"/>
  <c r="G46" i="13"/>
  <c r="G47" i="13"/>
  <c r="G59" i="13"/>
  <c r="G52" i="13"/>
  <c r="G53" i="13"/>
  <c r="G54" i="13"/>
  <c r="G55" i="13"/>
  <c r="G56" i="13"/>
  <c r="G57" i="13"/>
  <c r="G58" i="13"/>
  <c r="G60" i="13"/>
  <c r="G61" i="13"/>
  <c r="G66" i="13"/>
  <c r="G79" i="13"/>
  <c r="G83" i="13"/>
  <c r="G84" i="13"/>
  <c r="G85" i="13"/>
  <c r="G90" i="13"/>
  <c r="G91" i="13"/>
  <c r="G92" i="13"/>
  <c r="G98" i="13"/>
  <c r="G99" i="13"/>
  <c r="G102" i="13"/>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7" i="18"/>
  <c r="D318" i="18"/>
  <c r="D319" i="18"/>
  <c r="D320" i="18"/>
  <c r="D321" i="18"/>
  <c r="D322" i="18"/>
  <c r="D323" i="18"/>
  <c r="D324" i="18"/>
  <c r="D325" i="18"/>
  <c r="D326" i="18"/>
  <c r="D327" i="18"/>
  <c r="A227" i="11"/>
  <c r="E227" i="11"/>
  <c r="D227" i="11"/>
  <c r="G3" i="13"/>
  <c r="G4" i="13"/>
  <c r="G5" i="13"/>
  <c r="G6" i="13"/>
  <c r="G8" i="13"/>
  <c r="G9" i="13"/>
  <c r="G10" i="13"/>
  <c r="G11" i="13"/>
  <c r="G12" i="13"/>
  <c r="G16" i="13"/>
  <c r="G17" i="13"/>
  <c r="G18" i="13"/>
  <c r="G23" i="13"/>
  <c r="G24" i="13"/>
  <c r="G25" i="13"/>
  <c r="G26" i="13"/>
  <c r="G33" i="13"/>
  <c r="G34" i="13"/>
  <c r="G35" i="13"/>
  <c r="G36" i="13"/>
  <c r="G41" i="13"/>
  <c r="G42" i="13"/>
  <c r="G43" i="13"/>
  <c r="G44" i="13"/>
  <c r="G48" i="13"/>
  <c r="G49" i="13"/>
  <c r="G50" i="13"/>
  <c r="G51" i="13"/>
  <c r="G62" i="13"/>
  <c r="G63" i="13"/>
  <c r="G64" i="13"/>
  <c r="G65" i="13"/>
  <c r="G67" i="13"/>
  <c r="G68" i="13"/>
  <c r="G69" i="13"/>
  <c r="G70" i="13"/>
  <c r="G71" i="13"/>
  <c r="G72" i="13"/>
  <c r="G73" i="13"/>
  <c r="G74" i="13"/>
  <c r="G75" i="13"/>
  <c r="G76" i="13"/>
  <c r="G77" i="13"/>
  <c r="G78" i="13"/>
  <c r="G80" i="13"/>
  <c r="G81" i="13"/>
  <c r="G82" i="13"/>
  <c r="G86" i="13"/>
  <c r="G87" i="13"/>
  <c r="G88" i="13"/>
  <c r="G89" i="13"/>
  <c r="G93" i="13"/>
  <c r="G94" i="13"/>
  <c r="G95" i="13"/>
  <c r="G96" i="13"/>
  <c r="G97" i="13"/>
  <c r="G100" i="13"/>
  <c r="G101" i="13"/>
  <c r="G103" i="13"/>
  <c r="G104" i="13"/>
  <c r="G105" i="13"/>
  <c r="G106" i="13"/>
  <c r="G107" i="13"/>
  <c r="G108" i="13"/>
  <c r="G2" i="13"/>
  <c r="AD19" i="25" l="1"/>
  <c r="AD11" i="25"/>
  <c r="AD21" i="25"/>
  <c r="AD13" i="25"/>
  <c r="AD18" i="25"/>
  <c r="AD10" i="25"/>
  <c r="AD17" i="25"/>
  <c r="AD9" i="25"/>
  <c r="AD16" i="25"/>
  <c r="AD8" i="25"/>
  <c r="AD20" i="25"/>
  <c r="AD15" i="25"/>
  <c r="AD7" i="25"/>
  <c r="AD12" i="25"/>
  <c r="AD22" i="25"/>
  <c r="AD14" i="25"/>
  <c r="AD6" i="2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2" i="5"/>
  <c r="B3" i="18"/>
  <c r="B4" i="18"/>
  <c r="B5" i="18"/>
  <c r="B6" i="18"/>
  <c r="B7" i="18"/>
  <c r="B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1" i="18"/>
  <c r="B62"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112" i="18"/>
  <c r="B113" i="18"/>
  <c r="B114" i="18"/>
  <c r="B115" i="18"/>
  <c r="B116" i="18"/>
  <c r="B117" i="18"/>
  <c r="B118" i="18"/>
  <c r="B119" i="18"/>
  <c r="B120" i="18"/>
  <c r="B121" i="18"/>
  <c r="B122" i="18"/>
  <c r="B123" i="18"/>
  <c r="B124" i="18"/>
  <c r="B125" i="18"/>
  <c r="B126" i="18"/>
  <c r="B127" i="18"/>
  <c r="B128" i="18"/>
  <c r="B129" i="18"/>
  <c r="B130" i="18"/>
  <c r="B131" i="18"/>
  <c r="B132" i="18"/>
  <c r="B133" i="18"/>
  <c r="B134" i="18"/>
  <c r="B135" i="18"/>
  <c r="B136" i="18"/>
  <c r="B137" i="18"/>
  <c r="B138" i="18"/>
  <c r="B139" i="18"/>
  <c r="B140" i="18"/>
  <c r="B141" i="18"/>
  <c r="B142" i="18"/>
  <c r="B143" i="18"/>
  <c r="B144" i="18"/>
  <c r="B145" i="18"/>
  <c r="B146" i="18"/>
  <c r="B147" i="18"/>
  <c r="B148" i="18"/>
  <c r="B149" i="18"/>
  <c r="B150" i="18"/>
  <c r="B151" i="18"/>
  <c r="B152" i="18"/>
  <c r="B153" i="18"/>
  <c r="B154" i="18"/>
  <c r="B155" i="18"/>
  <c r="B156" i="18"/>
  <c r="B157" i="18"/>
  <c r="B158" i="18"/>
  <c r="B159" i="18"/>
  <c r="B160" i="18"/>
  <c r="B161" i="18"/>
  <c r="B162" i="18"/>
  <c r="B163" i="18"/>
  <c r="B164" i="18"/>
  <c r="B165" i="18"/>
  <c r="B166" i="18"/>
  <c r="B167" i="18"/>
  <c r="B168" i="18"/>
  <c r="B169" i="18"/>
  <c r="B170" i="18"/>
  <c r="B171" i="18"/>
  <c r="B172" i="18"/>
  <c r="B173" i="18"/>
  <c r="B174" i="18"/>
  <c r="B175" i="18"/>
  <c r="B176" i="18"/>
  <c r="B177" i="18"/>
  <c r="B178" i="18"/>
  <c r="B179" i="18"/>
  <c r="B180" i="18"/>
  <c r="B181" i="18"/>
  <c r="B182" i="18"/>
  <c r="B183" i="18"/>
  <c r="B184" i="18"/>
  <c r="B185" i="18"/>
  <c r="B186" i="18"/>
  <c r="B187" i="18"/>
  <c r="B188" i="18"/>
  <c r="B189" i="18"/>
  <c r="B190" i="18"/>
  <c r="B191" i="18"/>
  <c r="B192" i="18"/>
  <c r="B193" i="18"/>
  <c r="B194" i="18"/>
  <c r="B195" i="18"/>
  <c r="B196" i="18"/>
  <c r="B197" i="18"/>
  <c r="B198" i="18"/>
  <c r="B199" i="18"/>
  <c r="B200" i="18"/>
  <c r="B201" i="18"/>
  <c r="B202" i="18"/>
  <c r="B203" i="18"/>
  <c r="B204" i="18"/>
  <c r="B205" i="18"/>
  <c r="B206" i="18"/>
  <c r="B207" i="18"/>
  <c r="B208" i="18"/>
  <c r="B209" i="18"/>
  <c r="B210" i="18"/>
  <c r="B211" i="18"/>
  <c r="B212" i="18"/>
  <c r="B213" i="18"/>
  <c r="B214" i="18"/>
  <c r="B215" i="18"/>
  <c r="B216" i="18"/>
  <c r="B217" i="18"/>
  <c r="B218" i="18"/>
  <c r="B219" i="18"/>
  <c r="B220" i="18"/>
  <c r="B221" i="18"/>
  <c r="B222" i="18"/>
  <c r="B223" i="18"/>
  <c r="B224" i="18"/>
  <c r="B225" i="18"/>
  <c r="B226" i="18"/>
  <c r="B227" i="18"/>
  <c r="B228" i="18"/>
  <c r="B229" i="18"/>
  <c r="B230" i="18"/>
  <c r="B231" i="18"/>
  <c r="B232" i="18"/>
  <c r="B233" i="18"/>
  <c r="B234" i="18"/>
  <c r="B235" i="18"/>
  <c r="B236" i="18"/>
  <c r="B237" i="18"/>
  <c r="B238" i="18"/>
  <c r="B239" i="18"/>
  <c r="B240" i="18"/>
  <c r="B241" i="18"/>
  <c r="B242" i="18"/>
  <c r="B243" i="18"/>
  <c r="B244" i="18"/>
  <c r="B245" i="18"/>
  <c r="B246" i="18"/>
  <c r="B247" i="18"/>
  <c r="B248" i="18"/>
  <c r="B249" i="18"/>
  <c r="B250" i="18"/>
  <c r="B251" i="18"/>
  <c r="B252" i="18"/>
  <c r="B253" i="18"/>
  <c r="B254" i="18"/>
  <c r="B255" i="18"/>
  <c r="B256" i="18"/>
  <c r="B257" i="18"/>
  <c r="B258" i="18"/>
  <c r="B259" i="18"/>
  <c r="B260" i="18"/>
  <c r="B261" i="18"/>
  <c r="B262" i="18"/>
  <c r="B263" i="18"/>
  <c r="B264" i="18"/>
  <c r="B265" i="18"/>
  <c r="B266" i="18"/>
  <c r="B267" i="18"/>
  <c r="B268" i="18"/>
  <c r="B269" i="18"/>
  <c r="B270" i="18"/>
  <c r="B271" i="18"/>
  <c r="B272" i="18"/>
  <c r="B273" i="18"/>
  <c r="B274" i="18"/>
  <c r="B275" i="18"/>
  <c r="B276" i="18"/>
  <c r="B277" i="18"/>
  <c r="B278" i="18"/>
  <c r="B279" i="18"/>
  <c r="B280" i="18"/>
  <c r="B281" i="18"/>
  <c r="B282" i="18"/>
  <c r="B283" i="18"/>
  <c r="B2" i="18"/>
  <c r="D300" i="19"/>
  <c r="D301" i="19"/>
  <c r="D302" i="19"/>
  <c r="D303" i="19"/>
  <c r="D304" i="19"/>
  <c r="D305" i="19"/>
  <c r="D306" i="19"/>
  <c r="D308" i="19"/>
  <c r="D309" i="19"/>
  <c r="D310" i="19"/>
  <c r="D311" i="19"/>
  <c r="D312" i="19"/>
  <c r="D313" i="19"/>
  <c r="D299" i="19"/>
  <c r="D298" i="19"/>
  <c r="D296" i="19"/>
  <c r="D295" i="19"/>
  <c r="D294" i="19"/>
  <c r="D293" i="19"/>
  <c r="D292" i="19"/>
  <c r="D291" i="19"/>
  <c r="D290" i="19"/>
  <c r="D289" i="19"/>
  <c r="D288" i="19"/>
  <c r="D287" i="19"/>
  <c r="D286" i="19"/>
  <c r="D285" i="19"/>
  <c r="D284" i="19"/>
  <c r="D283" i="19"/>
  <c r="D282" i="19"/>
  <c r="D281" i="19"/>
  <c r="D280" i="19"/>
  <c r="D279" i="19"/>
  <c r="D278" i="19"/>
  <c r="D277" i="19"/>
  <c r="D276" i="19"/>
  <c r="D275" i="19"/>
  <c r="D274" i="19"/>
  <c r="D273" i="19"/>
  <c r="D272" i="19"/>
  <c r="D271" i="19"/>
  <c r="D270" i="19"/>
  <c r="D269" i="19"/>
  <c r="D268" i="19"/>
  <c r="D267" i="19" l="1"/>
  <c r="D266" i="19"/>
  <c r="D265" i="19"/>
  <c r="D264" i="19"/>
  <c r="D263" i="19"/>
  <c r="D262" i="19"/>
  <c r="D261" i="19"/>
  <c r="D260" i="19"/>
  <c r="D259" i="19"/>
  <c r="D258" i="19"/>
  <c r="D257" i="19"/>
  <c r="D256" i="19"/>
  <c r="D255" i="19"/>
  <c r="D254" i="19"/>
  <c r="D253" i="19"/>
  <c r="D251" i="19"/>
  <c r="D250" i="19"/>
  <c r="D249" i="19"/>
  <c r="D248" i="19"/>
  <c r="D247" i="19"/>
  <c r="D246" i="19"/>
  <c r="D245" i="19"/>
  <c r="D244" i="19"/>
  <c r="D243" i="19"/>
  <c r="D242" i="19"/>
  <c r="D239" i="19"/>
  <c r="D238" i="19"/>
  <c r="D237" i="19"/>
  <c r="D236" i="19"/>
  <c r="D235" i="19"/>
  <c r="D234" i="19"/>
  <c r="D233" i="19"/>
  <c r="D232" i="19"/>
  <c r="D231" i="19"/>
  <c r="D230" i="19"/>
  <c r="D229" i="19"/>
  <c r="D228" i="19"/>
  <c r="D227" i="19"/>
  <c r="D226" i="19"/>
  <c r="D225" i="19"/>
  <c r="D224" i="19"/>
  <c r="D223" i="19"/>
  <c r="D222" i="19"/>
  <c r="D221" i="19"/>
  <c r="D220" i="19"/>
  <c r="D219" i="19"/>
  <c r="D218" i="19"/>
  <c r="D217" i="19"/>
  <c r="D216" i="19"/>
  <c r="D215" i="19"/>
  <c r="D214" i="19"/>
  <c r="D213" i="19"/>
  <c r="D212" i="19"/>
  <c r="D211" i="19"/>
  <c r="D209" i="19"/>
  <c r="D208" i="19"/>
  <c r="D206" i="19"/>
  <c r="D205" i="19"/>
  <c r="D203" i="19"/>
  <c r="D202" i="19"/>
  <c r="D201" i="19"/>
  <c r="D200" i="19"/>
  <c r="D199" i="19"/>
  <c r="D198" i="19"/>
  <c r="D197" i="19"/>
  <c r="D196" i="19"/>
  <c r="D195" i="19"/>
  <c r="D194" i="19"/>
  <c r="D193" i="19"/>
  <c r="D192" i="19"/>
  <c r="D191" i="19"/>
  <c r="D190" i="19"/>
  <c r="D189" i="19"/>
  <c r="D188" i="19"/>
  <c r="D187" i="19"/>
  <c r="D186" i="19"/>
  <c r="D184" i="19"/>
  <c r="D183" i="19"/>
  <c r="D182" i="19"/>
  <c r="D181" i="19"/>
  <c r="D180" i="19"/>
  <c r="D179" i="19"/>
  <c r="D178" i="19"/>
  <c r="D177" i="19"/>
  <c r="D176" i="19"/>
  <c r="D175" i="19"/>
  <c r="D174" i="19"/>
  <c r="D173" i="19"/>
  <c r="D172" i="19"/>
  <c r="D171" i="19"/>
  <c r="D170" i="19"/>
  <c r="D169" i="19"/>
  <c r="D168" i="19"/>
  <c r="D165" i="19"/>
  <c r="D164" i="19"/>
  <c r="D163" i="19"/>
  <c r="D162" i="19"/>
  <c r="D160" i="19"/>
  <c r="D159" i="19"/>
  <c r="D158" i="19"/>
  <c r="D157" i="19"/>
  <c r="D156" i="19"/>
  <c r="D155" i="19"/>
  <c r="D154" i="19"/>
  <c r="D153" i="19"/>
  <c r="D152" i="19"/>
  <c r="D151" i="19"/>
  <c r="D150" i="19"/>
  <c r="D149" i="19"/>
  <c r="D148" i="19"/>
  <c r="D147" i="19"/>
  <c r="D146" i="19"/>
  <c r="D145" i="19"/>
  <c r="D144" i="19"/>
  <c r="D143" i="19"/>
  <c r="D142" i="19"/>
  <c r="D141" i="19"/>
  <c r="D140" i="19"/>
  <c r="D139" i="19"/>
  <c r="D138" i="19"/>
  <c r="D137" i="19"/>
  <c r="D136" i="19"/>
  <c r="D135" i="19"/>
  <c r="D134" i="19"/>
  <c r="D133" i="19"/>
  <c r="D132" i="19"/>
  <c r="D130" i="19"/>
  <c r="D129" i="19"/>
  <c r="D128" i="19"/>
  <c r="D127" i="19"/>
  <c r="D126" i="19"/>
  <c r="D125" i="19"/>
  <c r="D124" i="19"/>
  <c r="D123" i="19"/>
  <c r="D122" i="19"/>
  <c r="D119" i="19"/>
  <c r="D118" i="19"/>
  <c r="D110" i="19"/>
  <c r="D109" i="19"/>
  <c r="D108" i="19"/>
  <c r="D107" i="19"/>
  <c r="D106" i="19"/>
  <c r="D105" i="19"/>
  <c r="D104" i="19"/>
  <c r="D102" i="19"/>
  <c r="D101" i="19"/>
  <c r="D100" i="19"/>
  <c r="D99" i="19"/>
  <c r="D98" i="19"/>
  <c r="D97" i="19"/>
  <c r="D96" i="19"/>
  <c r="D95" i="19"/>
  <c r="D94" i="19"/>
  <c r="D90" i="19"/>
  <c r="D89" i="19"/>
  <c r="D88" i="19"/>
  <c r="D87" i="19"/>
  <c r="D86" i="19"/>
  <c r="D85" i="19"/>
  <c r="D84" i="19"/>
  <c r="D83" i="19"/>
  <c r="D82" i="19"/>
  <c r="D81" i="19"/>
  <c r="D80" i="19"/>
  <c r="D75" i="19"/>
  <c r="D74" i="19"/>
  <c r="D73" i="19"/>
  <c r="D72" i="19"/>
  <c r="D71" i="19"/>
  <c r="D70" i="19"/>
  <c r="D69" i="19"/>
  <c r="D68" i="19"/>
  <c r="D67" i="19"/>
  <c r="D66" i="19"/>
  <c r="D65" i="19"/>
  <c r="D58" i="19"/>
  <c r="D57" i="19"/>
  <c r="D56" i="19"/>
  <c r="D55" i="19"/>
  <c r="D54" i="19"/>
  <c r="D53" i="19"/>
  <c r="D52" i="19"/>
  <c r="D51" i="19"/>
  <c r="D50" i="19"/>
  <c r="D49" i="19"/>
  <c r="D47" i="19"/>
  <c r="D46" i="19"/>
  <c r="D42" i="19"/>
  <c r="D41" i="19"/>
  <c r="D40" i="19"/>
  <c r="D39" i="19"/>
  <c r="D38" i="19"/>
  <c r="D37" i="19"/>
  <c r="D36" i="19"/>
  <c r="D35" i="19"/>
  <c r="D34" i="19"/>
  <c r="D33" i="19"/>
  <c r="D32" i="19"/>
  <c r="D31" i="19"/>
  <c r="D30" i="19"/>
  <c r="D29" i="19"/>
  <c r="D28" i="19"/>
  <c r="D27" i="19"/>
  <c r="D26" i="19"/>
  <c r="D22" i="19"/>
  <c r="D21" i="19"/>
  <c r="D20" i="19"/>
  <c r="D19" i="19"/>
  <c r="D18" i="19"/>
  <c r="D17" i="19"/>
  <c r="D16" i="19"/>
  <c r="D15" i="19"/>
  <c r="D14" i="19"/>
  <c r="D13" i="19"/>
  <c r="D12" i="19"/>
  <c r="D11" i="19"/>
  <c r="D10" i="19"/>
  <c r="D8" i="19"/>
  <c r="D7" i="19"/>
  <c r="D6" i="19"/>
  <c r="D5" i="19"/>
  <c r="D4" i="19"/>
  <c r="D3" i="19"/>
  <c r="D2" i="19"/>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 i="11"/>
  <c r="D2" i="11" l="1"/>
  <c r="D3" i="11"/>
  <c r="D4" i="11"/>
  <c r="D72" i="11"/>
  <c r="E72" i="11" s="1"/>
  <c r="D73" i="11"/>
  <c r="E73" i="11" s="1"/>
  <c r="D74" i="11"/>
  <c r="E74" i="11" s="1"/>
  <c r="D7" i="18" s="1"/>
  <c r="D75" i="11"/>
  <c r="E75" i="11" s="1"/>
  <c r="D33" i="18" s="1"/>
  <c r="D76" i="11"/>
  <c r="E76" i="11" s="1"/>
  <c r="D279" i="18" s="1"/>
  <c r="D77" i="11"/>
  <c r="E77" i="11" s="1"/>
  <c r="D82" i="18" s="1"/>
  <c r="D78" i="11"/>
  <c r="E78" i="11" s="1"/>
  <c r="D5" i="11"/>
  <c r="D6" i="11"/>
  <c r="D7" i="11"/>
  <c r="D8" i="11"/>
  <c r="D9" i="11"/>
  <c r="D10" i="11"/>
  <c r="D11" i="11"/>
  <c r="D12" i="11"/>
  <c r="D13" i="11"/>
  <c r="D14" i="11"/>
  <c r="D15" i="11"/>
  <c r="D16" i="11"/>
  <c r="D79" i="11"/>
  <c r="E79" i="11" s="1"/>
  <c r="D17" i="18" s="1"/>
  <c r="D80" i="11"/>
  <c r="E80" i="11" s="1"/>
  <c r="D81" i="11"/>
  <c r="E81" i="11" s="1"/>
  <c r="D103" i="18" s="1"/>
  <c r="D82" i="11"/>
  <c r="E82" i="11" s="1"/>
  <c r="D260" i="18" s="1"/>
  <c r="D83" i="11"/>
  <c r="E83" i="11" s="1"/>
  <c r="D65" i="18" s="1"/>
  <c r="D84" i="11"/>
  <c r="E84" i="11" s="1"/>
  <c r="D283" i="18" s="1"/>
  <c r="D17" i="11"/>
  <c r="D18" i="11"/>
  <c r="D85" i="11"/>
  <c r="E85" i="11" s="1"/>
  <c r="D75" i="18" s="1"/>
  <c r="D86" i="11"/>
  <c r="E86" i="11" s="1"/>
  <c r="D214" i="18" s="1"/>
  <c r="D87" i="11"/>
  <c r="E87" i="11" s="1"/>
  <c r="D64" i="18" s="1"/>
  <c r="D19" i="11"/>
  <c r="D88" i="11"/>
  <c r="E88" i="11" s="1"/>
  <c r="D20" i="11"/>
  <c r="D21" i="11"/>
  <c r="D22" i="11"/>
  <c r="D23" i="11"/>
  <c r="D24" i="11"/>
  <c r="D25" i="11"/>
  <c r="D26" i="11"/>
  <c r="D89" i="11"/>
  <c r="E89" i="11" s="1"/>
  <c r="D282" i="18" s="1"/>
  <c r="D90" i="11"/>
  <c r="E90" i="11" s="1"/>
  <c r="D125" i="18" s="1"/>
  <c r="D91" i="11"/>
  <c r="E91" i="11" s="1"/>
  <c r="D46" i="18" s="1"/>
  <c r="D92" i="11"/>
  <c r="E92" i="11" s="1"/>
  <c r="D101" i="18" s="1"/>
  <c r="D93" i="11"/>
  <c r="E93" i="11" s="1"/>
  <c r="D114" i="18" s="1"/>
  <c r="D27" i="11"/>
  <c r="D28" i="11"/>
  <c r="D29" i="11"/>
  <c r="D30" i="11"/>
  <c r="D31" i="11"/>
  <c r="D32" i="11"/>
  <c r="D33" i="11"/>
  <c r="D34" i="11"/>
  <c r="D94" i="11"/>
  <c r="E94" i="11" s="1"/>
  <c r="D95" i="18" s="1"/>
  <c r="D95" i="11"/>
  <c r="E95" i="11" s="1"/>
  <c r="D189" i="18" s="1"/>
  <c r="D96" i="11"/>
  <c r="E96" i="11" s="1"/>
  <c r="D97" i="11"/>
  <c r="E97" i="11" s="1"/>
  <c r="D37" i="18" s="1"/>
  <c r="D35" i="11"/>
  <c r="D36" i="11"/>
  <c r="D37" i="11"/>
  <c r="D38" i="11"/>
  <c r="D39" i="11"/>
  <c r="D98" i="11"/>
  <c r="E98" i="11" s="1"/>
  <c r="D221" i="18" s="1"/>
  <c r="D99" i="11"/>
  <c r="E99" i="11" s="1"/>
  <c r="D100" i="11"/>
  <c r="E100" i="11" s="1"/>
  <c r="D40" i="11"/>
  <c r="D41" i="11"/>
  <c r="D101" i="11"/>
  <c r="E101" i="11" s="1"/>
  <c r="D123" i="18" s="1"/>
  <c r="D102" i="11"/>
  <c r="E102" i="11" s="1"/>
  <c r="D129" i="18" s="1"/>
  <c r="D42" i="11"/>
  <c r="D103" i="11"/>
  <c r="E103" i="11" s="1"/>
  <c r="D270" i="18" s="1"/>
  <c r="D104" i="11"/>
  <c r="E104" i="11" s="1"/>
  <c r="D43" i="11"/>
  <c r="D44" i="11"/>
  <c r="D45" i="11"/>
  <c r="D46" i="11"/>
  <c r="D47" i="11"/>
  <c r="D48" i="11"/>
  <c r="D49" i="11"/>
  <c r="D50" i="11"/>
  <c r="D105" i="11"/>
  <c r="E105" i="11" s="1"/>
  <c r="D106" i="11"/>
  <c r="E106" i="11" s="1"/>
  <c r="D27" i="18" s="1"/>
  <c r="D107" i="11"/>
  <c r="E107" i="11" s="1"/>
  <c r="D224" i="18" s="1"/>
  <c r="D108" i="11"/>
  <c r="E108" i="11" s="1"/>
  <c r="D182" i="18" s="1"/>
  <c r="D51" i="11"/>
  <c r="D109" i="11"/>
  <c r="E109" i="11" s="1"/>
  <c r="D110" i="11"/>
  <c r="E110" i="11" s="1"/>
  <c r="D66" i="18" s="1"/>
  <c r="D111" i="11"/>
  <c r="E111" i="11" s="1"/>
  <c r="D86" i="18" s="1"/>
  <c r="D112" i="11"/>
  <c r="E112" i="11" s="1"/>
  <c r="D74" i="18" s="1"/>
  <c r="D113" i="11"/>
  <c r="E113" i="11" s="1"/>
  <c r="D92" i="18" s="1"/>
  <c r="D114" i="11"/>
  <c r="E114" i="11" s="1"/>
  <c r="D115" i="11"/>
  <c r="E115" i="11" s="1"/>
  <c r="D36" i="18" s="1"/>
  <c r="D52" i="11"/>
  <c r="D116" i="11"/>
  <c r="E116" i="11" s="1"/>
  <c r="D87" i="18" s="1"/>
  <c r="D117" i="11"/>
  <c r="E117" i="11" s="1"/>
  <c r="D216" i="18" s="1"/>
  <c r="D118" i="11"/>
  <c r="E118" i="11" s="1"/>
  <c r="D217" i="18" s="1"/>
  <c r="D119" i="11"/>
  <c r="E119" i="11" s="1"/>
  <c r="D120" i="11"/>
  <c r="E120" i="11" s="1"/>
  <c r="D119" i="18" s="1"/>
  <c r="D121" i="11"/>
  <c r="E121" i="11" s="1"/>
  <c r="D88" i="18" s="1"/>
  <c r="D122" i="11"/>
  <c r="E122" i="11" s="1"/>
  <c r="D25" i="18" s="1"/>
  <c r="D123" i="11"/>
  <c r="E123" i="11" s="1"/>
  <c r="D106" i="18" s="1"/>
  <c r="D124" i="11"/>
  <c r="E124" i="11" s="1"/>
  <c r="D125" i="11"/>
  <c r="E125" i="11" s="1"/>
  <c r="D77" i="18" s="1"/>
  <c r="D126" i="11"/>
  <c r="E126" i="11" s="1"/>
  <c r="D45" i="18" s="1"/>
  <c r="D127" i="11"/>
  <c r="E127" i="11" s="1"/>
  <c r="D122" i="18" s="1"/>
  <c r="D128" i="11"/>
  <c r="E128" i="11" s="1"/>
  <c r="D129" i="11"/>
  <c r="E129" i="11" s="1"/>
  <c r="D124" i="18" s="1"/>
  <c r="D130" i="11"/>
  <c r="E130" i="11" s="1"/>
  <c r="D131" i="11"/>
  <c r="E131" i="11" s="1"/>
  <c r="D69" i="18" s="1"/>
  <c r="D132" i="11"/>
  <c r="E132" i="11" s="1"/>
  <c r="D132" i="18" s="1"/>
  <c r="D53" i="11"/>
  <c r="D133" i="11"/>
  <c r="E133" i="11" s="1"/>
  <c r="D206" i="18" s="1"/>
  <c r="D134" i="11"/>
  <c r="E134" i="11" s="1"/>
  <c r="D204" i="18" s="1"/>
  <c r="D135" i="11"/>
  <c r="E135" i="11" s="1"/>
  <c r="D211" i="18" s="1"/>
  <c r="D136" i="11"/>
  <c r="E136" i="11" s="1"/>
  <c r="D137" i="11"/>
  <c r="E137" i="11" s="1"/>
  <c r="D205" i="18" s="1"/>
  <c r="D138" i="11"/>
  <c r="E138" i="11" s="1"/>
  <c r="D89" i="18" s="1"/>
  <c r="D139" i="11"/>
  <c r="E139" i="11" s="1"/>
  <c r="D12" i="18" s="1"/>
  <c r="D140" i="11"/>
  <c r="E140" i="11" s="1"/>
  <c r="D10" i="18" s="1"/>
  <c r="D141" i="11"/>
  <c r="E141" i="11" s="1"/>
  <c r="D14" i="18" s="1"/>
  <c r="D142" i="11"/>
  <c r="E142" i="11" s="1"/>
  <c r="D185" i="18" s="1"/>
  <c r="D143" i="11"/>
  <c r="E143" i="11" s="1"/>
  <c r="D34" i="18" s="1"/>
  <c r="D144" i="11"/>
  <c r="E144" i="11" s="1"/>
  <c r="D145" i="11"/>
  <c r="E145" i="11" s="1"/>
  <c r="D67" i="18" s="1"/>
  <c r="D146" i="11"/>
  <c r="E146" i="11" s="1"/>
  <c r="D35" i="18" s="1"/>
  <c r="D54" i="11"/>
  <c r="D147" i="11"/>
  <c r="E147" i="11" s="1"/>
  <c r="D42" i="18" s="1"/>
  <c r="D148" i="11"/>
  <c r="E148" i="11" s="1"/>
  <c r="D39" i="18" s="1"/>
  <c r="D149" i="11"/>
  <c r="E149" i="11" s="1"/>
  <c r="D62" i="18" s="1"/>
  <c r="D150" i="11"/>
  <c r="E150" i="11" s="1"/>
  <c r="D40" i="18" s="1"/>
  <c r="D151" i="11"/>
  <c r="E151" i="11" s="1"/>
  <c r="D11" i="18" s="1"/>
  <c r="D152" i="11"/>
  <c r="E152" i="11" s="1"/>
  <c r="D153" i="11"/>
  <c r="E153" i="11" s="1"/>
  <c r="D201" i="18" s="1"/>
  <c r="D154" i="11"/>
  <c r="E154" i="11" s="1"/>
  <c r="D84" i="18" s="1"/>
  <c r="D55" i="11"/>
  <c r="D155" i="11"/>
  <c r="E155" i="11" s="1"/>
  <c r="D53" i="18" s="1"/>
  <c r="D56" i="11"/>
  <c r="D57" i="11"/>
  <c r="D156" i="11"/>
  <c r="E156" i="11" s="1"/>
  <c r="D280" i="18" s="1"/>
  <c r="D157" i="11"/>
  <c r="E157" i="11" s="1"/>
  <c r="D237" i="18" s="1"/>
  <c r="D158" i="11"/>
  <c r="E158" i="11" s="1"/>
  <c r="D159" i="11"/>
  <c r="E159" i="11" s="1"/>
  <c r="D198" i="18" s="1"/>
  <c r="D160" i="11"/>
  <c r="E160" i="11" s="1"/>
  <c r="D161" i="11"/>
  <c r="E161" i="11" s="1"/>
  <c r="D199" i="18" s="1"/>
  <c r="D162" i="11"/>
  <c r="E162" i="11" s="1"/>
  <c r="D163" i="11"/>
  <c r="E163" i="11" s="1"/>
  <c r="D203" i="18" s="1"/>
  <c r="D164" i="11"/>
  <c r="E164" i="11" s="1"/>
  <c r="D196" i="18" s="1"/>
  <c r="D165" i="11"/>
  <c r="E165" i="11" s="1"/>
  <c r="D91" i="18" s="1"/>
  <c r="D166" i="11"/>
  <c r="E166" i="11" s="1"/>
  <c r="D58" i="11"/>
  <c r="D167" i="11"/>
  <c r="E167" i="11" s="1"/>
  <c r="D61" i="18" s="1"/>
  <c r="D168" i="11"/>
  <c r="E168" i="11" s="1"/>
  <c r="D169" i="11"/>
  <c r="E169" i="11" s="1"/>
  <c r="D170" i="11"/>
  <c r="E170" i="11" s="1"/>
  <c r="D38" i="18" s="1"/>
  <c r="D59" i="11"/>
  <c r="E59" i="11" s="1"/>
  <c r="D171" i="11"/>
  <c r="E171" i="11" s="1"/>
  <c r="D276" i="18" s="1"/>
  <c r="D172" i="11"/>
  <c r="E172" i="11" s="1"/>
  <c r="D187" i="18" s="1"/>
  <c r="D173" i="11"/>
  <c r="E173" i="11" s="1"/>
  <c r="D50" i="18" s="1"/>
  <c r="D174" i="11"/>
  <c r="E174" i="11" s="1"/>
  <c r="D60" i="11"/>
  <c r="D175" i="11"/>
  <c r="E175" i="11" s="1"/>
  <c r="D29" i="18" s="1"/>
  <c r="D176" i="11"/>
  <c r="E176" i="11" s="1"/>
  <c r="D177" i="11"/>
  <c r="E177" i="11" s="1"/>
  <c r="D41" i="18" s="1"/>
  <c r="D178" i="11"/>
  <c r="E178" i="11" s="1"/>
  <c r="D55" i="18" s="1"/>
  <c r="D179" i="11"/>
  <c r="E179" i="11" s="1"/>
  <c r="D24" i="18" s="1"/>
  <c r="D61" i="11"/>
  <c r="D180" i="11"/>
  <c r="E180" i="11" s="1"/>
  <c r="D263" i="18" s="1"/>
  <c r="D181" i="11"/>
  <c r="E181" i="11" s="1"/>
  <c r="D268" i="18" s="1"/>
  <c r="D182" i="11"/>
  <c r="E182" i="11" s="1"/>
  <c r="D207" i="18" s="1"/>
  <c r="D183" i="11"/>
  <c r="E183" i="11" s="1"/>
  <c r="D128" i="18" s="1"/>
  <c r="D184" i="11"/>
  <c r="E184" i="11" s="1"/>
  <c r="D185" i="11"/>
  <c r="E185" i="11" s="1"/>
  <c r="D63" i="18" s="1"/>
  <c r="D186" i="11"/>
  <c r="E186" i="11" s="1"/>
  <c r="D264" i="18" s="1"/>
  <c r="D187" i="11"/>
  <c r="E187" i="11" s="1"/>
  <c r="D267" i="18" s="1"/>
  <c r="D188" i="11"/>
  <c r="E188" i="11" s="1"/>
  <c r="D265" i="18" s="1"/>
  <c r="D189" i="11"/>
  <c r="E189" i="11" s="1"/>
  <c r="D93" i="18" s="1"/>
  <c r="D190" i="11"/>
  <c r="E190" i="11" s="1"/>
  <c r="D8" i="18" s="1"/>
  <c r="D191" i="11"/>
  <c r="E191" i="11" s="1"/>
  <c r="D22" i="18" s="1"/>
  <c r="D192" i="11"/>
  <c r="E192" i="11" s="1"/>
  <c r="D193" i="11"/>
  <c r="E193" i="11" s="1"/>
  <c r="D208" i="18" s="1"/>
  <c r="D194" i="11"/>
  <c r="E194" i="11" s="1"/>
  <c r="D83" i="18" s="1"/>
  <c r="D195" i="11"/>
  <c r="E195" i="11" s="1"/>
  <c r="D68" i="18" s="1"/>
  <c r="D196" i="11"/>
  <c r="E196" i="11" s="1"/>
  <c r="D281" i="18" s="1"/>
  <c r="D197" i="11"/>
  <c r="E197" i="11" s="1"/>
  <c r="D278" i="18" s="1"/>
  <c r="D198" i="11"/>
  <c r="E198" i="11" s="1"/>
  <c r="D118" i="18" s="1"/>
  <c r="D199" i="11"/>
  <c r="E199" i="11" s="1"/>
  <c r="D200" i="11"/>
  <c r="E200" i="11" s="1"/>
  <c r="D266" i="18" s="1"/>
  <c r="D201" i="11"/>
  <c r="E201" i="11" s="1"/>
  <c r="D277" i="18" s="1"/>
  <c r="D202" i="11"/>
  <c r="E202" i="11" s="1"/>
  <c r="D213" i="18" s="1"/>
  <c r="D203" i="11"/>
  <c r="E203" i="11" s="1"/>
  <c r="D204" i="11"/>
  <c r="E204" i="11" s="1"/>
  <c r="D212" i="18" s="1"/>
  <c r="D205" i="11"/>
  <c r="E205" i="11" s="1"/>
  <c r="D223" i="18" s="1"/>
  <c r="D206" i="11"/>
  <c r="E206" i="11" s="1"/>
  <c r="D44" i="18" s="1"/>
  <c r="D207" i="11"/>
  <c r="E207" i="11" s="1"/>
  <c r="D208" i="11"/>
  <c r="E208" i="11" s="1"/>
  <c r="D209" i="11"/>
  <c r="E209" i="11" s="1"/>
  <c r="D210" i="18" s="1"/>
  <c r="D210" i="11"/>
  <c r="E210" i="11" s="1"/>
  <c r="D261" i="18" s="1"/>
  <c r="D211" i="11"/>
  <c r="E211" i="11" s="1"/>
  <c r="D262" i="18" s="1"/>
  <c r="D212" i="11"/>
  <c r="E212" i="11" s="1"/>
  <c r="D275" i="18" s="1"/>
  <c r="D62" i="11"/>
  <c r="D63" i="11"/>
  <c r="D213" i="11"/>
  <c r="E213" i="11" s="1"/>
  <c r="D202" i="18" s="1"/>
  <c r="D64" i="11"/>
  <c r="D214" i="11"/>
  <c r="E214" i="11" s="1"/>
  <c r="D23" i="18" s="1"/>
  <c r="D215" i="11"/>
  <c r="E215" i="11" s="1"/>
  <c r="D127" i="18" s="1"/>
  <c r="D216" i="11"/>
  <c r="E216" i="11" s="1"/>
  <c r="D217" i="11"/>
  <c r="E217" i="11" s="1"/>
  <c r="D126" i="18" s="1"/>
  <c r="D218" i="11"/>
  <c r="E218" i="11" s="1"/>
  <c r="D219" i="11"/>
  <c r="E219" i="11" s="1"/>
  <c r="D65" i="11"/>
  <c r="D220" i="11"/>
  <c r="E220" i="11" s="1"/>
  <c r="D90" i="18" s="1"/>
  <c r="D221" i="11"/>
  <c r="E221" i="11" s="1"/>
  <c r="D134" i="18" s="1"/>
  <c r="D66" i="11"/>
  <c r="D67" i="11"/>
  <c r="D68" i="11"/>
  <c r="D222" i="11"/>
  <c r="E222" i="11" s="1"/>
  <c r="D120" i="18" s="1"/>
  <c r="D223" i="11"/>
  <c r="E223" i="11" s="1"/>
  <c r="D220" i="18" s="1"/>
  <c r="D69" i="11"/>
  <c r="D224" i="11"/>
  <c r="E224" i="11" s="1"/>
  <c r="D225" i="11"/>
  <c r="E225" i="11" s="1"/>
  <c r="D70" i="11"/>
  <c r="D226" i="11"/>
  <c r="E226" i="11" s="1"/>
  <c r="D184" i="18" s="1"/>
  <c r="D71" i="11"/>
  <c r="E71" i="11" s="1"/>
  <c r="D28" i="18" l="1"/>
  <c r="D48" i="18"/>
  <c r="D247" i="18"/>
  <c r="D234" i="18"/>
  <c r="D143" i="18"/>
  <c r="D162" i="18"/>
  <c r="D159" i="18"/>
  <c r="D178" i="18"/>
  <c r="D156" i="18"/>
  <c r="D175" i="18"/>
  <c r="E61" i="11"/>
  <c r="D115" i="18" s="1"/>
  <c r="E54" i="11"/>
  <c r="D43" i="18" s="1"/>
  <c r="D239" i="18"/>
  <c r="D226" i="18"/>
  <c r="D236" i="18"/>
  <c r="D249" i="18"/>
  <c r="E52" i="11"/>
  <c r="D52" i="18" s="1"/>
  <c r="E51" i="11"/>
  <c r="D9" i="18" s="1"/>
  <c r="E47" i="11"/>
  <c r="E38" i="11"/>
  <c r="D218" i="18" s="1"/>
  <c r="E34" i="11"/>
  <c r="E23" i="11"/>
  <c r="D49" i="18" s="1"/>
  <c r="E9" i="11"/>
  <c r="D13" i="18" s="1"/>
  <c r="D179" i="18"/>
  <c r="D160" i="18"/>
  <c r="E57" i="11"/>
  <c r="D219" i="18" s="1"/>
  <c r="D172" i="18"/>
  <c r="D153" i="18"/>
  <c r="E63" i="11"/>
  <c r="D116" i="18" s="1"/>
  <c r="D149" i="18"/>
  <c r="D168" i="18"/>
  <c r="E58" i="11"/>
  <c r="D113" i="18" s="1"/>
  <c r="E27" i="11"/>
  <c r="D109" i="18" s="1"/>
  <c r="E24" i="11"/>
  <c r="D21" i="18"/>
  <c r="D150" i="18"/>
  <c r="D169" i="18"/>
  <c r="D180" i="18"/>
  <c r="D161" i="18"/>
  <c r="D235" i="18"/>
  <c r="D248" i="18"/>
  <c r="E46" i="11"/>
  <c r="D3" i="18" s="1"/>
  <c r="E37" i="11"/>
  <c r="D250" i="18" s="1"/>
  <c r="E33" i="11"/>
  <c r="D111" i="18" s="1"/>
  <c r="E22" i="11"/>
  <c r="E18" i="11"/>
  <c r="E16" i="11"/>
  <c r="E8" i="11"/>
  <c r="D142" i="18"/>
  <c r="D138" i="18"/>
  <c r="E43" i="11"/>
  <c r="E67" i="11"/>
  <c r="D31" i="18" s="1"/>
  <c r="D151" i="18"/>
  <c r="D170" i="18"/>
  <c r="D190" i="18"/>
  <c r="D26" i="18"/>
  <c r="E48" i="11"/>
  <c r="D110" i="18" s="1"/>
  <c r="E42" i="11"/>
  <c r="E39" i="11"/>
  <c r="D47" i="18" s="1"/>
  <c r="E10" i="11"/>
  <c r="D112" i="18" s="1"/>
  <c r="E70" i="11"/>
  <c r="D51" i="18" s="1"/>
  <c r="E66" i="11"/>
  <c r="D59" i="18" s="1"/>
  <c r="D197" i="18"/>
  <c r="E64" i="11"/>
  <c r="D209" i="18"/>
  <c r="D215" i="18"/>
  <c r="D157" i="18"/>
  <c r="D176" i="18"/>
  <c r="D133" i="18"/>
  <c r="D188" i="18"/>
  <c r="D251" i="18"/>
  <c r="D163" i="18"/>
  <c r="D144" i="18"/>
  <c r="E45" i="11"/>
  <c r="D192" i="18" s="1"/>
  <c r="E41" i="11"/>
  <c r="D130" i="18" s="1"/>
  <c r="E36" i="11"/>
  <c r="E32" i="11"/>
  <c r="E21" i="11"/>
  <c r="E17" i="11"/>
  <c r="E15" i="11"/>
  <c r="D5" i="18" s="1"/>
  <c r="E7" i="11"/>
  <c r="D274" i="18" s="1"/>
  <c r="D108" i="18"/>
  <c r="D273" i="18"/>
  <c r="E44" i="11"/>
  <c r="D16" i="18" s="1"/>
  <c r="E40" i="11"/>
  <c r="D15" i="18" s="1"/>
  <c r="E35" i="11"/>
  <c r="E31" i="11"/>
  <c r="D102" i="18" s="1"/>
  <c r="E20" i="11"/>
  <c r="D6" i="18" s="1"/>
  <c r="E14" i="11"/>
  <c r="D100" i="18" s="1"/>
  <c r="E6" i="11"/>
  <c r="D195" i="18"/>
  <c r="D60" i="18"/>
  <c r="D255" i="18"/>
  <c r="E13" i="11"/>
  <c r="D104" i="18" s="1"/>
  <c r="E5" i="11"/>
  <c r="E4" i="11"/>
  <c r="D2" i="18" s="1"/>
  <c r="E50" i="11"/>
  <c r="D71" i="18" s="1"/>
  <c r="D252" i="18"/>
  <c r="D76" i="18"/>
  <c r="D85" i="18"/>
  <c r="D105" i="18"/>
  <c r="E29" i="11"/>
  <c r="E26" i="11"/>
  <c r="D54" i="18" s="1"/>
  <c r="E19" i="11"/>
  <c r="D96" i="18" s="1"/>
  <c r="E12" i="11"/>
  <c r="D259" i="18" s="1"/>
  <c r="D240" i="18"/>
  <c r="D227" i="18"/>
  <c r="E3" i="11"/>
  <c r="E69" i="11"/>
  <c r="E65" i="11"/>
  <c r="D238" i="18"/>
  <c r="D225" i="18"/>
  <c r="D230" i="18"/>
  <c r="D243" i="18"/>
  <c r="E56" i="11"/>
  <c r="D191" i="18" s="1"/>
  <c r="E30" i="11"/>
  <c r="D57" i="18" s="1"/>
  <c r="D148" i="18"/>
  <c r="D167" i="18"/>
  <c r="D173" i="18"/>
  <c r="D154" i="18"/>
  <c r="E62" i="11"/>
  <c r="D117" i="18" s="1"/>
  <c r="E60" i="11"/>
  <c r="D186" i="18" s="1"/>
  <c r="D229" i="18"/>
  <c r="D242" i="18"/>
  <c r="D181" i="18"/>
  <c r="D183" i="18"/>
  <c r="E68" i="11"/>
  <c r="D171" i="18"/>
  <c r="D152" i="18"/>
  <c r="D200" i="18"/>
  <c r="E55" i="11"/>
  <c r="D19" i="18" s="1"/>
  <c r="E53" i="11"/>
  <c r="D131" i="18" s="1"/>
  <c r="E49" i="11"/>
  <c r="D58" i="18" s="1"/>
  <c r="E28" i="11"/>
  <c r="E25" i="11"/>
  <c r="D253" i="18" s="1"/>
  <c r="E11" i="11"/>
  <c r="D256" i="18" s="1"/>
  <c r="E2" i="11"/>
  <c r="D56" i="18" l="1"/>
  <c r="E56" i="18" s="1"/>
  <c r="F65" i="26"/>
  <c r="F65" i="19"/>
  <c r="E2" i="18"/>
  <c r="D269" i="18"/>
  <c r="F205" i="26"/>
  <c r="F164" i="26"/>
  <c r="F162" i="26"/>
  <c r="F119" i="26"/>
  <c r="F117" i="26"/>
  <c r="F101" i="26"/>
  <c r="F99" i="26"/>
  <c r="F97" i="26"/>
  <c r="F95" i="26"/>
  <c r="F93" i="26"/>
  <c r="F78" i="26"/>
  <c r="F63" i="26"/>
  <c r="F43" i="26"/>
  <c r="F22" i="26"/>
  <c r="F20" i="26"/>
  <c r="F18" i="26"/>
  <c r="F16" i="26"/>
  <c r="F14" i="26"/>
  <c r="F12" i="26"/>
  <c r="F10" i="26"/>
  <c r="F45" i="19"/>
  <c r="F76" i="19"/>
  <c r="F103" i="19"/>
  <c r="F121" i="19"/>
  <c r="F210" i="19"/>
  <c r="F6" i="19"/>
  <c r="F15" i="19"/>
  <c r="F26" i="19"/>
  <c r="F34" i="19"/>
  <c r="F42" i="19"/>
  <c r="F54" i="19"/>
  <c r="F68" i="19"/>
  <c r="F80" i="19"/>
  <c r="F88" i="19"/>
  <c r="F99" i="19"/>
  <c r="F108" i="19"/>
  <c r="F125" i="19"/>
  <c r="F134" i="19"/>
  <c r="F142" i="19"/>
  <c r="F150" i="19"/>
  <c r="F158" i="19"/>
  <c r="F169" i="19"/>
  <c r="F177" i="19"/>
  <c r="F186" i="19"/>
  <c r="F194" i="19"/>
  <c r="F202" i="19"/>
  <c r="F213" i="19"/>
  <c r="F221" i="19"/>
  <c r="F229" i="19"/>
  <c r="F237" i="19"/>
  <c r="F247" i="19"/>
  <c r="F256" i="19"/>
  <c r="F264" i="19"/>
  <c r="F272" i="19"/>
  <c r="F280" i="19"/>
  <c r="F288" i="19"/>
  <c r="F296" i="19"/>
  <c r="F305" i="19"/>
  <c r="F2" i="19"/>
  <c r="F209" i="26"/>
  <c r="F207" i="26"/>
  <c r="F166" i="26"/>
  <c r="F114" i="26"/>
  <c r="F109" i="26"/>
  <c r="F107" i="26"/>
  <c r="F105" i="26"/>
  <c r="F103" i="26"/>
  <c r="F90" i="26"/>
  <c r="F88" i="26"/>
  <c r="F86" i="26"/>
  <c r="F84" i="26"/>
  <c r="F82" i="26"/>
  <c r="F80" i="26"/>
  <c r="F75" i="26"/>
  <c r="F73" i="26"/>
  <c r="F71" i="26"/>
  <c r="F69" i="26"/>
  <c r="F67" i="26"/>
  <c r="F60" i="26"/>
  <c r="F48" i="19"/>
  <c r="F77" i="19"/>
  <c r="F111" i="19"/>
  <c r="F131" i="19"/>
  <c r="F240" i="19"/>
  <c r="F7" i="19"/>
  <c r="F16" i="19"/>
  <c r="F27" i="19"/>
  <c r="F35" i="19"/>
  <c r="F46" i="19"/>
  <c r="F55" i="19"/>
  <c r="F69" i="19"/>
  <c r="F81" i="19"/>
  <c r="F89" i="19"/>
  <c r="F100" i="19"/>
  <c r="F109" i="19"/>
  <c r="F126" i="19"/>
  <c r="F135" i="19"/>
  <c r="F143" i="19"/>
  <c r="F151" i="19"/>
  <c r="F159" i="19"/>
  <c r="F170" i="19"/>
  <c r="F178" i="19"/>
  <c r="F187" i="19"/>
  <c r="F195" i="19"/>
  <c r="F203" i="19"/>
  <c r="F214" i="19"/>
  <c r="F222" i="19"/>
  <c r="F230" i="19"/>
  <c r="F238" i="19"/>
  <c r="F248" i="19"/>
  <c r="F257" i="19"/>
  <c r="F265" i="19"/>
  <c r="F273" i="19"/>
  <c r="F281" i="19"/>
  <c r="F289" i="19"/>
  <c r="F298" i="19"/>
  <c r="F306" i="19"/>
  <c r="F219" i="26"/>
  <c r="F217" i="26"/>
  <c r="F215" i="26"/>
  <c r="F213" i="26"/>
  <c r="F211" i="26"/>
  <c r="F184" i="26"/>
  <c r="F182" i="26"/>
  <c r="F180" i="26"/>
  <c r="F178" i="26"/>
  <c r="F176" i="26"/>
  <c r="F174" i="26"/>
  <c r="F172" i="26"/>
  <c r="F170" i="26"/>
  <c r="F168" i="26"/>
  <c r="F129" i="26"/>
  <c r="F127" i="26"/>
  <c r="F125" i="26"/>
  <c r="F123" i="26"/>
  <c r="F121" i="26"/>
  <c r="F111" i="26"/>
  <c r="F47" i="26"/>
  <c r="F45" i="26"/>
  <c r="F24" i="26"/>
  <c r="F9" i="19"/>
  <c r="F59" i="19"/>
  <c r="F78" i="19"/>
  <c r="F112" i="19"/>
  <c r="F161" i="19"/>
  <c r="F241" i="19"/>
  <c r="F8" i="19"/>
  <c r="F17" i="19"/>
  <c r="F28" i="19"/>
  <c r="F36" i="19"/>
  <c r="F47" i="19"/>
  <c r="F56" i="19"/>
  <c r="F70" i="19"/>
  <c r="F82" i="19"/>
  <c r="F90" i="19"/>
  <c r="F101" i="19"/>
  <c r="F110" i="19"/>
  <c r="F127" i="19"/>
  <c r="F136" i="19"/>
  <c r="F144" i="19"/>
  <c r="F152" i="19"/>
  <c r="F160" i="19"/>
  <c r="F171" i="19"/>
  <c r="F179" i="19"/>
  <c r="F188" i="19"/>
  <c r="F196" i="19"/>
  <c r="F205" i="19"/>
  <c r="F215" i="19"/>
  <c r="F223" i="19"/>
  <c r="F231" i="19"/>
  <c r="F239" i="19"/>
  <c r="F249" i="19"/>
  <c r="F258" i="19"/>
  <c r="F266" i="19"/>
  <c r="F274" i="19"/>
  <c r="F282" i="19"/>
  <c r="F290" i="19"/>
  <c r="F299" i="19"/>
  <c r="F308" i="19"/>
  <c r="F245" i="26"/>
  <c r="F243" i="26"/>
  <c r="F241" i="26"/>
  <c r="F239" i="26"/>
  <c r="F237" i="26"/>
  <c r="F235" i="26"/>
  <c r="F233" i="26"/>
  <c r="F231" i="26"/>
  <c r="F229" i="26"/>
  <c r="F227" i="26"/>
  <c r="F225" i="26"/>
  <c r="F223" i="26"/>
  <c r="F221" i="26"/>
  <c r="F202" i="26"/>
  <c r="F200" i="26"/>
  <c r="F198" i="26"/>
  <c r="F196" i="26"/>
  <c r="F194" i="26"/>
  <c r="F192" i="26"/>
  <c r="F190" i="26"/>
  <c r="F188" i="26"/>
  <c r="F186" i="26"/>
  <c r="F159" i="26"/>
  <c r="F157" i="26"/>
  <c r="F155" i="26"/>
  <c r="F153" i="26"/>
  <c r="F151" i="26"/>
  <c r="F149" i="26"/>
  <c r="F147" i="26"/>
  <c r="F145" i="26"/>
  <c r="F143" i="26"/>
  <c r="F141" i="26"/>
  <c r="F139" i="26"/>
  <c r="F137" i="26"/>
  <c r="F135" i="26"/>
  <c r="F133" i="26"/>
  <c r="F131" i="26"/>
  <c r="F116" i="26"/>
  <c r="F92" i="26"/>
  <c r="F77" i="26"/>
  <c r="F62" i="26"/>
  <c r="F57" i="26"/>
  <c r="F55" i="26"/>
  <c r="F53" i="26"/>
  <c r="F51" i="26"/>
  <c r="F49" i="26"/>
  <c r="F42" i="26"/>
  <c r="F40" i="26"/>
  <c r="F38" i="26"/>
  <c r="F36" i="26"/>
  <c r="F34" i="26"/>
  <c r="F32" i="26"/>
  <c r="F30" i="26"/>
  <c r="F28" i="26"/>
  <c r="F26" i="26"/>
  <c r="F7" i="26"/>
  <c r="F5" i="26"/>
  <c r="F3" i="26"/>
  <c r="F23" i="19"/>
  <c r="F60" i="19"/>
  <c r="F79" i="19"/>
  <c r="F113" i="19"/>
  <c r="F166" i="19"/>
  <c r="F252" i="19"/>
  <c r="F10" i="19"/>
  <c r="F18" i="19"/>
  <c r="F29" i="19"/>
  <c r="F37" i="19"/>
  <c r="F49" i="19"/>
  <c r="F57" i="19"/>
  <c r="F71" i="19"/>
  <c r="F83" i="19"/>
  <c r="F94" i="19"/>
  <c r="F102" i="19"/>
  <c r="F118" i="19"/>
  <c r="F128" i="19"/>
  <c r="F137" i="19"/>
  <c r="F145" i="19"/>
  <c r="F153" i="19"/>
  <c r="F162" i="19"/>
  <c r="F172" i="19"/>
  <c r="F180" i="19"/>
  <c r="F189" i="19"/>
  <c r="F197" i="19"/>
  <c r="F206" i="19"/>
  <c r="F206" i="26"/>
  <c r="F204" i="26"/>
  <c r="F165" i="26"/>
  <c r="F163" i="26"/>
  <c r="F161" i="26"/>
  <c r="F118" i="26"/>
  <c r="F113" i="26"/>
  <c r="F102" i="26"/>
  <c r="F100" i="26"/>
  <c r="F98" i="26"/>
  <c r="F96" i="26"/>
  <c r="F94" i="26"/>
  <c r="F59" i="26"/>
  <c r="F21" i="26"/>
  <c r="F19" i="26"/>
  <c r="F17" i="26"/>
  <c r="F15" i="26"/>
  <c r="F13" i="26"/>
  <c r="F11" i="26"/>
  <c r="F9" i="26"/>
  <c r="F24" i="19"/>
  <c r="F61" i="19"/>
  <c r="F91" i="19"/>
  <c r="F114" i="19"/>
  <c r="F167" i="19"/>
  <c r="F297" i="19"/>
  <c r="F11" i="19"/>
  <c r="F19" i="19"/>
  <c r="F30" i="19"/>
  <c r="F38" i="19"/>
  <c r="F50" i="19"/>
  <c r="F58" i="19"/>
  <c r="F72" i="19"/>
  <c r="F84" i="19"/>
  <c r="F95" i="19"/>
  <c r="F104" i="19"/>
  <c r="F119" i="19"/>
  <c r="F129" i="19"/>
  <c r="F138" i="19"/>
  <c r="F146" i="19"/>
  <c r="F154" i="19"/>
  <c r="F163" i="19"/>
  <c r="F173" i="19"/>
  <c r="F181" i="19"/>
  <c r="F190" i="19"/>
  <c r="F198" i="19"/>
  <c r="F208" i="19"/>
  <c r="F217" i="19"/>
  <c r="F225" i="19"/>
  <c r="F233" i="19"/>
  <c r="F243" i="19"/>
  <c r="F251" i="19"/>
  <c r="F260" i="19"/>
  <c r="F268" i="19"/>
  <c r="F276" i="19"/>
  <c r="F284" i="19"/>
  <c r="F292" i="19"/>
  <c r="F301" i="19"/>
  <c r="F310" i="19"/>
  <c r="F234" i="26"/>
  <c r="F189" i="26"/>
  <c r="F175" i="26"/>
  <c r="F146" i="26"/>
  <c r="F106" i="26"/>
  <c r="F85" i="26"/>
  <c r="F70" i="26"/>
  <c r="F50" i="26"/>
  <c r="F35" i="26"/>
  <c r="F23" i="26"/>
  <c r="F63" i="19"/>
  <c r="F185" i="19"/>
  <c r="F14" i="19"/>
  <c r="F40" i="19"/>
  <c r="F73" i="19"/>
  <c r="F98" i="19"/>
  <c r="F132" i="19"/>
  <c r="F155" i="19"/>
  <c r="F176" i="19"/>
  <c r="F200" i="19"/>
  <c r="F220" i="19"/>
  <c r="F236" i="19"/>
  <c r="F255" i="19"/>
  <c r="F271" i="19"/>
  <c r="F287" i="19"/>
  <c r="F304" i="19"/>
  <c r="F15" i="13"/>
  <c r="F30" i="13"/>
  <c r="F46" i="13"/>
  <c r="F57" i="13"/>
  <c r="F85" i="13"/>
  <c r="F10" i="13"/>
  <c r="F25" i="13"/>
  <c r="F43" i="13"/>
  <c r="F64" i="13"/>
  <c r="F73" i="13"/>
  <c r="F82" i="13"/>
  <c r="F96" i="13"/>
  <c r="F107" i="13"/>
  <c r="F86" i="19"/>
  <c r="F228" i="19"/>
  <c r="F313" i="19"/>
  <c r="F22" i="13"/>
  <c r="E297" i="18"/>
  <c r="F5" i="13"/>
  <c r="F89" i="13"/>
  <c r="F199" i="26"/>
  <c r="F140" i="26"/>
  <c r="F115" i="19"/>
  <c r="F250" i="19"/>
  <c r="F7" i="13"/>
  <c r="F99" i="13"/>
  <c r="F18" i="13"/>
  <c r="F93" i="13"/>
  <c r="F236" i="26"/>
  <c r="F220" i="26"/>
  <c r="F208" i="26"/>
  <c r="F191" i="26"/>
  <c r="F177" i="26"/>
  <c r="F148" i="26"/>
  <c r="F132" i="26"/>
  <c r="F120" i="26"/>
  <c r="F108" i="26"/>
  <c r="F87" i="26"/>
  <c r="F72" i="26"/>
  <c r="F52" i="26"/>
  <c r="F37" i="26"/>
  <c r="F2" i="26"/>
  <c r="F64" i="19"/>
  <c r="F204" i="19"/>
  <c r="F20" i="19"/>
  <c r="F41" i="19"/>
  <c r="F74" i="19"/>
  <c r="F105" i="19"/>
  <c r="F133" i="19"/>
  <c r="F156" i="19"/>
  <c r="F182" i="19"/>
  <c r="F201" i="19"/>
  <c r="F224" i="19"/>
  <c r="F242" i="19"/>
  <c r="F259" i="19"/>
  <c r="F275" i="19"/>
  <c r="F291" i="19"/>
  <c r="F309" i="19"/>
  <c r="F19" i="13"/>
  <c r="F31" i="13"/>
  <c r="F47" i="13"/>
  <c r="F58" i="13"/>
  <c r="F90" i="13"/>
  <c r="F108" i="13"/>
  <c r="F246" i="19"/>
  <c r="E289" i="18"/>
  <c r="F112" i="26"/>
  <c r="F147" i="19"/>
  <c r="F79" i="13"/>
  <c r="E314" i="18"/>
  <c r="F70" i="13"/>
  <c r="F238" i="26"/>
  <c r="F222" i="26"/>
  <c r="F193" i="26"/>
  <c r="F179" i="26"/>
  <c r="F150" i="26"/>
  <c r="F134" i="26"/>
  <c r="F110" i="26"/>
  <c r="F89" i="26"/>
  <c r="F74" i="26"/>
  <c r="F54" i="26"/>
  <c r="F39" i="26"/>
  <c r="F4" i="26"/>
  <c r="F92" i="19"/>
  <c r="F207" i="19"/>
  <c r="F21" i="19"/>
  <c r="F51" i="19"/>
  <c r="F75" i="19"/>
  <c r="F106" i="19"/>
  <c r="F139" i="19"/>
  <c r="F157" i="19"/>
  <c r="F183" i="19"/>
  <c r="F209" i="19"/>
  <c r="F226" i="19"/>
  <c r="F244" i="19"/>
  <c r="F261" i="19"/>
  <c r="F277" i="19"/>
  <c r="F293" i="19"/>
  <c r="F311" i="19"/>
  <c r="F20" i="13"/>
  <c r="F32" i="13"/>
  <c r="F59" i="13"/>
  <c r="F60" i="13"/>
  <c r="F91" i="13"/>
  <c r="F3" i="13"/>
  <c r="F12" i="13"/>
  <c r="F33" i="13"/>
  <c r="F48" i="13"/>
  <c r="F67" i="13"/>
  <c r="F75" i="13"/>
  <c r="F87" i="13"/>
  <c r="F100" i="13"/>
  <c r="F2" i="13"/>
  <c r="F4" i="13"/>
  <c r="F16" i="13"/>
  <c r="F49" i="13"/>
  <c r="F68" i="13"/>
  <c r="F101" i="13"/>
  <c r="F242" i="26"/>
  <c r="F212" i="26"/>
  <c r="F167" i="26"/>
  <c r="F138" i="26"/>
  <c r="F76" i="26"/>
  <c r="F27" i="26"/>
  <c r="F117" i="19"/>
  <c r="F4" i="19"/>
  <c r="F141" i="19"/>
  <c r="F212" i="19"/>
  <c r="F38" i="13"/>
  <c r="E305" i="18"/>
  <c r="F17" i="13"/>
  <c r="F77" i="13"/>
  <c r="F214" i="26"/>
  <c r="F126" i="26"/>
  <c r="F79" i="26"/>
  <c r="F43" i="19"/>
  <c r="F87" i="19"/>
  <c r="F216" i="19"/>
  <c r="F283" i="19"/>
  <c r="F54" i="13"/>
  <c r="E290" i="18"/>
  <c r="F6" i="13"/>
  <c r="F78" i="13"/>
  <c r="F240" i="26"/>
  <c r="F224" i="26"/>
  <c r="F210" i="26"/>
  <c r="F195" i="26"/>
  <c r="F181" i="26"/>
  <c r="F152" i="26"/>
  <c r="F136" i="26"/>
  <c r="F122" i="26"/>
  <c r="F56" i="26"/>
  <c r="F44" i="26"/>
  <c r="F41" i="26"/>
  <c r="F25" i="26"/>
  <c r="F6" i="26"/>
  <c r="F93" i="19"/>
  <c r="F307" i="19"/>
  <c r="F3" i="19"/>
  <c r="F22" i="19"/>
  <c r="F52" i="19"/>
  <c r="F85" i="19"/>
  <c r="F107" i="19"/>
  <c r="F140" i="19"/>
  <c r="F164" i="19"/>
  <c r="F184" i="19"/>
  <c r="F211" i="19"/>
  <c r="F227" i="19"/>
  <c r="F245" i="19"/>
  <c r="F262" i="19"/>
  <c r="F278" i="19"/>
  <c r="F294" i="19"/>
  <c r="F312" i="19"/>
  <c r="F21" i="13"/>
  <c r="F37" i="13"/>
  <c r="F52" i="13"/>
  <c r="F61" i="13"/>
  <c r="F92" i="13"/>
  <c r="F34" i="13"/>
  <c r="F76" i="13"/>
  <c r="F88" i="13"/>
  <c r="F226" i="26"/>
  <c r="F197" i="26"/>
  <c r="F183" i="26"/>
  <c r="F154" i="26"/>
  <c r="F124" i="26"/>
  <c r="F91" i="26"/>
  <c r="F8" i="26"/>
  <c r="F122" i="19"/>
  <c r="F279" i="19"/>
  <c r="F98" i="13"/>
  <c r="F69" i="13"/>
  <c r="F61" i="26"/>
  <c r="F123" i="19"/>
  <c r="E322" i="18"/>
  <c r="F230" i="26"/>
  <c r="F216" i="26"/>
  <c r="F201" i="26"/>
  <c r="F185" i="26"/>
  <c r="F171" i="26"/>
  <c r="F158" i="26"/>
  <c r="F142" i="26"/>
  <c r="F128" i="26"/>
  <c r="F115" i="26"/>
  <c r="F81" i="26"/>
  <c r="F66" i="26"/>
  <c r="F64" i="26"/>
  <c r="F31" i="26"/>
  <c r="F44" i="19"/>
  <c r="F116" i="19"/>
  <c r="F12" i="19"/>
  <c r="F33" i="19"/>
  <c r="F66" i="19"/>
  <c r="F96" i="19"/>
  <c r="F124" i="19"/>
  <c r="F148" i="19"/>
  <c r="F174" i="19"/>
  <c r="F193" i="19"/>
  <c r="F218" i="19"/>
  <c r="F234" i="19"/>
  <c r="F253" i="19"/>
  <c r="F269" i="19"/>
  <c r="F285" i="19"/>
  <c r="F302" i="19"/>
  <c r="F13" i="13"/>
  <c r="F28" i="13"/>
  <c r="F40" i="13"/>
  <c r="F55" i="13"/>
  <c r="F83" i="13"/>
  <c r="F102" i="13"/>
  <c r="F8" i="13"/>
  <c r="F23" i="13"/>
  <c r="F41" i="13"/>
  <c r="F62" i="13"/>
  <c r="F71" i="13"/>
  <c r="F80" i="13"/>
  <c r="F94" i="13"/>
  <c r="F105" i="13"/>
  <c r="F58" i="26"/>
  <c r="F31" i="19"/>
  <c r="F165" i="19"/>
  <c r="F263" i="19"/>
  <c r="F66" i="13"/>
  <c r="E313" i="18"/>
  <c r="F35" i="13"/>
  <c r="F244" i="26"/>
  <c r="F169" i="26"/>
  <c r="F29" i="26"/>
  <c r="F32" i="19"/>
  <c r="F168" i="19"/>
  <c r="F267" i="19"/>
  <c r="F27" i="13"/>
  <c r="E298" i="18"/>
  <c r="F51" i="13"/>
  <c r="F232" i="26"/>
  <c r="F218" i="26"/>
  <c r="F203" i="26"/>
  <c r="F187" i="26"/>
  <c r="F173" i="26"/>
  <c r="F160" i="26"/>
  <c r="F144" i="26"/>
  <c r="F130" i="26"/>
  <c r="F104" i="26"/>
  <c r="F83" i="26"/>
  <c r="F68" i="26"/>
  <c r="F48" i="26"/>
  <c r="F33" i="26"/>
  <c r="F62" i="19"/>
  <c r="F120" i="19"/>
  <c r="F13" i="19"/>
  <c r="F39" i="19"/>
  <c r="F67" i="19"/>
  <c r="F97" i="19"/>
  <c r="F130" i="19"/>
  <c r="F149" i="19"/>
  <c r="F175" i="19"/>
  <c r="F199" i="19"/>
  <c r="F219" i="19"/>
  <c r="F235" i="19"/>
  <c r="F254" i="19"/>
  <c r="F270" i="19"/>
  <c r="F286" i="19"/>
  <c r="F303" i="19"/>
  <c r="F14" i="13"/>
  <c r="F29" i="13"/>
  <c r="F45" i="13"/>
  <c r="F56" i="13"/>
  <c r="F84" i="13"/>
  <c r="F9" i="13"/>
  <c r="F24" i="13"/>
  <c r="F42" i="13"/>
  <c r="F63" i="13"/>
  <c r="F72" i="13"/>
  <c r="F81" i="13"/>
  <c r="F95" i="13"/>
  <c r="F106" i="13"/>
  <c r="F11" i="13"/>
  <c r="F26" i="13"/>
  <c r="F44" i="13"/>
  <c r="F65" i="13"/>
  <c r="F74" i="13"/>
  <c r="F86" i="13"/>
  <c r="F97" i="13"/>
  <c r="F25" i="19"/>
  <c r="F53" i="19"/>
  <c r="F191" i="19"/>
  <c r="F295" i="19"/>
  <c r="F53" i="13"/>
  <c r="E321" i="18"/>
  <c r="F50" i="13"/>
  <c r="F103" i="13"/>
  <c r="F228" i="26"/>
  <c r="F156" i="26"/>
  <c r="F46" i="26"/>
  <c r="F5" i="19"/>
  <c r="F192" i="19"/>
  <c r="F232" i="19"/>
  <c r="F300" i="19"/>
  <c r="F39" i="13"/>
  <c r="E306" i="18"/>
  <c r="F36" i="13"/>
  <c r="F104" i="13"/>
  <c r="E326" i="18"/>
  <c r="E285" i="18"/>
  <c r="E292" i="18"/>
  <c r="E307" i="18"/>
  <c r="E287" i="18"/>
  <c r="E318" i="18"/>
  <c r="E320" i="18"/>
  <c r="E327" i="18"/>
  <c r="E319" i="18"/>
  <c r="E310" i="18"/>
  <c r="E304" i="18"/>
  <c r="E284" i="18"/>
  <c r="E299" i="18"/>
  <c r="E286" i="18"/>
  <c r="E312" i="18"/>
  <c r="E323" i="18"/>
  <c r="E315" i="18"/>
  <c r="E309" i="18"/>
  <c r="E316" i="18"/>
  <c r="E291" i="18"/>
  <c r="E311" i="18"/>
  <c r="E296" i="18"/>
  <c r="E300" i="18"/>
  <c r="E295" i="18"/>
  <c r="E294" i="18"/>
  <c r="E324" i="18"/>
  <c r="E301" i="18"/>
  <c r="E308" i="18"/>
  <c r="E288" i="18"/>
  <c r="E303" i="18"/>
  <c r="E293" i="18"/>
  <c r="E302" i="18"/>
  <c r="E325" i="18"/>
  <c r="E317" i="18"/>
  <c r="E251" i="18"/>
  <c r="E253" i="18"/>
  <c r="E148" i="18"/>
  <c r="E105" i="18"/>
  <c r="E143" i="18"/>
  <c r="E60" i="18"/>
  <c r="E157" i="18"/>
  <c r="E21" i="18"/>
  <c r="E200" i="18"/>
  <c r="E252" i="18"/>
  <c r="E219" i="18"/>
  <c r="E48" i="18"/>
  <c r="E28" i="18"/>
  <c r="E66" i="18"/>
  <c r="E53" i="18"/>
  <c r="E44" i="18"/>
  <c r="E93" i="18"/>
  <c r="E283" i="18"/>
  <c r="E196" i="18"/>
  <c r="E215" i="18"/>
  <c r="E197" i="18"/>
  <c r="D32" i="18"/>
  <c r="E32" i="18" s="1"/>
  <c r="E226" i="18"/>
  <c r="E247" i="18"/>
  <c r="E216" i="18"/>
  <c r="E242" i="18"/>
  <c r="E37" i="18"/>
  <c r="E195" i="18"/>
  <c r="E15" i="18"/>
  <c r="D72" i="18"/>
  <c r="E72" i="18" s="1"/>
  <c r="D81" i="18"/>
  <c r="E81" i="18" s="1"/>
  <c r="E133" i="18"/>
  <c r="E266" i="18"/>
  <c r="E134" i="18"/>
  <c r="E214" i="18"/>
  <c r="E184" i="18"/>
  <c r="E161" i="18"/>
  <c r="E208" i="18"/>
  <c r="E113" i="18"/>
  <c r="E207" i="18"/>
  <c r="E17" i="18"/>
  <c r="E218" i="18"/>
  <c r="E106" i="18"/>
  <c r="E239" i="18"/>
  <c r="E223" i="18"/>
  <c r="E118" i="18"/>
  <c r="E77" i="18"/>
  <c r="E275" i="18"/>
  <c r="E154" i="18"/>
  <c r="E204" i="18"/>
  <c r="E203" i="18"/>
  <c r="E269" i="18"/>
  <c r="E54" i="18"/>
  <c r="E217" i="18"/>
  <c r="E185" i="18"/>
  <c r="E130" i="18"/>
  <c r="E213" i="18"/>
  <c r="E47" i="18"/>
  <c r="E170" i="18"/>
  <c r="D99" i="18"/>
  <c r="E99" i="18" s="1"/>
  <c r="E101" i="18"/>
  <c r="E182" i="18"/>
  <c r="E277" i="18"/>
  <c r="D141" i="18"/>
  <c r="E141" i="18" s="1"/>
  <c r="D137" i="18"/>
  <c r="E137" i="18" s="1"/>
  <c r="E116" i="18"/>
  <c r="E38" i="18"/>
  <c r="E75" i="18"/>
  <c r="E129" i="18"/>
  <c r="E69" i="18"/>
  <c r="E187" i="18"/>
  <c r="E84" i="18"/>
  <c r="E178" i="18"/>
  <c r="E117" i="18"/>
  <c r="D107" i="18"/>
  <c r="E107" i="18" s="1"/>
  <c r="D272" i="18"/>
  <c r="E272" i="18" s="1"/>
  <c r="E26" i="18"/>
  <c r="E62" i="18"/>
  <c r="E43" i="18"/>
  <c r="E156" i="18"/>
  <c r="E212" i="18"/>
  <c r="E34" i="18"/>
  <c r="E96" i="18"/>
  <c r="E86" i="18"/>
  <c r="E282" i="18"/>
  <c r="D246" i="18"/>
  <c r="E246" i="18" s="1"/>
  <c r="D194" i="18"/>
  <c r="E194" i="18" s="1"/>
  <c r="D233" i="18"/>
  <c r="E233" i="18" s="1"/>
  <c r="E6" i="18"/>
  <c r="E274" i="18"/>
  <c r="E124" i="18"/>
  <c r="E190" i="18"/>
  <c r="E82" i="18"/>
  <c r="E189" i="18"/>
  <c r="E131" i="18"/>
  <c r="E61" i="18"/>
  <c r="E126" i="18"/>
  <c r="E229" i="18"/>
  <c r="E173" i="18"/>
  <c r="E191" i="18"/>
  <c r="E225" i="18"/>
  <c r="E227" i="18"/>
  <c r="E85" i="18"/>
  <c r="E45" i="18"/>
  <c r="E29" i="18"/>
  <c r="D80" i="18"/>
  <c r="E80" i="18" s="1"/>
  <c r="D73" i="18"/>
  <c r="E73" i="18" s="1"/>
  <c r="E125" i="18"/>
  <c r="E5" i="18"/>
  <c r="E46" i="18"/>
  <c r="E192" i="18"/>
  <c r="E41" i="18"/>
  <c r="E209" i="18"/>
  <c r="E59" i="18"/>
  <c r="E151" i="18"/>
  <c r="D164" i="18"/>
  <c r="E164" i="18" s="1"/>
  <c r="D145" i="18"/>
  <c r="E145" i="18" s="1"/>
  <c r="E111" i="18"/>
  <c r="E36" i="18"/>
  <c r="E180" i="18"/>
  <c r="E210" i="18"/>
  <c r="E50" i="18"/>
  <c r="E160" i="18"/>
  <c r="E49" i="18"/>
  <c r="D244" i="18"/>
  <c r="E244" i="18" s="1"/>
  <c r="D231" i="18"/>
  <c r="E231" i="18" s="1"/>
  <c r="E89" i="18"/>
  <c r="E24" i="18"/>
  <c r="E115" i="18"/>
  <c r="E159" i="18"/>
  <c r="E102" i="18"/>
  <c r="E16" i="18"/>
  <c r="D121" i="18"/>
  <c r="E121" i="18" s="1"/>
  <c r="E176" i="18"/>
  <c r="D20" i="18"/>
  <c r="E20" i="18" s="1"/>
  <c r="E12" i="18"/>
  <c r="E138" i="18"/>
  <c r="D140" i="18"/>
  <c r="E140" i="18" s="1"/>
  <c r="D136" i="18"/>
  <c r="E136" i="18" s="1"/>
  <c r="E25" i="18"/>
  <c r="E237" i="18"/>
  <c r="E23" i="18"/>
  <c r="E168" i="18"/>
  <c r="E153" i="18"/>
  <c r="E179" i="18"/>
  <c r="E35" i="18"/>
  <c r="E264" i="18"/>
  <c r="E162" i="18"/>
  <c r="E108" i="18"/>
  <c r="E88" i="18"/>
  <c r="E3" i="18"/>
  <c r="E63" i="18"/>
  <c r="E256" i="18"/>
  <c r="D4" i="18"/>
  <c r="E4" i="18" s="1"/>
  <c r="D30" i="18"/>
  <c r="E30" i="18" s="1"/>
  <c r="D70" i="18"/>
  <c r="E70" i="18" s="1"/>
  <c r="D78" i="18"/>
  <c r="E78" i="18" s="1"/>
  <c r="D98" i="18"/>
  <c r="E98" i="18" s="1"/>
  <c r="D258" i="18"/>
  <c r="E258" i="18" s="1"/>
  <c r="D193" i="18"/>
  <c r="E193" i="18" s="1"/>
  <c r="D18" i="18"/>
  <c r="E18" i="18" s="1"/>
  <c r="E221" i="18"/>
  <c r="E186" i="18"/>
  <c r="E238" i="18"/>
  <c r="E76" i="18"/>
  <c r="E220" i="18"/>
  <c r="E171" i="18"/>
  <c r="E259" i="18"/>
  <c r="E14" i="18"/>
  <c r="E27" i="18"/>
  <c r="E142" i="18"/>
  <c r="E169" i="18"/>
  <c r="E172" i="18"/>
  <c r="E202" i="18"/>
  <c r="E114" i="18"/>
  <c r="E201" i="18"/>
  <c r="E83" i="18"/>
  <c r="E267" i="18"/>
  <c r="E103" i="18"/>
  <c r="E58" i="18"/>
  <c r="E42" i="18"/>
  <c r="E263" i="18"/>
  <c r="E183" i="18"/>
  <c r="E268" i="18"/>
  <c r="E230" i="18"/>
  <c r="D245" i="18"/>
  <c r="E245" i="18" s="1"/>
  <c r="D222" i="18"/>
  <c r="E222" i="18" s="1"/>
  <c r="D254" i="18"/>
  <c r="E254" i="18" s="1"/>
  <c r="D271" i="18"/>
  <c r="E271" i="18" s="1"/>
  <c r="D232" i="18"/>
  <c r="E232" i="18" s="1"/>
  <c r="E39" i="18"/>
  <c r="E128" i="18"/>
  <c r="E65" i="18"/>
  <c r="E92" i="18"/>
  <c r="D139" i="18"/>
  <c r="E139" i="18" s="1"/>
  <c r="D135" i="18"/>
  <c r="E135" i="18" s="1"/>
  <c r="D94" i="18"/>
  <c r="E94" i="18" s="1"/>
  <c r="D97" i="18"/>
  <c r="E97" i="18" s="1"/>
  <c r="E144" i="18"/>
  <c r="E11" i="18"/>
  <c r="E90" i="18"/>
  <c r="E110" i="18"/>
  <c r="E68" i="18"/>
  <c r="E74" i="18"/>
  <c r="E250" i="18"/>
  <c r="E235" i="18"/>
  <c r="E276" i="18"/>
  <c r="E150" i="18"/>
  <c r="E109" i="18"/>
  <c r="E262" i="18"/>
  <c r="E119" i="18"/>
  <c r="E33" i="18"/>
  <c r="D165" i="18"/>
  <c r="E165" i="18" s="1"/>
  <c r="D146" i="18"/>
  <c r="E146" i="18" s="1"/>
  <c r="E9" i="18"/>
  <c r="E249" i="18"/>
  <c r="E127" i="18"/>
  <c r="E175" i="18"/>
  <c r="E122" i="18"/>
  <c r="E22" i="18"/>
  <c r="E281" i="18"/>
  <c r="E31" i="18"/>
  <c r="D79" i="18"/>
  <c r="E79" i="18" s="1"/>
  <c r="D257" i="18"/>
  <c r="E257" i="18" s="1"/>
  <c r="E67" i="18"/>
  <c r="E132" i="18"/>
  <c r="E152" i="18"/>
  <c r="D147" i="18"/>
  <c r="E147" i="18" s="1"/>
  <c r="D166" i="18"/>
  <c r="E166" i="18" s="1"/>
  <c r="E167" i="18"/>
  <c r="E240" i="18"/>
  <c r="E206" i="18"/>
  <c r="E104" i="18"/>
  <c r="E270" i="18"/>
  <c r="E10" i="18"/>
  <c r="E243" i="18"/>
  <c r="D155" i="18"/>
  <c r="E155" i="18" s="1"/>
  <c r="D174" i="18"/>
  <c r="E174" i="18" s="1"/>
  <c r="E40" i="18"/>
  <c r="E224" i="18"/>
  <c r="E188" i="18"/>
  <c r="E51" i="18"/>
  <c r="D158" i="18"/>
  <c r="E158" i="18" s="1"/>
  <c r="D177" i="18"/>
  <c r="E177" i="18" s="1"/>
  <c r="E198" i="18"/>
  <c r="E248" i="18"/>
  <c r="E91" i="18"/>
  <c r="E149" i="18"/>
  <c r="E64" i="18"/>
  <c r="E19" i="18"/>
  <c r="E265" i="18"/>
  <c r="E181" i="18"/>
  <c r="E278" i="18"/>
  <c r="E57" i="18"/>
  <c r="E8" i="18"/>
  <c r="D228" i="18"/>
  <c r="E228" i="18" s="1"/>
  <c r="D241" i="18"/>
  <c r="E241" i="18" s="1"/>
  <c r="E260" i="18"/>
  <c r="E71" i="18"/>
  <c r="E199" i="18"/>
  <c r="E255" i="18"/>
  <c r="E100" i="18"/>
  <c r="E273" i="18"/>
  <c r="E163" i="18"/>
  <c r="E280" i="18"/>
  <c r="E112" i="18"/>
  <c r="E7" i="18"/>
  <c r="E123" i="18"/>
  <c r="E205" i="18"/>
  <c r="E55" i="18"/>
  <c r="E261" i="18"/>
  <c r="E95" i="18"/>
  <c r="E120" i="18"/>
  <c r="E211" i="18"/>
  <c r="E13" i="18"/>
  <c r="E52" i="18"/>
  <c r="E236" i="18"/>
  <c r="E87" i="18"/>
  <c r="E234" i="18"/>
  <c r="E279" i="18"/>
  <c r="B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Abeil Coelho Junior</author>
  </authors>
  <commentList>
    <comment ref="E1" authorId="0" shapeId="0" xr:uid="{2FE90645-33A1-4A5E-8980-101BC796921D}">
      <text>
        <r>
          <rPr>
            <b/>
            <sz val="9"/>
            <color indexed="81"/>
            <rFont val="Segoe UI"/>
            <family val="2"/>
          </rPr>
          <t>Abeil Coelho Junior:</t>
        </r>
        <r>
          <rPr>
            <sz val="9"/>
            <color indexed="81"/>
            <rFont val="Segoe UI"/>
            <family val="2"/>
          </rPr>
          <t xml:space="preserve">
É um campo de preenchimento obrigatório?</t>
        </r>
      </text>
    </comment>
    <comment ref="F1" authorId="0" shapeId="0" xr:uid="{53D4E9F1-96B6-4DC3-91C7-1AFB7ECF44BB}">
      <text>
        <r>
          <rPr>
            <b/>
            <sz val="9"/>
            <color indexed="81"/>
            <rFont val="Segoe UI"/>
            <family val="2"/>
          </rPr>
          <t>Abeil Coelho Junior:</t>
        </r>
        <r>
          <rPr>
            <sz val="9"/>
            <color indexed="81"/>
            <rFont val="Segoe UI"/>
            <family val="2"/>
          </rPr>
          <t xml:space="preserve">
É recomendado que o campo seja uma lista controlada ou utilizado arquivo de autoridade?
Caso seja recomendado tanto campo aberto quanto lista controlada, foi marcado sim nesta coluna.
-1 = Não informado.</t>
        </r>
      </text>
    </comment>
  </commentList>
</comments>
</file>

<file path=xl/sharedStrings.xml><?xml version="1.0" encoding="utf-8"?>
<sst xmlns="http://schemas.openxmlformats.org/spreadsheetml/2006/main" count="2670" uniqueCount="565">
  <si>
    <t>Campo</t>
  </si>
  <si>
    <t>Object Naming</t>
  </si>
  <si>
    <t>Creator Information</t>
  </si>
  <si>
    <t>Physical Characteristics</t>
  </si>
  <si>
    <t>Stylistic, Cultural, and Chronological Information</t>
  </si>
  <si>
    <t>Location and Geography</t>
  </si>
  <si>
    <t>Subject</t>
  </si>
  <si>
    <t>Class</t>
  </si>
  <si>
    <t>Description</t>
  </si>
  <si>
    <t>View Information</t>
  </si>
  <si>
    <t>Fornece maneiras de se referir a um trabalho. Definindo o que está sendo catalogado.</t>
  </si>
  <si>
    <t>Work Type</t>
  </si>
  <si>
    <t>Title</t>
  </si>
  <si>
    <t>Creator</t>
  </si>
  <si>
    <t>Creator Role</t>
  </si>
  <si>
    <t>O criador de uma obra pode ser uma pessoa, conhecida pelo nome ou anônima. Vários criadores podem ser responsáveis por projetar e fazer um trabalho. Um criador também pode ser uma pessoa jurídica.</t>
  </si>
  <si>
    <t>Measurements</t>
  </si>
  <si>
    <t>Materials and Techniques</t>
  </si>
  <si>
    <t>State and Edition</t>
  </si>
  <si>
    <t>Additional Physical Characteristics</t>
  </si>
  <si>
    <t>Style</t>
  </si>
  <si>
    <t>Culture</t>
  </si>
  <si>
    <t>Date</t>
  </si>
  <si>
    <t>Referem às características estilísticas de uma obra, origens culturais e data de design ou criação.</t>
  </si>
  <si>
    <t>Location</t>
  </si>
  <si>
    <t>Creation Location</t>
  </si>
  <si>
    <t>Discovery Location</t>
  </si>
  <si>
    <t>Former Location</t>
  </si>
  <si>
    <t>Other Descriptive Notes</t>
  </si>
  <si>
    <t>View Description</t>
  </si>
  <si>
    <t>View Type</t>
  </si>
  <si>
    <t>View Subject</t>
  </si>
  <si>
    <t>View Date</t>
  </si>
  <si>
    <t>Descrevem a aparência de uma obra e as características de sua forma física.</t>
  </si>
  <si>
    <t>Trata de elementos que registram informações geográficas. Pelo menos quatro perguntas sobre localização são geralmente de interesse ao descrever um objeto cultural ou trabalho: Onde está agora? Onde estava antes? Onde foi feito? Onde foi descoberto?</t>
  </si>
  <si>
    <t>O assunto deve ser registrado para todas as obras e imagens. Este elemento contém uma identificação, descrição ou interpretação do que é representado em e por uma obra ou imagem. Os assuntos incluem coisas, lugares, atividades, formas abstratas, decorações, histórias e eventos da literatura, mitologia, religião ou história.</t>
  </si>
  <si>
    <t>Usado para relacionar uma obra específica a outras obras com características semelhantes, muitas vezes com base no esquema organizacional de um determinado repositório ou coleção. O objetivo é colocar a obra em um contexto mais amplo, categorizando-a com base em características semelhantes, incluindo materiais, forma, forma, função, região de origem, contexto cultural ou período histórico ou estilístico. Os termos de classe podem representar uma hierarquia, uma tipologia ou algum outro agrupamento de itens, implicando semelhanças entre os trabalhos dentro da lógica da classificação.</t>
  </si>
  <si>
    <t>Pode ser associado a campos específicos em todo o registro.</t>
  </si>
  <si>
    <t>Incluem detalhes sobre a exibição da obra conforme ela aparece em uma imagem (substituta) da obra. É importante registrar informações sobre a visualização de uma imagem independentemente de seu formato ou tipo de instituição. Os substitutos visuais podem fornecer acesso a obras que, de outra forma, estariam indisponíveis devido a suas localizações remotas ou outras restrições que limitariam o contato direto.</t>
  </si>
  <si>
    <t>O elemento Work Type identifica o tipo de trabalho ou trabalhos que estão sendo descritos. O Tipo de Obra normalmente se refere à forma física, função ou meio de uma obra (por exemplo, escultura, retábulo, catedral, jarro de armazenamento, pintura, gravura).
O elemento Work Type geralmente é exibido com o elemento Class. O termo Work Type destina-se a identificar o trabalho que é o foco do registro do catálogo, enquanto Class se refere a categorias amplas ou a um esquema de classificação que agrupa trabalhos em conjunto com base em características compartilhadas, incluindo materiais, forma, forma, função, região origem, contexto cultural ou período histórico ou estilístico.</t>
  </si>
  <si>
    <t>O elemento Title registra os títulos, frases de identificação ou nomes dados a uma obra de arte ou arquitetura. Os títulos podem ser frases descritivas que se referem ao assunto ou tema iconográfico da obra de arte. Também podem registrar as frases ou nomes identificadores dados a obras que não tenham título propriamente dito. Todos os títulos ou nomes significativos pelos quais uma obra é ou foi conhecida devem ser registrados. As obras de arte ou arquitetura podem ser conhecidas por muitos títulos ou nomes diferentes; títulos podem mudar ao longo da história.
Incluir um tipo de título fornece uma maneira de distinguir entre os vários tipos de títulos (por exemplo, título do repositório, título inscrito, título do criador, título descritivo).</t>
  </si>
  <si>
    <t>Title Type</t>
  </si>
  <si>
    <t>Language</t>
  </si>
  <si>
    <t>Source</t>
  </si>
  <si>
    <t>Especificar o tipo de título de uma obra caso haja títulos alternativos, como descritivo, inscrito, da instituição, do autor, do repositório, etc.</t>
  </si>
  <si>
    <t>É necessário gravar um criador. Este pode ser o nome preferido do indivíduo, um grupo de indivíduos, uma entidade coletiva, um grupo cultural ou qualquer outra entidade que tenha contribuído para criar, projetar, produzir, fabricar ou alterar o trabalho.</t>
  </si>
  <si>
    <t>Qualifier</t>
  </si>
  <si>
    <t>Extent</t>
  </si>
  <si>
    <t>Registre um termo ou termos referentes ao papel ou atividade desempenhada pelo criador na concepção, projeto, produção ou alteração da obra. Exemplos de funções incluem artista, arquiteto, pintor, ilustrador, escultor, designer e gravador.
Registre o papel mais específico do criador, se conhecido.</t>
  </si>
  <si>
    <t>Citar a parte do trabalho executada por um criador. Como execução, design, impressão, bordado, texto, etc.</t>
  </si>
  <si>
    <t>Inclui as substâncias ou materiais usados na criação de uma obra, bem como quaisquer técnicas, processos ou métodos de produção ou fabricação incorporados em sua fabricação.
Os materiais são as substâncias das quais o trabalho é composto.
A técnica engloba os instrumentos, processos e métodos utilizados na aplicação de materiais, como pintura, gravura, caneta, buril.</t>
  </si>
  <si>
    <t>Os elementos Estado e Edição referem-se principalmente a obras produzidas em múltiplos.
Estado descreve a relação de uma obra com outras etapas da mesma obra (por exemplo, o terceiro estado de cinco estados totais, 3º de 5 estados). O estado é mais frequentemente usado com impressões, que podem ser retiradas de uma placa que foi alterada repetidamente. Estado às vezes pode se referir à criação de obras que não sejam gravuras, incluindo qualquer sequência de estágios relacionados que juntos constroem a criação de uma obra de arte ou arquitetura.
O elemento Edição pode identificar uma impressão específica ou outra obra no contexto de um número limitado de obras idênticas ou muito semelhantes feitas ou emitidas ao mesmo tempo e da mesma matriz. Para impressões, o número da impressão em mãos geralmente é justaposto ao número de impressões em uma execução (por exemplo, 2/32).</t>
  </si>
  <si>
    <t>Value</t>
  </si>
  <si>
    <t>Unit</t>
  </si>
  <si>
    <t>Type</t>
  </si>
  <si>
    <t>Shape</t>
  </si>
  <si>
    <t>Format</t>
  </si>
  <si>
    <t>Scale</t>
  </si>
  <si>
    <t>Material</t>
  </si>
  <si>
    <t>Material type</t>
  </si>
  <si>
    <t>Technique</t>
  </si>
  <si>
    <t>Color</t>
  </si>
  <si>
    <t>Mark</t>
  </si>
  <si>
    <t>Edition</t>
  </si>
  <si>
    <t>Impression Number</t>
  </si>
  <si>
    <t>Edition Size</t>
  </si>
  <si>
    <t>Edition Number</t>
  </si>
  <si>
    <t>State</t>
  </si>
  <si>
    <t>State Identification</t>
  </si>
  <si>
    <t>Known States</t>
  </si>
  <si>
    <t>Source of State</t>
  </si>
  <si>
    <t>Inscription</t>
  </si>
  <si>
    <t>Inscription Type</t>
  </si>
  <si>
    <t>Inscription Location</t>
  </si>
  <si>
    <t>Inscription Author</t>
  </si>
  <si>
    <t>Facture</t>
  </si>
  <si>
    <t>Physical Description</t>
  </si>
  <si>
    <t>Condition and Examination History</t>
  </si>
  <si>
    <t>Conservation and Treatment History</t>
  </si>
  <si>
    <t>contém informações sobre as dimensões, tamanho ou escala do trabalho. As medições podem ser registradas de acordo com diferentes critérios, dependendo do tipo de trabalho que está sendo medido. Uma pintura bidimensional será medida de forma diferente de uma estátua tridimensional. As medidas podem variar dependendo se o trabalho é emoldurado, montado ou instalado. Medições para arquitetura, roupas e mídia baseada em tempo, como filme e vídeo, exigem critérios diferentes.
Exemplos de tipos de medição incluem altura, largura, profundidade, comprimento, circunferência, diâmetro, volume, peso, área e tempo de execução.</t>
  </si>
  <si>
    <t>A extensão refere-se à parte do trabalho que está sendo medida. Exemplos de terminologia incluem geral, diâmetro, marca de placa, folha, suporte secundário, base, montagem, moldura, repetição de padrão, tampa, base, pegada, tessera, linhas estabelecidas e com base.</t>
  </si>
  <si>
    <t>Qualificador refere-se a uma palavra ou frase que elabora sobre a natureza das dimensões do trabalho. Exemplos de terminologia incluem aproximado, vista, máximo, montado, antes da restauração, maior, variável, nos cantos, arredondado e emoldurado.</t>
  </si>
  <si>
    <t>Unidade de medida utilizada.</t>
  </si>
  <si>
    <t>Valor da medida.</t>
  </si>
  <si>
    <t>Os tipos de descrições para medições incluem altura e largura, profundidade, diâmetro e circunferência, forma, peso, volume e área, tamanho, formato, tempo, escala e dimensões estruturais.</t>
  </si>
  <si>
    <t>Se for uma característica incomum ou distintiva, registre uma indicação do contorno, forma ou configuração característica de uma obra ou parte de uma obra, incluindo seus contornos (por exemplo, dado que a maioria das pinturas em tela são retangulares, observe quando uma pintura na tela é oval). Exemplos de terminologia incluem oval, cubo, esfera, retângulo, círculo e irregular.
Medidas de trabalho com formato irregular deverão apresentar nos tipos de medidas os maiores valores observados, e indicar no qualificador "Maiores dimensões".</t>
  </si>
  <si>
    <t>Descrever a configuração de uma obra, incluindo formatos técnicos, quando for uma importante característica distintiva. As medidas para projetos gráficos ou fotografias podem incluir o formato (por exemplo, formatos padrão caracterizados por tamanho, como fotografia de gabinete ou vinheta). Exemplos de terminologia incluem fotografia de gabinete, vinheta, VHS, IMAX e DOS. Em alguns casos, o formato de um trabalho será igual ao seu Work Type.</t>
  </si>
  <si>
    <t>Para desenhos arquitetônicos ou outras obras onde for apropriado, inclua escala, que é uma expressão da relação entre o tamanho da representação de algo e aquela coisa (por exemplo, o tamanho da estrutura desenhada e a obra real construída). Exemplos de terminologia incluem 1:10, 1/4 de polegada = 1 pé, 1 para 1, tamanho real, tamanho real e monumental.</t>
  </si>
  <si>
    <t>Extensão refere-se à parte específica de uma obra composta por um determinado material ou criada usando uma determinada técnica. Exemplos de terminologia incluem geral, superfície, base, placa de apoio, painel inferior, jaqueta e saia.</t>
  </si>
  <si>
    <t>Para materiais, algumas instituições podem exigir recuperação separada na mídia e no suporte ao qual eles são aplicados. Essa distinção, conhecida como meio e suporte, é tipicamente importante para trabalhos bidimensionais, incluindo pinturas, desenhos e gravuras;
Médio - é o material aplicado ao suporte;
Suporte - Suporte é a superfície sobre a qual a mídia foi aplicada.</t>
  </si>
  <si>
    <t>Para técnicas, algumas instituições podem exigir recuperação separada em técnicas e implementos de processos;
Processo - refere-se ao meio, método, processo ou técnica pela qual um material foi usado na criação de uma obra;
Implemento - refere-se a qualquer implemento ou ferramenta usada para criar o trabalho.</t>
  </si>
  <si>
    <t>Se a cor for uma característica incomum ou importante do trabalho, observe a cor, tonalidade ou matiz do material do qual o trabalho é composto.</t>
  </si>
  <si>
    <t>Para trabalhos em papel e conforme apropriado para outros trabalhos, inclua uma descrição e identificação de marcas d'água, carimbos de papelaria e outras marcas inerentes ou aplicadas ao material antes de ser moldado na obra de arte, se conhecido.</t>
  </si>
  <si>
    <t>Para materiais, registre a matéria, materiais ou substâncias usadas para criar um trabalho.</t>
  </si>
  <si>
    <t>Para impressões e conforme apropriado para outras obras produzidas em múltiplos, registre uma indicação da relação da obra com outras etapas da mesma obra, se conhecida. Qualquer estágio no desenvolvimento de uma chapa de impressão em que as impressões são feitas é um estado.
Estado de impressão não numéricos, podem ser ARTIST’S PROOF, BON À TIRER, PRINTER’S PROOF, HORS DE COMMERCE.</t>
  </si>
  <si>
    <t>Apresenta o número da edição do trabalho</t>
  </si>
  <si>
    <t>Utilizado para incluir uma breve referência ao catálogo raisonné ou outra fonte que você usou para identificar o estado de um trabalho.</t>
  </si>
  <si>
    <t>Para gravuras e outras obras produzidas em múltiplos, se conhecidas, registrar a edição, que é uma notação que identifica uma gravura específica ou outra obra no contexto de um número limitado de obras idênticas ou muito semelhantes feitas ou emitidas ao mesmo tempo e de a mesma matriz.</t>
  </si>
  <si>
    <t>Registra o número total de trabalhos criados em uma determinada execução de produção</t>
  </si>
  <si>
    <t>Registra o número atribuído a um item específico em uma edição ou execução de produção específica.</t>
  </si>
  <si>
    <t>Para o número ou nome da edição, registre o termo para a edição específica à qual a obra pertence. A terminologia pode incluir nomes próprios (como edição Kennedy) ou termos (como 3ª edição, edição do assinante ou edição revisada ).</t>
  </si>
  <si>
    <t>Descrever ou transcrever quaisquer letras físicas, anotações, textos, marcações ou rótulos distintivos ou identificadores que sejam afixados, aplicados, carimbados, escritos, inscritos ou anexados à obra, excluindo qualquer marca ou texto inerente aos materiais dos quais a obra é feito.</t>
  </si>
  <si>
    <t>Exemplos de terminologia incluem assinado, datado, titulado, marca de fabricante, colofão, marca de colecionador, impresso, grafite e não inscrito.</t>
  </si>
  <si>
    <t>Exemplos de terminologia incluem parte inferior direita, verso central superior, abaixo da alça esquerda e dentro da chapa de impressão.</t>
  </si>
  <si>
    <t>Registre uma descrição detalhada da forma como a obra foi feita, incluindo uma avaliação de sua mão de obra ou características de execução, os métodos de construção utilizados ou as aplicações específicas de técnicas. Este elemento pode ser usado para registrar como montar uma instalação ou realizar arte performática.</t>
  </si>
  <si>
    <t>Registre uma descrição da aparência de uma obra expressa em termos genéricos, sem referência ao assunto retratado. Isso inclui os nomes de quaisquer padrões, motivos ou texturas reconhecíveis usados na decoração do trabalho;
Muitas instituições podem incluir esta informação como uma nota descritiva; coleções especializadas podem exigir um campo separado para descrição física.</t>
  </si>
  <si>
    <t>Registre uma descrição avaliando a condição física geral, características e integridade de uma obra de arte ou arquitetura em um determinado momento.</t>
  </si>
  <si>
    <t>Registre os procedimentos ou ações que um trabalho sofreu para repará-lo, conservá-lo ou estabilizá-lo.</t>
  </si>
  <si>
    <t>Typeface or Letterform</t>
  </si>
  <si>
    <t>Exemplos de terminologia incluem Helvetica 9 pt em negrito, letras abertas, minúscula carolíngia, maiúsculas rústicas e delta pontilhado.</t>
  </si>
  <si>
    <t>O elemento Estilo identifica o estilo nomeado, definido, período histórico ou artístico, movimento, grupo ou escola cujas características estão representadas na obra que está sendo catalogada. Designações de estilo, período, grupo ou movimento são derivadas da tradição acadêmica dentro de determinados campos de especialização.</t>
  </si>
  <si>
    <t>O elemento Cultura contém o nome da cultura, povo ou nacionalidade de origem do trabalho. Este elemento é útil para instituições que desejam observar a cultura associada à obra para colocar a obra no contexto de outras obras criadas na mesma cultura.</t>
  </si>
  <si>
    <t>O elemento Date registra a data ou intervalo de datas associado à criação, design, produção, apresentação, execução, construção ou alteração da obra ou de seus componentes.</t>
  </si>
  <si>
    <t>Earliest Date</t>
  </si>
  <si>
    <t>Latest Date</t>
  </si>
  <si>
    <t>Date Qualifier</t>
  </si>
  <si>
    <t>Adicionar detalhes na atribuição de autoria. Com dúvida (provavelmente/possivelmente por), atribuição (atribuído a), atribuições anteriores (anteriormente atribuído a), etc. Associação, como estudo de, aprendiz/seguidor de, workshop de, etc. Contato direto, como seguidor de, escola de, etc. Influencia, como estilo de, copista de, etc.</t>
  </si>
  <si>
    <t>Semelhante a creator.</t>
  </si>
  <si>
    <t>Algumas instituições podem querer distinguir se o termo se refere ao estilo, período, grupo, movimento ou dinastia, diferenciando assim cada tipo. Qualificadores podem ser usados para esta finalidade.</t>
  </si>
  <si>
    <t>O tipo de data usado para grupos pode ser indexado com o elemento Qualifier;
Use qualificadores para rotular os vários conjuntos de datas.</t>
  </si>
  <si>
    <t>O elemento Localização Atual inclui a localização geográfica da obra de arte ou arquitetura e o edifício ou repositório que atualmente abriga a obra, quando aplicável;
Essa informação deve ser incluída quando os dados são trocados entre instituições ou quando os dados estão disponíveis on-line em um contexto maior, como um catálogo sindical ou banco de dados federado.</t>
  </si>
  <si>
    <t>Local de Criação é onde a obra ou seus componentes foram ou foram criados, projetados ou produzidos; também pode ser a suposta localização original da obra.</t>
  </si>
  <si>
    <t>Local de Descoberta é o local geográfico onde uma obra foi escavada ou descoberta. Este pode ser um local geral ou específico, incluindo o local da escavação e a parcela ou seção dentro do local.</t>
  </si>
  <si>
    <t>Tipos adicionais de local anterior podem ser importantes para o Registro de Trabalho, incluindo locais relacionados à propriedade ou histórico de coleta do trabalho. Podem ser incluídos locais relacionados à exposição, histórico de empréstimo, conservação e contexto histórico da obra.</t>
  </si>
  <si>
    <t>Apresenta o número total de estados do trabalho, caso não saiba omitir essa campo.</t>
  </si>
  <si>
    <t>O elemento Assunto contém uma identificação, descrição ou interpretação do que é representado em e por uma obra ou imagem. Os assuntos incluem coisas, lugares, atividades, formas abstratas, decorações, histórias e eventos da literatura, mitologia, religião ou história. Temas e conceitos filosóficos, teóricos, simbólicos e alegóricos podem ser sujeitos. 
Ao analisar o conteúdo do assunto, o catalogador deve responder à pergunta: de que ou sobre o que é o trabalho?</t>
  </si>
  <si>
    <t>Controlled Subject</t>
  </si>
  <si>
    <t>Subject Type</t>
  </si>
  <si>
    <t>Nos campos de indexação, algumas instituições podem desejar designar a parte do trabalho para a qual os termos do assunto são pertinentes; Exemplos de Extensão podem incluir lado A, lado B, frente, verso, painel principal, predela e semelhantes.</t>
  </si>
  <si>
    <t>Algumas instituições podem querer designar o tipo de assunto que está sendo descrito. O elemento Tipo de assunto pode ser usado para distinguir entre assuntos que refletem o que é o trabalho (descrição e identificação) de termos que indicam sobre o que é o trabalho (interpretação).</t>
  </si>
  <si>
    <t>Pode ser descrição, identificação ou interpretação.</t>
  </si>
  <si>
    <t>O elemento Class é usado para relacionar uma obra específica a outras com características semelhantes, muitas vezes com base no esquema organizacional de um determinado repositório ou coleção;
O uso de Class para colocar o trabalho em um contexto mais amplo e relacioná-lo a outros trabalhos em uma coleção ajuda os usuários finais a procurar agrupamentos de trabalhos relacionados ou compartilhar características.</t>
  </si>
  <si>
    <t>Algumas instituições podem exigir notas de texto livre específicas de elementos adicionais para explicar ou qualificar informações em vários elementos específicos em todo o Registro de Trabalho – uma Nota de Assunto, Nota de Data ou Nota de Título, por exemplo. Eles são úteis porque podem conter as nuances de linguagem necessárias para transmitir incerteza e ambiguidade que não podem ser facilmente capturadas em campos controlados dentro de um único elemento.</t>
  </si>
  <si>
    <t>O elemento consiste em uma nota descritiva que geralmente é um ensaio relativamente breve como texto, detalhando o conteúdo e o contexto do trabalho;
É um campo de texto livre usado para registrar comentários e uma interpretação que pode complementar, qualificar ou explicar informações indexadas em vários outros elementos;
Uma nota também pode ser usada para registrar informações administrativas ou questões relevantes para o próprio registro, como uma referência à origem das informações transcritas ou exportadas de um sistema para outro.</t>
  </si>
  <si>
    <t>Sources</t>
  </si>
  <si>
    <t>As fontes de informação publicadas podem incluir obras de referência geral, enciclopédias e dicionários de arte e livros-texto padrão para história da arte.
Isso é particularmente crítico quando um texto publicado foi usado extensivamente ou copiado literalmente. As fontes podem ser registradas em um campo de fontes dedicado, que pode ser vinculado a um arquivo de autoridade bibliográfica controlado.</t>
  </si>
  <si>
    <t xml:space="preserve">Idealmente, todas essas fontes também devem estar vinculadas a um registro de autoridade para a citação;
</t>
  </si>
  <si>
    <t>Os elementos Exibir informações incluem detalhes sobre a exibição da obra conforme ela aparece em uma imagem (substituta) da obra. Os elementos abordados aqui incluem Descrição da Visualização, Tipo de Visualização, Assunto da Visualização e Data da Visualização, que são apenas alguns dos campos necessários para catalogar imagens;
É importante registrar informações sobre a visualização de uma imagem, independentemente de seu formato (fotografia, negativo, slide, microficha, fita de vídeo, streaming de vídeo ou imagem digital) ou tipo de instituição (coleção de recursos visuais, biblioteca, museu ou acervo de arquivo). Os substitutos visuais podem fornecer acesso a obras que, de outra forma, estariam indisponíveis devido a suas localizações remotas ou outras restrições que limitariam o contato direto.</t>
  </si>
  <si>
    <t>Tipo de vista registra o ponto de vista específico ou perspectiva, como vista de perfil, vista de perto ou vista interior.</t>
  </si>
  <si>
    <t>Ver Assunto pode incluir termos ou frases que caracterizem o assunto do trabalho conforme descrito em uma imagem específica. Gravar o assunto da exibição ajuda a diferenciar entre várias imagens do mesmo trabalho e permite que os usuários finais identifiquem imagens específicas que ilustram um conceito ou detalhe específico.
É especialmente útil para detalhes, obras complexas e obras construídas que podem incluir muitas vistas e detalhes diferentes.</t>
  </si>
  <si>
    <t>O elemento Visualizar data inclui qualquer data ou intervalo de datas associado à criação ou produção da imagem. Embora não seja obrigatório, deve ser registrado quando for conhecido.</t>
  </si>
  <si>
    <t>View Earliest Date</t>
  </si>
  <si>
    <t>View Latest Date</t>
  </si>
  <si>
    <t>Palavras no singular devem ser utilizadas, exceto na descrição de conjuntos de trabalhos;</t>
  </si>
  <si>
    <t>Letras maiúsculas apenas em nomes próprios;</t>
  </si>
  <si>
    <t>Evitar abreviações;</t>
  </si>
  <si>
    <t>Usar o idioma de escrita do catálogo, exceto quando não houver representar da palavra estrangeira no idioma local;</t>
  </si>
  <si>
    <t>Não usar pontuação, exceto hífen quando necessário;</t>
  </si>
  <si>
    <t>Escrita deve esta na ordem natural;</t>
  </si>
  <si>
    <t>Pode haver mais de um, o mais recente ou relevante deve vir na frente.</t>
  </si>
  <si>
    <t>Codigo_Campo</t>
  </si>
  <si>
    <t>Nome_Cap</t>
  </si>
  <si>
    <t>Ao menos um título é exigido;</t>
  </si>
  <si>
    <t>Deve ser conciso e específico para o trabalho;</t>
  </si>
  <si>
    <t>Em caso de múltiplos títulos , o de preferência deve ser destacado;</t>
  </si>
  <si>
    <t>Deve ser conciso e descritivo;</t>
  </si>
  <si>
    <t>Deve ser no idioma da catalogação;</t>
  </si>
  <si>
    <t>Deve ser título dado pela instituição custodiadora ou título inscrito no trabalho, ou título providenciado pelo autor/artista caso seja de conhecimento e descritivo o suficiente;</t>
  </si>
  <si>
    <t>Caso não haja o catalogador deve atribuir um;</t>
  </si>
  <si>
    <t>Deve ser capitalizado  a primeira letra, nomes próprios, substantivos, pronomes, verbos, advérbios, adjetivos e conjunções subordinadas e use letras minúsculas para artigos, conjunções coordenadas e preposições;</t>
  </si>
  <si>
    <t>Títulos em outros idioma, seguir as regras de capitalização destes;</t>
  </si>
  <si>
    <t>Evitar uso de artigos, a não ser quando forem crítico para o entendimento;</t>
  </si>
  <si>
    <t>Título deve estar no idioma da catalogação, títulos originais podem ser traduzidos e utilizados como títulos alternativos;</t>
  </si>
  <si>
    <t>Título mais popularmente conhecido deve ser utilizado como o preferencial;</t>
  </si>
  <si>
    <t>Pode se referir a assuntos históricos ou religiosos, pessoas, trabalhos ou lugares, e tipo do trabalho, dono, local ou história, nomes de edifícios;</t>
  </si>
  <si>
    <t>Títulos podem ter múltiplos títulos, especifique o tipo de título com o campo tipo do título;</t>
  </si>
  <si>
    <t>Os vários títulos de um trabalho podem estar em diferentes idiomas, neste caso identificar com o campo Idioma.</t>
  </si>
  <si>
    <t>Autores desconhecidos podem receber o valor 'desconhecido' ou o nome da cultura que criou a obra;</t>
  </si>
  <si>
    <t>Ambiguidade e incertezas devem ser apresentadas, incerteza entre dois nomes, ambos devem ser indexadas;</t>
  </si>
  <si>
    <t>Autores podem participar em múltiplos papeis na criação de um trabalho;</t>
  </si>
  <si>
    <t>o nome do criador e uma biografia composta a nacionalidade e as datas de vida devem ser exibidas;</t>
  </si>
  <si>
    <t>O nome do autor deve vir de uma fonte autorizada;</t>
  </si>
  <si>
    <t>Usar nome mais conhecido na linguagem da catalogação;</t>
  </si>
  <si>
    <t>Para nomes construídos, usar o idioma da catalogação;</t>
  </si>
  <si>
    <t>Nomes devem ser mostrados na ordem natural;</t>
  </si>
  <si>
    <t>Deveria ser composto por papel, nome em ordem natural, nacionalidade (ou cultura) e data da nascimento e mote (ou datas de atividade);</t>
  </si>
  <si>
    <t>Em caso de alteração do nome do autor, o nome utilizado na descrição deve ser o mesmo de quando o trabalho foi feito;</t>
  </si>
  <si>
    <t>Indicar dúvidas ou incertezas na nacionalidade, mostrando os possíveis valores;</t>
  </si>
  <si>
    <t>Dúvidas ou incertezas nas datas indicar com ca., após, depois ou períodos;</t>
  </si>
  <si>
    <t>Local de atividade pode ser indicada após a data caso o local seja diferente da nacionalidade do autor;</t>
  </si>
  <si>
    <t>Em caso de criadores anônimos, utilizar nacionalidade deduzida e datas aproximadas de vida ou atividade;</t>
  </si>
  <si>
    <t>Em caso de mais e uma entidade envolvida na criação de um trabalho, todos devem ser citados, caso sejam muitos, citar os mais proeminentes ou relevantes;</t>
  </si>
  <si>
    <t>Órgãos corporativos devem  ser citados na autoria, caso façam parte da autoria da obra, junto do nome da pessoa;</t>
  </si>
  <si>
    <t>Em caso de autoria desconhecida, o método utilizado para estes casos deve ser consistente;</t>
  </si>
  <si>
    <t>Em caso de autoria desconhecida, o campo não deve ser deixado em branco.</t>
  </si>
  <si>
    <t>Se um papel específico não for conhecido para um determinado trabalho, use um mais geral;</t>
  </si>
  <si>
    <t>Caso o papel do autor seja muito óbvio, este pode ser omitido.</t>
  </si>
  <si>
    <t>Ideal utilizar o sistema métrico e imperial;</t>
  </si>
  <si>
    <t>Dar preferência ao sistema métrico;</t>
  </si>
  <si>
    <t>Caso outro sistema métrico secundário seja utilizado, colocar valores em parêntesis;</t>
  </si>
  <si>
    <t>Utilizar escrita sem capitalização;</t>
  </si>
  <si>
    <t>Não repetir unidade de medita para todas as dimensões, exceto quando necessário para não causar confusão;</t>
  </si>
  <si>
    <t>Utilizar números inteiro ou frações decimais;</t>
  </si>
  <si>
    <t>Abreviar unidades métricas de acordo com o Sistema Internacional (m, cm, mm, g, kg, kb, Mb, Gb);</t>
  </si>
  <si>
    <t>Exemplos de tipos de medição incluem altura, largura, profundidade, comprimento, circunferência, diâmetro, volume, peso, área e tempo de execução.</t>
  </si>
  <si>
    <t>Medidas geralmente incluem duas casas decimais para medidas métricas, arredondando para o próximo dígito maior.</t>
  </si>
  <si>
    <t>Os catalogadores de recursos visuais e outros que não estão medindo o objeto original não devem arredondar as dimensões, devem registrar com precisão as medições encontradas em uma fonte autorizada.</t>
  </si>
  <si>
    <t>Geralmente os termos são expressados  no singular;</t>
  </si>
  <si>
    <t>Abreviações não devem ser utilizadas;</t>
  </si>
  <si>
    <t>Capitalização deve ser utilizado apenas em nomes próprios;</t>
  </si>
  <si>
    <t>Usar a terminologia do idioma do catálogo, a não ser que não houver equivalente ou equivalente não for usado habitualmente;</t>
  </si>
  <si>
    <t>Usar ordem natural das palavras;</t>
  </si>
  <si>
    <t>Listar o meio ou a mídia primeiro, seguido pelo suporte (se pertinente);</t>
  </si>
  <si>
    <t>Em caso de mais de uma técnica ou material, listar em ordem lógica (por importância ou ordem de aplicação);</t>
  </si>
  <si>
    <t>Para trabalhos tridimensionais com uso de vários materiais, registrar os mais proeminentes ou importantes;</t>
  </si>
  <si>
    <t>Para descrição de grupos de trabalhos, liste os materiais e técnicas mais importantes ou mais típicos evidentes no grupo;</t>
  </si>
  <si>
    <t>Se um meio específico for desconhecido, liste um mais geral;</t>
  </si>
  <si>
    <t>Em caso de múltiplas possibilidades (incerteza) liste todas elas.</t>
  </si>
  <si>
    <t>Edition é obrigatório para livros;</t>
  </si>
  <si>
    <t>Recomendado para impressões;</t>
  </si>
  <si>
    <t>cópias após uma obra, recriações, réplicas ou reproduções dela, não são consideradas estados ou edições.</t>
  </si>
  <si>
    <t>Não usar capitalização, a não ser em nomes próprios;</t>
  </si>
  <si>
    <t>Não usar número escrito por extenso;</t>
  </si>
  <si>
    <t>Utilizar idioma da catalogação;</t>
  </si>
  <si>
    <t>Mostrar ambiguidade e incerteza;</t>
  </si>
  <si>
    <t>Recomendado mostrar edição em relação ao numero total de edições conhecidos;</t>
  </si>
  <si>
    <t>Caso o número total de estados não for conhecido, omitir a quantidade de estados conhecidos;</t>
  </si>
  <si>
    <t>Caso o número da impressão seja desconhecido, exibir o tamanho da edição.</t>
  </si>
  <si>
    <t>Não usar capitalização;</t>
  </si>
  <si>
    <t>Utilizar ordem natural das palavras;</t>
  </si>
  <si>
    <t>Recomendado mostrar estado em relação ao numero total de estados conhecidos;</t>
  </si>
  <si>
    <t>Estado pode ser representado por número ou por nome do estado;</t>
  </si>
  <si>
    <t>Mostrar ambiguidade e incerteza.</t>
  </si>
  <si>
    <t>Abreviações e capitalizações devem refletir a forma da escrita presente no trabalho;</t>
  </si>
  <si>
    <t>A transcrição da inscrição deve ser idêntica a apresentada no trabalho;</t>
  </si>
  <si>
    <t>Deve descrever a posição da inscrição no trabalho;</t>
  </si>
  <si>
    <t>Tradução de inscrições devem ser apresentadas em colchetes;</t>
  </si>
  <si>
    <t>Inscrições transcritas parcialmente (por serem grandes) devem apresentar elipse ([...]);</t>
  </si>
  <si>
    <t>Incerteza e ambiguidade devem ser descritas;</t>
  </si>
  <si>
    <t>Partes ilegíveis devem ser apresentadas em colchete com possibilidade seguida de interrogação ([-?], [4?]).</t>
  </si>
  <si>
    <t>Ser consistente;</t>
  </si>
  <si>
    <t>Em caso de incerteza, escolher termo mais abrangente.</t>
  </si>
  <si>
    <t>Obrigatório quando o criador é desconhecido;</t>
  </si>
  <si>
    <t>Usar capitalização conforme fonte de autoridade;</t>
  </si>
  <si>
    <t>Usar mesmo idioma do catalogo, anão ser que não haja palavra equivalente;</t>
  </si>
  <si>
    <t>Geralmente use a forma adjetiva de um substantivo próprio para uma cultura, região, nação ou continente;</t>
  </si>
  <si>
    <t>Evitar abreviação;</t>
  </si>
  <si>
    <t>Termos sobre cultura e nacionalidade devem ser capitalizados;</t>
  </si>
  <si>
    <t>Idioma utilizado deve ser o mesmo do catálogo, exceto quanto não houver palavra equivalente;</t>
  </si>
  <si>
    <t>Em caso de incerteza, utilizar termo mais abrangente do qual tenha certeza;</t>
  </si>
  <si>
    <t>Caso cultura e estilo sejam sobrepostos, registrar em ambos os campos.</t>
  </si>
  <si>
    <t>Deve seguir formato consistente;</t>
  </si>
  <si>
    <t>Seguir ordem natural das palavras;</t>
  </si>
  <si>
    <t>Evitar abreviações, exceto 'ca.';</t>
  </si>
  <si>
    <t>Capitalizar apenas  nomes próprios ou nomes de períodos;</t>
  </si>
  <si>
    <t>Não abreviar anos;</t>
  </si>
  <si>
    <t>Expressar palavras no idioma do catalogo, exceto quando não houver equivalente;</t>
  </si>
  <si>
    <t>Intervalo de períodos devem ter o ano de início e fim separados por traço;</t>
  </si>
  <si>
    <t>Expressar incerteza com 'ca', designado, e possivelmente;</t>
  </si>
  <si>
    <t>para anos que exigem menos de quatro dígitos, siga os padrões, que sugerem a inserção de zeros à esquerda;</t>
  </si>
  <si>
    <t>Seguir padrão pra registro de dia, mês e ano de data;</t>
  </si>
  <si>
    <t>Seguir padrão para registro de hora, minutos e segundos;</t>
  </si>
  <si>
    <t>A distinção DC, para datas após o ano 1 não é obrigatório, a não ser que cause confusão;</t>
  </si>
  <si>
    <t>Use AC para datas antes do ano 1;</t>
  </si>
  <si>
    <t>Não abreviar 'anos atras', 'antes do presente'.</t>
  </si>
  <si>
    <t>Caso outro calendário seja utilizado, diferente do gregoriano, deixar a informação exposta;</t>
  </si>
  <si>
    <t>Caso seja registrado intervalos de tempos, especificar o tipo do intervalo (construído, desenhado em e lançado em);</t>
  </si>
  <si>
    <t>Incerteza e datas aproximadas devem ser apresentados com ""provavelmente"" ou com ""ou"" ou ainda ""cerca de"" ou ""por volta"" quando a data é desconhecida;</t>
  </si>
  <si>
    <t>Trabalhos do último século, devem ter a earliest date e latest date um intervalo de 10 anos;</t>
  </si>
  <si>
    <t>Trabalhos antigos, devem ter a earliest date e latest date um intervalo de 100 anos;</t>
  </si>
  <si>
    <t>Para obras muito antigas, use a palavra ""por volta"" em vez de ca;</t>
  </si>
  <si>
    <t>Caso a data exata seja desconhecida use data relativos ao limite máximo ou mínimo, utilizando ""antes de""  ou ""após de"";</t>
  </si>
  <si>
    <t>Décadas e séculos não devem possuir apostrofo;</t>
  </si>
  <si>
    <t>Datas de Períodos ou Eras, podem receber o nome deste, porém nos campos earliest e latest deve ser preenchido com o intervalo;</t>
  </si>
  <si>
    <t>Não  possua data, o campo não pode ser deixado vazio, informar ""s.d."" para indicar sem data;</t>
  </si>
  <si>
    <t>Um trabalho pode apresentar mais de um intervalo de datas, neste caso repita os campos earlieste e latest com um qualificador para discriminar o tipo de data.</t>
  </si>
  <si>
    <t>Registro sem vírgulas ou outra pontuação, exceto o traço, que é usado para expressar números negativos para datas AC;</t>
  </si>
  <si>
    <t>Registro deve ser com base no calendário gregoriano;</t>
  </si>
  <si>
    <t>Não pode ficar vazio;</t>
  </si>
  <si>
    <t>Campo não é exibido para o usuário.</t>
  </si>
  <si>
    <t>A designação de local incluirá cidade, subdivisão administrativa (se aplicável) e nação, precedida pelo nome do repositório;</t>
  </si>
  <si>
    <t>Incerteza e ambiguidade podem ser expressadas, indexando as opções prováveis e discriminando a dúvida;</t>
  </si>
  <si>
    <t>Usar os nomes preferenciais na linguagem de catalogação;</t>
  </si>
  <si>
    <t>Não utilizar palavras obsoletas;</t>
  </si>
  <si>
    <t>Se basear em fontes de referência modernas;</t>
  </si>
  <si>
    <t>Caso o local não possua nome da autoridade utilizada com fonte, crie um com base no Anglo-American Cataloguing Rules (AACR);</t>
  </si>
  <si>
    <t>Trabalhos moveis, podem ter todos os tipos de localizações preenchidas;</t>
  </si>
  <si>
    <t>Trabalhos estacionários, podem ter apenas a localização atual preenchidas;</t>
  </si>
  <si>
    <t>Caso a cidade seja desconhecida, registre o pais, caso este seja desconhecido, registre a região ou continente;</t>
  </si>
  <si>
    <t>Caso o local não tenha nome, registre o local mais próximo;</t>
  </si>
  <si>
    <t>Se a localização for incerta, indique isso  e registre o lugar ou lugares prováveis;</t>
  </si>
  <si>
    <t>Empréstimos devem ser registrados também.</t>
  </si>
  <si>
    <t>Aplica-se a trabalhos escavados ou descobertos;</t>
  </si>
  <si>
    <t>Devem ser registrados em ordem cronológica;</t>
  </si>
  <si>
    <t>O assunto deve ser gravado para todas as obras e imagens;</t>
  </si>
  <si>
    <t>Não inclua informações, como interpretação, se você não tiver opinião acadêmica para apoiá-la;</t>
  </si>
  <si>
    <t>é melhor ser amplo e preciso do que específico e incorreto;</t>
  </si>
  <si>
    <t>Em caso de incerteza, escolher termo mais abrangente;</t>
  </si>
  <si>
    <t>Fazer uso de palavras no plural quando apropriado;</t>
  </si>
  <si>
    <t>Usar o idioma do catálogo, a não ser quando não houver equivalentes no idioma, neste caso use o original;</t>
  </si>
  <si>
    <t>Inclua termos que descrevam o assunto de uma forma geral;</t>
  </si>
  <si>
    <t>Inclua termos para descrever o assunto da forma mais específica;</t>
  </si>
  <si>
    <t>Escolha termos adequados ao tipo de assunto que está sendo catalogado;</t>
  </si>
  <si>
    <t>Termos não podem conter viés, um evento pode ser religioso ou mitológico, indexe as duas formas;</t>
  </si>
  <si>
    <t>Incluir termos para descrever conceitos temáticos e alegóricos;</t>
  </si>
  <si>
    <t>Descreva a sequência narrativa ou o episódio da história representado na ou pela obra, caso represente uma história;</t>
  </si>
  <si>
    <t>Descrever os elementos visuais da composição (por exemplo, padrões geométricos, frisos, esferas) e significado temático ou simbólico;</t>
  </si>
  <si>
    <t>Descreva a função do objeto (por exemplo, regadores, tapetes de oração, objetos de adivinhação) e temas ou significados alegóricos, se houver;</t>
  </si>
  <si>
    <t>Para obras de arquitetura, complexos arquitetônicos e locais, use termos que descrevam o propósito ou função principal da obra;</t>
  </si>
  <si>
    <t>Quando um trabalho contém vários assuntos, inclua um esclarecimento no campo de exibição e indexe todos os assuntos nos campos controlados;</t>
  </si>
  <si>
    <t>se uma obra em si faz parte de uma série de obras, isso pode ser mencionado na exibição do assunto;</t>
  </si>
  <si>
    <t>Se uma obra retrata outra obra, registre a obra retratada como assunto;</t>
  </si>
  <si>
    <t>descreva o assunto como retratado no trabalho;</t>
  </si>
  <si>
    <t>Se o trabalho retrata um detalhe ou uma visão parcial ou particular de um assunto, registre as características importantes do assunto conforme descrito no trabalho;</t>
  </si>
  <si>
    <t>Se as opiniões sobre a designação do assunto mudaram ao longo do tempo, anote isso no campo de exibição e indexe os assuntos anteriores nos campos controlados;</t>
  </si>
  <si>
    <t>Para um grupo de trabalhos, inclua todos os assuntos representados no grupo.</t>
  </si>
  <si>
    <t>A classe não duplica informações no elemento Tipo de Trabalho, embora essa sobreposição às vezes possa ser necessária ou mesmo inevitável;</t>
  </si>
  <si>
    <t>A classe deve ser registrada em um campo controlado repetível;</t>
  </si>
  <si>
    <t>Use terminologia consistente;</t>
  </si>
  <si>
    <t>Geralmente use a forma plural de substantivos, porque as classificações representam grupos de itens semelhantes, não um item individual, use o singular quando apropriado;</t>
  </si>
  <si>
    <t>Use conceitos compostos para o elemento Class quando apropriado para uma coleção específica;</t>
  </si>
  <si>
    <t>Coloque em maiúscula os nomes próprios da cultura, nacionalidade, período ou estilo, quando apropriado. Para outros termos, use letras minúsculas;</t>
  </si>
  <si>
    <t>Evite abreviações;</t>
  </si>
  <si>
    <t>Se possível, não duplique nenhum termo usado no elemento Work Type;</t>
  </si>
  <si>
    <t>Atribua várias designações de classe, se necessário.</t>
  </si>
  <si>
    <t>Se uma nota contiver qualquer informação significativa para recuperação, essa informação também deve ser registrada no elemento de metadados apropriado para indexação;</t>
  </si>
  <si>
    <t>Insira as informações de forma clara e concisa. Capture pontos salientes ainda não totalmente descritos em outros elementos;</t>
  </si>
  <si>
    <t>Use a ordem natural das palavras;</t>
  </si>
  <si>
    <t>Use frases completas;</t>
  </si>
  <si>
    <t>Liste as informações em ordem de importância, cronologicamente ou do geral para o específico, dependendo do que for apropriado para o trabalho específico;</t>
  </si>
  <si>
    <t>liste as informações nesta ordem: qual é o trabalho (Tipo de Trabalho, Assunto, Estilo), quem é o responsável por ele, onde foi feito, quando foi feito;</t>
  </si>
  <si>
    <t>Use maiúsculas e minúsculas em nomes próprios;</t>
  </si>
  <si>
    <t>Inclua um esclarecimento de questões controversas ou incertas relacionadas à atribuição, localização original, identificação de assuntos, datação ou outras informações históricas relevantes, se apropriado;</t>
  </si>
  <si>
    <t>Cite a fonte ou fontes usadas para compor as notas;</t>
  </si>
  <si>
    <t>Idealmente, um campo Fonte será associado à nota e vinculado a um arquivo de autoridade bibliográfica para controlar os valores.</t>
  </si>
  <si>
    <t>A terminologia deve ser o mais consistente possível;</t>
  </si>
  <si>
    <t>Descreva os aspectos espaciais, cronológicos ou contextuais do trabalho conforme capturados na visualização da imagem;</t>
  </si>
  <si>
    <t>Capitalize nomes próprios. Em outras casos, use letras minúsculas;</t>
  </si>
  <si>
    <t>Não coloque as direções cardeais em maiúsculas (leste, oeste, norte e sul);</t>
  </si>
  <si>
    <t>Idioma deve ser o mesmo do catálogo.</t>
  </si>
  <si>
    <t>Idioma deve ser o mesmo do catálogo;</t>
  </si>
  <si>
    <t>Se uma visualização incluir uma parte de todo o trabalho, indique isso;</t>
  </si>
  <si>
    <t>Se uma visão for obtida de um determinado intervalo ou posição, indique isso;</t>
  </si>
  <si>
    <t>Se uma vista for tirada de um ângulo ou perspectiva particular, indique isso;</t>
  </si>
  <si>
    <t>Para arquitetura e outras obras que contenham espaço interior, indique a vista relativa ao interior ou exterior da obra;</t>
  </si>
  <si>
    <t>Para trabalhos tridimensionais, use termos controlados que indiquem atributos posicionais relativos ao todo;</t>
  </si>
  <si>
    <t>Para visualizações que incluem vários objetos, localize-os no contexto do ponto de vista específico;</t>
  </si>
  <si>
    <t>Se a recuperação da iluminação (por exemplo, raking light) ou condições ambientais for necessária, essas informações devem ser indexadas em View Type e View Subject;</t>
  </si>
  <si>
    <t>Para vistas de arquitetura e outras obras específicas do local, use termos que indiquem a direção da vista em relação aos pontos da bússola;</t>
  </si>
  <si>
    <t>Para imagens de arte performática e outros trabalhos baseados no tempo, descreva a vista e coloque-a no contexto do todo, se possível.</t>
  </si>
  <si>
    <t>Geralmente use o singular. Quando o singular é impróprio, use o plural;</t>
  </si>
  <si>
    <t>Capitalize nomes próprios, para outros termos, use letras minúsculas;</t>
  </si>
  <si>
    <t>Use o idioma do catálogo;</t>
  </si>
  <si>
    <t>Se uma vista incluir uma parte de todo o trabalho, descreva o assunto da parte que é capturada na vista;</t>
  </si>
  <si>
    <t>Não é necessário repetir as informações do assunto que estão no Registro de Trabalho, a menos que se aplique especificamente à visualização da imagem em questão;</t>
  </si>
  <si>
    <t>Se a visualização da imagem contiver pessoas ou objetos que não fazem parte do trabalho, como postes de luz no exemplo abaixo, mas são uma parte significativa da imagem, registre isso.</t>
  </si>
  <si>
    <t>Registre o ano, ou o dia, mês e ano em que a visualização representada na imagem foi capturada;</t>
  </si>
  <si>
    <t>Para Data de Exibição, use linguagem natural;</t>
  </si>
  <si>
    <t>Grave o dia, mês e ano da imagem. Se o dia e o mês forem desconhecidos, registre o ano;</t>
  </si>
  <si>
    <t>Registre as horas e os minutos, se significativos e conhecidos;</t>
  </si>
  <si>
    <t>Indique incerteza ou datas aproximadas na Data de Exibição. Estime as datas mais antigas e mais recentes para facilitar a recuperação;</t>
  </si>
  <si>
    <t>Se a imagem documentar uma fase ou aspecto da produção ou criação da obra, inclua a data.</t>
  </si>
  <si>
    <t>Total Geral</t>
  </si>
  <si>
    <t>Utilizar os nomes dos locais referente a época.</t>
  </si>
  <si>
    <t>Capitalizar nomes próprios;</t>
  </si>
  <si>
    <t>Utilizar nomes diacrítico quando não houver adaptação ou quando é a mais popular na linguagem de catalogação;</t>
  </si>
  <si>
    <t>Capitalizar todos os nomes próprios, artigos presentes nos nomes devem ser em caixa baixa, a não ser que seja a primeira palavra;</t>
  </si>
  <si>
    <t>Caso a data não seja a de conclusão, especificar o tipo de data;</t>
  </si>
  <si>
    <t>Caso a earlieste date ou latest date sejam desconhecidas, estime-as com as informações disponíveis;</t>
  </si>
  <si>
    <t>Não usar abreviações;</t>
  </si>
  <si>
    <t>Inclua termos gerais e específicos;</t>
  </si>
  <si>
    <t>Informações adicionais devem estar entre parêntesis para ser claro;</t>
  </si>
  <si>
    <t>Trabalhos de performance, podem ter o local de criação preenchido e a localização atual recebe ""não se aplica"";</t>
  </si>
  <si>
    <t>Trabalhos perdidos ou destruídos, podem ter o local de criação e localização anterior preenchidos, o local atual receberá o valor ""desconhecido"" ou ""não se aplica"";</t>
  </si>
  <si>
    <t xml:space="preserve">Utilizar os nomes dos locais referente a época;
</t>
  </si>
  <si>
    <t>Use palavras sensíveis ao contexto do trabalho catalogado;</t>
  </si>
  <si>
    <t>Nuances e ambiguidades devem ser registradas;</t>
  </si>
  <si>
    <t>Para registras coleções privadas, cite o nome da coleção dado pelo dono, ou caso este queira permanecer anônimo preencha com ""coleção privada"" e referência a localização geográfica;</t>
  </si>
  <si>
    <t>Registro de fuso horário deve ser consistente, caso não seja indicado, será subtendido o fuso horário local;</t>
  </si>
  <si>
    <t>Caso o número total de estados não for conhecido, omitir este dado</t>
  </si>
  <si>
    <t>Registro deve ser com base no calendário gregoriano</t>
  </si>
  <si>
    <t>Não pode ficar vazio</t>
  </si>
  <si>
    <t>Para descrição de grupos de trabalhos, liste os materiais e técnicas mais importantes ou mais típicos evidentes no grupo</t>
  </si>
  <si>
    <t>Autores podem participar em múltiplos papeis na criação de um trabalho</t>
  </si>
  <si>
    <t>A classe não duplica informações no elemento Tipo de Trabalho, embora essa sobreposição às vezes possa ser necessária ou mesmo inevitável</t>
  </si>
  <si>
    <t>Recomendado mostrar edição em relação ao numero total de edições conhecidos</t>
  </si>
  <si>
    <t>Título mais popularmente conhecido deve ser utilizado como o preferencial</t>
  </si>
  <si>
    <t>Obrigatório quando o criador é desconhecido</t>
  </si>
  <si>
    <t>Não usar número escrito por extenso</t>
  </si>
  <si>
    <t>Ambiguidade e incertezas devem ser apresentadas, incerteza entre valores, indexe todos</t>
  </si>
  <si>
    <t>Em caso de incerteza, utilizar termo mais abrangente do qual tenha certeza</t>
  </si>
  <si>
    <t>Evitar abreviações</t>
  </si>
  <si>
    <t>Dúvidas ou incertezas nas datas indicar com: 'ca.', 'após', 'depois' ou intervalo de períodos</t>
  </si>
  <si>
    <t>Incerteza e datas aproximadas devem ser apresentados com: "provavelmente", "ou" o, "cerca de", "por volta" quando a data for desconhecida</t>
  </si>
  <si>
    <t>Expressar incerteza com: 'ca', 'designado', e 'possivelmente'</t>
  </si>
  <si>
    <t>Empréstimos devem ser registrados</t>
  </si>
  <si>
    <t>Deve ser conciso e descritivo</t>
  </si>
  <si>
    <t>Usar ordem natural das palavras</t>
  </si>
  <si>
    <t>Usar capitalização conforme fonte de autoridade</t>
  </si>
  <si>
    <t>Títulos em outros idioma, seguir as regras de capitalização destes</t>
  </si>
  <si>
    <t>Termos sobre cultura e nacionalidade devem ser capitalizados</t>
  </si>
  <si>
    <t>Se uma visualização incluir uma parte de todo o trabalho, indique isso</t>
  </si>
  <si>
    <t>Se um meio específico for desconhecido, liste um mais abrangente</t>
  </si>
  <si>
    <t>Não utilizar palavras obsoletas</t>
  </si>
  <si>
    <t>Não usar capitalização</t>
  </si>
  <si>
    <t>Não capitalize direções cardeais (leste, oeste, norte e sul)</t>
  </si>
  <si>
    <t>Indique incerteza ou datas aproximadas na Data de Exibição. Estime as datas mais antigas e mais recentes para facilitar a recuperação</t>
  </si>
  <si>
    <t>Ideal utilizar o sistema métrico e imperial</t>
  </si>
  <si>
    <t>Geralmente use a forma adjetiva de um substantivo próprio para uma cultura, região, nação ou continente</t>
  </si>
  <si>
    <t>Deve seguir formato consistente</t>
  </si>
  <si>
    <t>Dar preferência ao sistema métrico</t>
  </si>
  <si>
    <t>Coloque em maiúscula os nomes próprios da cultura, nacionalidade, período ou estilo, quando apropriado. Para outros termos, use letras minúsculas</t>
  </si>
  <si>
    <t>Caso o local não tenha nome, registre o local mais próximo</t>
  </si>
  <si>
    <t>Caso a data não seja a de conclusão, especificar o tipo de data</t>
  </si>
  <si>
    <t>Aplica-se a trabalhos escavados ou descobertos</t>
  </si>
  <si>
    <t>Abreviar unidades métricas de acordo com o Sistema Internacional (m, cm, mm, g, kg, kb, Mb, Gb)</t>
  </si>
  <si>
    <t>Abreviações e capitalizações devem refletir a forma da escrita presente no trabalho</t>
  </si>
  <si>
    <t>A classe deve ser registrada em um campo controlado repetível</t>
  </si>
  <si>
    <t>O nome do autor deve vir de uma fonte autorizada</t>
  </si>
  <si>
    <t>Para obras muito antigas, use a palavra "por volta" em vez de "ca."</t>
  </si>
  <si>
    <t>Recomendado para impressões</t>
  </si>
  <si>
    <t>Registre as horas e os minutos, se significativos e conhecidos</t>
  </si>
  <si>
    <t>Se basear em fontes de referência modernas</t>
  </si>
  <si>
    <t>Se uma vista for tirada de um ângulo ou perspectiva particular, indique isso</t>
  </si>
  <si>
    <t>Seguir padrão para registro de hora, minutos e segundos</t>
  </si>
  <si>
    <t>Seguir padrão pra registro de dia, mês e ano de data</t>
  </si>
  <si>
    <t>Termos não podem conter viés, um evento pode ser religioso ou mitológico, indexe as duas formas</t>
  </si>
  <si>
    <t>Trabalhos antigos, devem ter a earliest date e latest date um intervalo de 100 anos</t>
  </si>
  <si>
    <t>Trabalhos de performance, podem ter o local de criação preenchido e a localização atual recebe "não se aplica"</t>
  </si>
  <si>
    <t>Trabalhos estacionários, podem ter apenas a localização atual preenchidas</t>
  </si>
  <si>
    <t>Trabalhos moveis, podem ter todos os tipos de localizações preenchidas</t>
  </si>
  <si>
    <t>Tradução de inscrições devem ser apresentadas em colchetes</t>
  </si>
  <si>
    <t>Use AC para datas antes do ano 1</t>
  </si>
  <si>
    <t>Use conceitos compostos para o elemento Class quando apropriado para uma coleção específica</t>
  </si>
  <si>
    <t>Use frases completas</t>
  </si>
  <si>
    <t>Use palavras sensíveis ao contexto do trabalho catalogado</t>
  </si>
  <si>
    <t>Utilizar nomes diacrítico quando não houver adaptação ou quando é a mais popular na linguagem de catalogação</t>
  </si>
  <si>
    <t>Utilizar números inteiro ou frações decimais</t>
  </si>
  <si>
    <t xml:space="preserve">Utilizar os nomes dos locais referente a época
</t>
  </si>
  <si>
    <t>Utilizar os nomes dos locais referente a época</t>
  </si>
  <si>
    <t>Se a imagem documentar uma fase ou aspecto da produção ou criação da obra, inclua a data</t>
  </si>
  <si>
    <t>Para um grupo de trabalhos, inclua todos os assuntos representados no grupo</t>
  </si>
  <si>
    <t>Caso a data exata seja desconhecida use data relativos ao limite máximo ou mínimo, utilizando "antes de" ou "após de"</t>
  </si>
  <si>
    <t>Campo não é exibido para o usuário</t>
  </si>
  <si>
    <t>Atribua várias designações de classe, se necessário</t>
  </si>
  <si>
    <t>Caso o papel do autor seja muito óbvio, este pode ser omitido</t>
  </si>
  <si>
    <t>Pode ser descrição, identificação ou interpretação</t>
  </si>
  <si>
    <t>Um trabalho pode apresentar mais de um intervalo de datas, neste caso repita os campos earlieste e latest com um qualificador para discriminar o tipo de data</t>
  </si>
  <si>
    <t>Codigo_Capitulo</t>
  </si>
  <si>
    <t>Descricao_Cap</t>
  </si>
  <si>
    <t>Nome_Campo</t>
  </si>
  <si>
    <t>Ind_Lista_Controlada</t>
  </si>
  <si>
    <t>Descricao_campo</t>
  </si>
  <si>
    <t>Ind_Obrigatorio</t>
  </si>
  <si>
    <t>Campo não exibido para o usuário; Data mais antiga do intervalo da data.</t>
  </si>
  <si>
    <t>Campo não exibido para o usuário; Data mais rcente do intervalo da data.</t>
  </si>
  <si>
    <t>Não especificado.</t>
  </si>
  <si>
    <t>Campo controlado com termos indexados.</t>
  </si>
  <si>
    <t>Regra</t>
  </si>
  <si>
    <t>Regra_Revisada</t>
  </si>
  <si>
    <t>Ind_Revisado</t>
  </si>
  <si>
    <t>Nova_Regra</t>
  </si>
  <si>
    <t>Descreve o idioma do título.</t>
  </si>
  <si>
    <t>Referenciar a fonte de onde o título foi obtido. Utilizado quando utilizado títulos alternativos em outros idiomas.</t>
  </si>
  <si>
    <t>Contagem de Regra_Revisada</t>
  </si>
  <si>
    <t>Total</t>
  </si>
  <si>
    <t>Obras podem ter múltiplos títulos, especifique o tipo de título com o campo tipo do título</t>
  </si>
  <si>
    <t>Capítulo</t>
  </si>
  <si>
    <t>i</t>
  </si>
  <si>
    <t>ii</t>
  </si>
  <si>
    <t>iii</t>
  </si>
  <si>
    <t>iv</t>
  </si>
  <si>
    <t>v</t>
  </si>
  <si>
    <t>vi</t>
  </si>
  <si>
    <t>vii</t>
  </si>
  <si>
    <t>viii</t>
  </si>
  <si>
    <t>ix</t>
  </si>
  <si>
    <t>Nome campo</t>
  </si>
  <si>
    <t>Campo obrigatorio</t>
  </si>
  <si>
    <t>Uso de lista controlada</t>
  </si>
  <si>
    <t>Registra o papel ou atividade desempenhada pelo criador.</t>
  </si>
  <si>
    <t>Especificação do tipo do título.</t>
  </si>
  <si>
    <t>Idioma do titulo.</t>
  </si>
  <si>
    <t>Fonte do título.</t>
  </si>
  <si>
    <t>Autor/Criador.</t>
  </si>
  <si>
    <t>Papel do autor na obra.</t>
  </si>
  <si>
    <t>Informação sobre as medidas, dimensões, tamanho ou escala do trabalho.</t>
  </si>
  <si>
    <t>Valor da medida</t>
  </si>
  <si>
    <t>Unidade da medida</t>
  </si>
  <si>
    <t>Tipo da medida com altura, largura, etc.</t>
  </si>
  <si>
    <t>Refere-se a parte da obra medida.</t>
  </si>
  <si>
    <t>Registra contorno ou forma da obra ou de parte da obra.</t>
  </si>
  <si>
    <t>Identificação do tipo da obra, como pintura, escultura, etc.</t>
  </si>
  <si>
    <t>Inclui formatos técnicos da obra, como VHS, CD, etc. Pode ser igual ao Work Type.</t>
  </si>
  <si>
    <t xml:space="preserve"> Expressão da relação entre o tamanho da representação de algo e a coisa representada.</t>
  </si>
  <si>
    <t>Inclui as substâncias ou materiais usados na criação de uma obra, bem como técnicas.</t>
  </si>
  <si>
    <t>Para materiais, registre a matéria, materiais ou substâncias usadas para criar uma obra.</t>
  </si>
  <si>
    <t>Meio, método, processo ou técnica pela qual um material foi usado.</t>
  </si>
  <si>
    <t>Observa a cor, tonalidade ou matiz do material do qual o trabalho é composto.</t>
  </si>
  <si>
    <t>Identifica marcas d'água, carimbos e outras marcas inerentes ou aplicadas.</t>
  </si>
  <si>
    <t>Referem-se principalmente a obras produzidas em múltiplos.</t>
  </si>
  <si>
    <t>Registrar a edição, notação que identifica uma gravura específica ou outra obra no contexto de um número limitado de obras idênticas.</t>
  </si>
  <si>
    <t>Número total de trabalhos criados em uma determinada execução de produção.</t>
  </si>
  <si>
    <t>Registra o termo para a edição específica à qual a obra pertence.</t>
  </si>
  <si>
    <t>Registra uma indicação da relação da obra com outras etapas da mesma obra. Estado de impressão não numéricos.</t>
  </si>
  <si>
    <t>Apresenta o número da edição da obra.</t>
  </si>
  <si>
    <t>Apresenta o número total de estados da obra.</t>
  </si>
  <si>
    <t>Incluir uma breve referência ou outra fonte  usada para identificar o estado da obra.</t>
  </si>
  <si>
    <t>Transcreve quaisquer letras físicas, anotações, textos, marcações inseridos ou fixados a obra.</t>
  </si>
  <si>
    <t>Apresenta o tipo de inscrição presenta na obra, como assinado, datado, etc.</t>
  </si>
  <si>
    <t>Indicação do local da inscrição na obra.</t>
  </si>
  <si>
    <t>Autor da inscrição .Semelhante a Creator.</t>
  </si>
  <si>
    <t>Apresenta métodos de construção utilizados ou as aplicações específicas de técnicas.</t>
  </si>
  <si>
    <t>Registra uma descrição da aparência de uma obra expressa em termos genéricos.</t>
  </si>
  <si>
    <t>Registra os procedimentos ou ações que um trabalho sofreu para repará-lo, conservá-lo ou estabilizá-lo.</t>
  </si>
  <si>
    <t>Registra uma descrição avaliando a condição física geral, características e integridade de uma obra.</t>
  </si>
  <si>
    <t>Identifica o estilo nomeado, definido, período histórico ou artístico, movimento, grupo ou escola cujas características estão representadas.</t>
  </si>
  <si>
    <t>Elabora sobre a natureza das dimensões da obra. Como máximo, mínimo, aproximado, etc.</t>
  </si>
  <si>
    <t>Registra o nome da cultura, povo ou nacionalidade de origem da obra.</t>
  </si>
  <si>
    <t>Refere ao estilo, período, grupo, movimento ou dinastia, diferenciando assim cada tipo.</t>
  </si>
  <si>
    <t>Campo não exibido para o usuário; Data mais recente do intervalo da data.</t>
  </si>
  <si>
    <t>Utilizado para  rotular os vários conjuntos de datas.</t>
  </si>
  <si>
    <t>Inclui a localização geográfica da obra de arte ou arquitetura e o edifício ou repositório que atualmente abriga a obra.</t>
  </si>
  <si>
    <t>Onde a obra ou seus componentes foram ou foram criados, projetados ou produzidos.</t>
  </si>
  <si>
    <t>Local geográfico onde uma obra foi escavada ou descoberta.</t>
  </si>
  <si>
    <t>Local anterior podem ser importantes para o registro da obra, incluindo locais relacionados à propriedade ou histórico de coleta/transferência da obra.</t>
  </si>
  <si>
    <t>Identificação, descrição ou interpretação do que é representado em e por uma obra ou imagem.</t>
  </si>
  <si>
    <t>Campo controlado com termos de assuntos indexados.</t>
  </si>
  <si>
    <t xml:space="preserve"> Designar a parte do trabalho para a qual os termos do assunto são pertinentes, como lado a, lado b, verso, etc.</t>
  </si>
  <si>
    <t>Distinguir entre assuntos que refletem o que é o trabalho, assuntos descritivos ou interpretativos.</t>
  </si>
  <si>
    <t>Usado para relacionar uma obra específica a outras com características semelhantes.</t>
  </si>
  <si>
    <t>Consiste em uma nota descritiva que geralmente é um ensaio relativamente breve como texto, detalhando o conteúdo e o contexto do trabalho.</t>
  </si>
  <si>
    <t>notas de texto livre específicas de elementos adicionais para explicar ou qualificar informações em vários elementos específicos da obra.</t>
  </si>
  <si>
    <t>Fontes de informação publicadas podem incluir obras de referência geral, enciclopédias e dicionários de arte, etc.</t>
  </si>
  <si>
    <t>Incluem detalhes sobre a exibição da obra conforme ela aparece em uma imagem (substituta) da obra.</t>
  </si>
  <si>
    <t>Incluir termos ou frases que caracterizem o assunto do trabalho conforme descrito em uma imagem específica.</t>
  </si>
  <si>
    <t>Inclui qualquer data ou intervalo de datas associado à criação ou produção da imagem.</t>
  </si>
  <si>
    <t>Não apresentado pelo guia.</t>
  </si>
  <si>
    <t>Sim</t>
  </si>
  <si>
    <t>Não</t>
  </si>
  <si>
    <t>Título da obra. Pode ser dado pelo autor, um atribuído ou em outro idioma.</t>
  </si>
  <si>
    <t>Adição de detalhar sobre a autoria, como incertezas e inspirações.</t>
  </si>
  <si>
    <t>Também conhecida como meio e suporte, especifica o tipo de material aplicado e em qual superfície.</t>
  </si>
  <si>
    <t>Refere-se à parte específica de uma obra composta por um determinado material ou criada usando uma determinada técnica.</t>
  </si>
  <si>
    <t>Apresenta característica da inscrição, fonte, estilo da fonte, etc.</t>
  </si>
  <si>
    <t>Registra a data ou intervalo de datas associado à criação, design, etc. de obra ou de parte da obra.</t>
  </si>
  <si>
    <t>Registra o ponto de vista específico ou perspectiva de uma imagem de uma obra.</t>
  </si>
  <si>
    <t>Descrição do campo</t>
  </si>
  <si>
    <t>Ind_Tecnicamente_Viavel</t>
  </si>
  <si>
    <t>Ind_Viavel</t>
  </si>
  <si>
    <t>User singular</t>
  </si>
  <si>
    <t>Usar singular</t>
  </si>
  <si>
    <t>Usar o mesmo idioma do catálogo</t>
  </si>
  <si>
    <t>Não usar pontuação, exceto hífen</t>
  </si>
  <si>
    <t>Medidas geralmente incluem duas casas decimais para medidas métricas</t>
  </si>
  <si>
    <t>Capitalize as inicais de nomes próprios, para outros termos use letras minúsculas</t>
  </si>
  <si>
    <t>Capitalize as inicais de nomes próprios e da primeira palavra, para outros termos use letras minúsculas</t>
  </si>
  <si>
    <t>A designação de local incluirá cidade, subdivisão administrativa (se aplicável) e nação, precedida pelo nome do repositório</t>
  </si>
  <si>
    <t>A distinção DC, para datas após o ano 1 não é obrigatório, a não ser que cause confusão</t>
  </si>
  <si>
    <t>A transcrição da inscrição deve ser idêntica a apresentada no trabalho</t>
  </si>
  <si>
    <t>Autores desconhecidos podem receber o valor 'desconhecido' ou o nome da cultura que criou a obra</t>
  </si>
  <si>
    <t>Não utilizar apostrofo</t>
  </si>
  <si>
    <t>Não utilizar artigos</t>
  </si>
  <si>
    <t>Use traço para separar intervalo de anos</t>
  </si>
  <si>
    <t>Anos com menos que 4 digitos, inserir 0 a esquerda</t>
  </si>
  <si>
    <t>Ind_Excluida</t>
  </si>
  <si>
    <t>Crosswalked</t>
  </si>
  <si>
    <t>(Tudo)</t>
  </si>
  <si>
    <t>Órgãos corporativos devem ser citados na autoria, caso façam parte da autoria da obra, junto do nome da pessoa;</t>
  </si>
  <si>
    <t>Se a localização for incerta, indique isso e registre o lugar ou lugares prováveis;</t>
  </si>
  <si>
    <t>Fazer uso de vocabulário controlado</t>
  </si>
  <si>
    <t>Rótulos de Linha</t>
  </si>
  <si>
    <t>Rótulos de Coluna</t>
  </si>
  <si>
    <t>Contagem de Codigo_Capitulo</t>
  </si>
  <si>
    <t>Campos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</si>
</sst>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9"/>
      <color indexed="81"/>
      <name val="Segoe UI"/>
      <family val="2"/>
    </font>
    <font>
      <b/>
      <sz val="9"/>
      <color indexed="81"/>
      <name val="Segoe UI"/>
      <family val="2"/>
    </font>
    <font>
      <sz val="8"/>
      <name val="Calibri"/>
      <family val="2"/>
      <scheme val="minor"/>
    </font>
    <font>
      <sz val="11"/>
      <color rgb="FFFF000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32">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Border="1" applyAlignment="1">
      <alignment horizontal="center" vertical="center" wrapText="1"/>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0" fillId="0" borderId="0" xfId="0" applyBorder="1" applyAlignment="1">
      <alignment horizontal="center" vertical="center"/>
    </xf>
    <xf numFmtId="0" fontId="1" fillId="0" borderId="1" xfId="0" applyFont="1" applyBorder="1"/>
    <xf numFmtId="0" fontId="0" fillId="0" borderId="0" xfId="0" applyBorder="1"/>
    <xf numFmtId="0" fontId="0" fillId="0" borderId="0" xfId="0" applyBorder="1" applyAlignment="1">
      <alignment horizontal="left" vertical="center"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wrapText="1"/>
    </xf>
    <xf numFmtId="0" fontId="0" fillId="0" borderId="0" xfId="0" applyAlignment="1">
      <alignment wrapText="1"/>
    </xf>
    <xf numFmtId="0" fontId="0" fillId="0" borderId="0" xfId="0" applyAlignment="1"/>
    <xf numFmtId="0" fontId="0" fillId="0" borderId="0" xfId="0" applyBorder="1" applyAlignment="1">
      <alignment vertical="center"/>
    </xf>
    <xf numFmtId="49" fontId="1" fillId="0" borderId="1" xfId="0" applyNumberFormat="1" applyFont="1" applyBorder="1"/>
    <xf numFmtId="0" fontId="0" fillId="0" borderId="0" xfId="0" applyNumberFormat="1" applyBorder="1"/>
    <xf numFmtId="0" fontId="0" fillId="0" borderId="0" xfId="0" applyNumberFormat="1" applyBorder="1" applyAlignment="1">
      <alignment horizontal="center" vertical="center" wrapText="1"/>
    </xf>
    <xf numFmtId="0" fontId="0" fillId="0" borderId="0" xfId="0" applyFont="1" applyBorder="1" applyAlignment="1">
      <alignment vertical="center"/>
    </xf>
    <xf numFmtId="0" fontId="1" fillId="0" borderId="1" xfId="0" applyFont="1" applyBorder="1" applyAlignment="1"/>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1" xfId="0" applyFont="1" applyBorder="1" applyAlignment="1">
      <alignment wrapText="1"/>
    </xf>
    <xf numFmtId="0" fontId="5" fillId="0" borderId="0" xfId="0" applyFont="1" applyAlignment="1">
      <alignment horizontal="left" wrapText="1"/>
    </xf>
    <xf numFmtId="0" fontId="1" fillId="0" borderId="0" xfId="0" applyFont="1"/>
    <xf numFmtId="0" fontId="1" fillId="0" borderId="1" xfId="0" applyFont="1" applyBorder="1" applyAlignment="1">
      <alignment horizontal="left" vertical="center"/>
    </xf>
    <xf numFmtId="0" fontId="5" fillId="0" borderId="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[Regras catalogação CCO.xlsx]Analytics_Viaveis!Tabela dinâmica4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74928302491691E-3"/>
          <c:y val="1.9667942619164575E-2"/>
          <c:w val="0.98245014339501657"/>
          <c:h val="0.58307935487224705"/>
        </c:manualLayout>
      </c:layout>
      <c:barChart>
        <c:barDir val="col"/>
        <c:grouping val="clustered"/>
        <c:varyColors val="0"/>
        <c:ser>
          <c:idx val="0"/>
          <c:order val="0"/>
          <c:tx>
            <c:strRef>
              <c:f>Analytics_Viaveis!$D$4:$D$5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Analytics_Viaveis!$A$6:$C$19</c:f>
              <c:multiLvlStrCache>
                <c:ptCount val="13"/>
                <c:lvl>
                  <c:pt idx="0">
                    <c:v>Title</c:v>
                  </c:pt>
                  <c:pt idx="1">
                    <c:v>Work Type</c:v>
                  </c:pt>
                  <c:pt idx="2">
                    <c:v>Creator</c:v>
                  </c:pt>
                  <c:pt idx="3">
                    <c:v>Materials and Techniques</c:v>
                  </c:pt>
                  <c:pt idx="4">
                    <c:v>Measurements</c:v>
                  </c:pt>
                  <c:pt idx="5">
                    <c:v>Inscription</c:v>
                  </c:pt>
                  <c:pt idx="6">
                    <c:v>Physical Description</c:v>
                  </c:pt>
                  <c:pt idx="7">
                    <c:v>Date</c:v>
                  </c:pt>
                  <c:pt idx="8">
                    <c:v>Location</c:v>
                  </c:pt>
                  <c:pt idx="9">
                    <c:v>Creation Location</c:v>
                  </c:pt>
                  <c:pt idx="10">
                    <c:v>Class</c:v>
                  </c:pt>
                  <c:pt idx="11">
                    <c:v>Description</c:v>
                  </c:pt>
                  <c:pt idx="12">
                    <c:v>Other Descriptive Notes</c:v>
                  </c:pt>
                </c:lvl>
                <c:lvl>
                  <c:pt idx="0">
                    <c:v>Object Naming</c:v>
                  </c:pt>
                  <c:pt idx="2">
                    <c:v>Creator Information</c:v>
                  </c:pt>
                  <c:pt idx="3">
                    <c:v>Physical Characteristics</c:v>
                  </c:pt>
                  <c:pt idx="7">
                    <c:v>Stylistic, Cultural, and Chronological Information</c:v>
                  </c:pt>
                  <c:pt idx="8">
                    <c:v>Location and Geography</c:v>
                  </c:pt>
                  <c:pt idx="10">
                    <c:v>Class</c:v>
                  </c:pt>
                  <c:pt idx="11">
                    <c:v>Description</c:v>
                  </c:pt>
                </c:lvl>
                <c:lvl>
                  <c:pt idx="0">
                    <c:v>1</c:v>
                  </c:pt>
                  <c:pt idx="2">
                    <c:v>2</c:v>
                  </c:pt>
                  <c:pt idx="3">
                    <c:v>3</c:v>
                  </c:pt>
                  <c:pt idx="7">
                    <c:v>4</c:v>
                  </c:pt>
                  <c:pt idx="8">
                    <c:v>5</c:v>
                  </c:pt>
                  <c:pt idx="10">
                    <c:v>7</c:v>
                  </c:pt>
                  <c:pt idx="11">
                    <c:v>8</c:v>
                  </c:pt>
                </c:lvl>
              </c:multiLvlStrCache>
            </c:multiLvlStrRef>
          </c:cat>
          <c:val>
            <c:numRef>
              <c:f>Analytics_Viaveis!$D$6:$D$19</c:f>
              <c:numCache>
                <c:formatCode>General</c:formatCode>
                <c:ptCount val="13"/>
                <c:pt idx="0">
                  <c:v>5</c:v>
                </c:pt>
                <c:pt idx="1">
                  <c:v>6</c:v>
                </c:pt>
                <c:pt idx="2">
                  <c:v>4</c:v>
                </c:pt>
                <c:pt idx="3">
                  <c:v>5</c:v>
                </c:pt>
                <c:pt idx="4">
                  <c:v>5</c:v>
                </c:pt>
                <c:pt idx="5">
                  <c:v>1</c:v>
                </c:pt>
                <c:pt idx="6">
                  <c:v>1</c:v>
                </c:pt>
                <c:pt idx="7">
                  <c:v>9</c:v>
                </c:pt>
                <c:pt idx="8">
                  <c:v>1</c:v>
                </c:pt>
                <c:pt idx="9">
                  <c:v>5</c:v>
                </c:pt>
                <c:pt idx="10">
                  <c:v>3</c:v>
                </c:pt>
                <c:pt idx="11">
                  <c:v>3</c:v>
                </c:pt>
                <c:pt idx="12">
                  <c:v>3</c:v>
                </c:pt>
              </c:numCache>
            </c:numRef>
          </c:val>
          <c:extLst>
            <c:ext xmlns:c16="http://schemas.microsoft.com/office/drawing/2014/chart" uri="{C3380CC4-5D6E-409C-BE32-E72D297353CC}">
              <c16:uniqueId val="{00000000-F149-4AE0-9921-0A6D36737C2A}"/>
            </c:ext>
          </c:extLst>
        </c:ser>
        <c:dLbls>
          <c:dLblPos val="outEnd"/>
          <c:showLegendKey val="0"/>
          <c:showVal val="1"/>
          <c:showCatName val="0"/>
          <c:showSerName val="0"/>
          <c:showPercent val="0"/>
          <c:showBubbleSize val="0"/>
        </c:dLbls>
        <c:gapWidth val="219"/>
        <c:overlap val="-27"/>
        <c:axId val="1940881535"/>
        <c:axId val="537752415"/>
      </c:barChart>
      <c:catAx>
        <c:axId val="194088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pt-BR"/>
          </a:p>
        </c:txPr>
        <c:crossAx val="537752415"/>
        <c:crosses val="autoZero"/>
        <c:auto val="1"/>
        <c:lblAlgn val="ctr"/>
        <c:lblOffset val="100"/>
        <c:noMultiLvlLbl val="0"/>
      </c:catAx>
      <c:valAx>
        <c:axId val="53775241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40881535"/>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[Regras catalogação CCO.xlsx]Analytics_Todas!Tabela dinâmica4</c:name>
    <c:fmtId val="16"/>
  </c:pivotSource>
  <c:chart>
    <c:title>
      <c:tx>
        <c:rich>
          <a:bodyPr rot="0" spcFirstLastPara="1" vertOverflow="ellipsis" vert="horz" wrap="square" anchor="ctr" anchorCtr="1"/>
          <a:lstStyle/>
          <a:p>
            <a:pPr>
              <a:defRPr sz="1440" b="1" i="0" u="none" strike="noStrike" kern="1200" baseline="0">
                <a:solidFill>
                  <a:schemeClr val="tx1"/>
                </a:solidFill>
                <a:latin typeface="Arial" panose="020B0604020202020204" pitchFamily="34" charset="0"/>
                <a:ea typeface="+mn-ea"/>
                <a:cs typeface="Arial" panose="020B0604020202020204" pitchFamily="34" charset="0"/>
              </a:defRPr>
            </a:pPr>
            <a:r>
              <a:rPr lang="pt-BR">
                <a:solidFill>
                  <a:schemeClr val="tx1"/>
                </a:solidFill>
              </a:rPr>
              <a:t>Quantitativo de regras por elemento de metadado</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tx1"/>
              </a:solidFill>
              <a:latin typeface="Arial" panose="020B0604020202020204" pitchFamily="34" charset="0"/>
              <a:ea typeface="+mn-ea"/>
              <a:cs typeface="Arial" panose="020B0604020202020204" pitchFamily="34" charset="0"/>
            </a:defRPr>
          </a:pPr>
          <a:endParaRPr lang="pt-BR"/>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Arial" panose="020B0604020202020204" pitchFamily="34" charset="0"/>
                  <a:ea typeface="+mn-ea"/>
                  <a:cs typeface="Arial" panose="020B0604020202020204" pitchFamily="34" charset="0"/>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Arial" panose="020B0604020202020204" pitchFamily="34" charset="0"/>
                  <a:ea typeface="+mn-ea"/>
                  <a:cs typeface="Arial" panose="020B0604020202020204" pitchFamily="34" charset="0"/>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Analytics_Todas!$D$4:$D$5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Analytics_Todas!$A$6:$C$59</c:f>
              <c:multiLvlStrCache>
                <c:ptCount val="53"/>
                <c:lvl>
                  <c:pt idx="0">
                    <c:v>Title</c:v>
                  </c:pt>
                  <c:pt idx="1">
                    <c:v>Work Type</c:v>
                  </c:pt>
                  <c:pt idx="2">
                    <c:v>Title Type</c:v>
                  </c:pt>
                  <c:pt idx="3">
                    <c:v>Language</c:v>
                  </c:pt>
                  <c:pt idx="4">
                    <c:v>Source</c:v>
                  </c:pt>
                  <c:pt idx="5">
                    <c:v>Creator</c:v>
                  </c:pt>
                  <c:pt idx="6">
                    <c:v>Creator Role</c:v>
                  </c:pt>
                  <c:pt idx="7">
                    <c:v>Extent</c:v>
                  </c:pt>
                  <c:pt idx="8">
                    <c:v>Qualifier</c:v>
                  </c:pt>
                  <c:pt idx="9">
                    <c:v>Edition</c:v>
                  </c:pt>
                  <c:pt idx="10">
                    <c:v>Inscription</c:v>
                  </c:pt>
                  <c:pt idx="11">
                    <c:v>Materials and Techniques</c:v>
                  </c:pt>
                  <c:pt idx="12">
                    <c:v>Measurements</c:v>
                  </c:pt>
                  <c:pt idx="13">
                    <c:v>State</c:v>
                  </c:pt>
                  <c:pt idx="14">
                    <c:v>State and Edition</c:v>
                  </c:pt>
                  <c:pt idx="15">
                    <c:v>Extent</c:v>
                  </c:pt>
                  <c:pt idx="16">
                    <c:v>Qualifier</c:v>
                  </c:pt>
                  <c:pt idx="17">
                    <c:v>Shape</c:v>
                  </c:pt>
                  <c:pt idx="18">
                    <c:v>Format</c:v>
                  </c:pt>
                  <c:pt idx="19">
                    <c:v>Scale</c:v>
                  </c:pt>
                  <c:pt idx="20">
                    <c:v>Color</c:v>
                  </c:pt>
                  <c:pt idx="21">
                    <c:v>Impression Number</c:v>
                  </c:pt>
                  <c:pt idx="22">
                    <c:v>Edition Size</c:v>
                  </c:pt>
                  <c:pt idx="23">
                    <c:v>Edition Number</c:v>
                  </c:pt>
                  <c:pt idx="24">
                    <c:v>Known States</c:v>
                  </c:pt>
                  <c:pt idx="25">
                    <c:v>Inscription Type</c:v>
                  </c:pt>
                  <c:pt idx="26">
                    <c:v>Inscription Location</c:v>
                  </c:pt>
                  <c:pt idx="27">
                    <c:v>Physical Description</c:v>
                  </c:pt>
                  <c:pt idx="28">
                    <c:v>Condition and Examination History</c:v>
                  </c:pt>
                  <c:pt idx="29">
                    <c:v>Conservation and Treatment History</c:v>
                  </c:pt>
                  <c:pt idx="30">
                    <c:v>State Identification</c:v>
                  </c:pt>
                  <c:pt idx="31">
                    <c:v>Culture</c:v>
                  </c:pt>
                  <c:pt idx="32">
                    <c:v>Date</c:v>
                  </c:pt>
                  <c:pt idx="33">
                    <c:v>Earliest Date</c:v>
                  </c:pt>
                  <c:pt idx="34">
                    <c:v>Latest Date</c:v>
                  </c:pt>
                  <c:pt idx="35">
                    <c:v>Style</c:v>
                  </c:pt>
                  <c:pt idx="36">
                    <c:v>Qualifier</c:v>
                  </c:pt>
                  <c:pt idx="37">
                    <c:v>Date Qualifier</c:v>
                  </c:pt>
                  <c:pt idx="38">
                    <c:v>Creation Location</c:v>
                  </c:pt>
                  <c:pt idx="39">
                    <c:v>Discovery Location</c:v>
                  </c:pt>
                  <c:pt idx="40">
                    <c:v>Former Location</c:v>
                  </c:pt>
                  <c:pt idx="41">
                    <c:v>Location</c:v>
                  </c:pt>
                  <c:pt idx="42">
                    <c:v>Subject</c:v>
                  </c:pt>
                  <c:pt idx="43">
                    <c:v>Subject Type</c:v>
                  </c:pt>
                  <c:pt idx="44">
                    <c:v>Controlled Subject</c:v>
                  </c:pt>
                  <c:pt idx="45">
                    <c:v>Class</c:v>
                  </c:pt>
                  <c:pt idx="46">
                    <c:v>Description</c:v>
                  </c:pt>
                  <c:pt idx="47">
                    <c:v>Other Descriptive Notes</c:v>
                  </c:pt>
                  <c:pt idx="48">
                    <c:v>Sources</c:v>
                  </c:pt>
                  <c:pt idx="49">
                    <c:v>View Date</c:v>
                  </c:pt>
                  <c:pt idx="50">
                    <c:v>View Description</c:v>
                  </c:pt>
                  <c:pt idx="51">
                    <c:v>View Subject</c:v>
                  </c:pt>
                  <c:pt idx="52">
                    <c:v>View Type</c:v>
                  </c:pt>
                </c:lvl>
                <c:lvl>
                  <c:pt idx="0">
                    <c:v>Object Naming</c:v>
                  </c:pt>
                  <c:pt idx="5">
                    <c:v>Creator Information</c:v>
                  </c:pt>
                  <c:pt idx="9">
                    <c:v>Physical Characteristics</c:v>
                  </c:pt>
                  <c:pt idx="31">
                    <c:v>Stylistic, Cultural, and Chronological Information</c:v>
                  </c:pt>
                  <c:pt idx="38">
                    <c:v>Location and Geography</c:v>
                  </c:pt>
                  <c:pt idx="42">
                    <c:v>Subject</c:v>
                  </c:pt>
                  <c:pt idx="45">
                    <c:v>Class</c:v>
                  </c:pt>
                  <c:pt idx="46">
                    <c:v>Description</c:v>
                  </c:pt>
                  <c:pt idx="49">
                    <c:v>View Information</c:v>
                  </c:pt>
                </c:lvl>
                <c:lvl>
                  <c:pt idx="0">
                    <c:v>1</c:v>
                  </c:pt>
                  <c:pt idx="5">
                    <c:v>2</c:v>
                  </c:pt>
                  <c:pt idx="9">
                    <c:v>3</c:v>
                  </c:pt>
                  <c:pt idx="31">
                    <c:v>4</c:v>
                  </c:pt>
                  <c:pt idx="38">
                    <c:v>5</c:v>
                  </c:pt>
                  <c:pt idx="42">
                    <c:v>6</c:v>
                  </c:pt>
                  <c:pt idx="45">
                    <c:v>7</c:v>
                  </c:pt>
                  <c:pt idx="46">
                    <c:v>8</c:v>
                  </c:pt>
                  <c:pt idx="49">
                    <c:v>9</c:v>
                  </c:pt>
                </c:lvl>
              </c:multiLvlStrCache>
            </c:multiLvlStrRef>
          </c:cat>
          <c:val>
            <c:numRef>
              <c:f>Analytics_Todas!$D$6:$D$59</c:f>
              <c:numCache>
                <c:formatCode>General</c:formatCode>
                <c:ptCount val="53"/>
                <c:pt idx="0">
                  <c:v>13</c:v>
                </c:pt>
                <c:pt idx="1">
                  <c:v>8</c:v>
                </c:pt>
                <c:pt idx="2">
                  <c:v>1</c:v>
                </c:pt>
                <c:pt idx="3">
                  <c:v>1</c:v>
                </c:pt>
                <c:pt idx="4">
                  <c:v>1</c:v>
                </c:pt>
                <c:pt idx="5">
                  <c:v>18</c:v>
                </c:pt>
                <c:pt idx="6">
                  <c:v>3</c:v>
                </c:pt>
                <c:pt idx="7">
                  <c:v>1</c:v>
                </c:pt>
                <c:pt idx="8">
                  <c:v>1</c:v>
                </c:pt>
                <c:pt idx="9">
                  <c:v>8</c:v>
                </c:pt>
                <c:pt idx="10">
                  <c:v>8</c:v>
                </c:pt>
                <c:pt idx="11">
                  <c:v>12</c:v>
                </c:pt>
                <c:pt idx="12">
                  <c:v>11</c:v>
                </c:pt>
                <c:pt idx="13">
                  <c:v>9</c:v>
                </c:pt>
                <c:pt idx="14">
                  <c:v>3</c:v>
                </c:pt>
                <c:pt idx="15">
                  <c:v>2</c:v>
                </c:pt>
                <c:pt idx="16">
                  <c:v>2</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10</c:v>
                </c:pt>
                <c:pt idx="32">
                  <c:v>25</c:v>
                </c:pt>
                <c:pt idx="33">
                  <c:v>5</c:v>
                </c:pt>
                <c:pt idx="34">
                  <c:v>5</c:v>
                </c:pt>
                <c:pt idx="35">
                  <c:v>3</c:v>
                </c:pt>
                <c:pt idx="36">
                  <c:v>1</c:v>
                </c:pt>
                <c:pt idx="37">
                  <c:v>1</c:v>
                </c:pt>
                <c:pt idx="38">
                  <c:v>19</c:v>
                </c:pt>
                <c:pt idx="39">
                  <c:v>3</c:v>
                </c:pt>
                <c:pt idx="40">
                  <c:v>3</c:v>
                </c:pt>
                <c:pt idx="41">
                  <c:v>18</c:v>
                </c:pt>
                <c:pt idx="42">
                  <c:v>30</c:v>
                </c:pt>
                <c:pt idx="43">
                  <c:v>1</c:v>
                </c:pt>
                <c:pt idx="44">
                  <c:v>1</c:v>
                </c:pt>
                <c:pt idx="45">
                  <c:v>10</c:v>
                </c:pt>
                <c:pt idx="46">
                  <c:v>12</c:v>
                </c:pt>
                <c:pt idx="47">
                  <c:v>12</c:v>
                </c:pt>
                <c:pt idx="48">
                  <c:v>1</c:v>
                </c:pt>
                <c:pt idx="49">
                  <c:v>6</c:v>
                </c:pt>
                <c:pt idx="50">
                  <c:v>7</c:v>
                </c:pt>
                <c:pt idx="51">
                  <c:v>10</c:v>
                </c:pt>
                <c:pt idx="52">
                  <c:v>13</c:v>
                </c:pt>
              </c:numCache>
            </c:numRef>
          </c:val>
          <c:extLst>
            <c:ext xmlns:c16="http://schemas.microsoft.com/office/drawing/2014/chart" uri="{C3380CC4-5D6E-409C-BE32-E72D297353CC}">
              <c16:uniqueId val="{00000000-0276-4DC3-ACB1-172A5421E586}"/>
            </c:ext>
          </c:extLst>
        </c:ser>
        <c:dLbls>
          <c:dLblPos val="inEnd"/>
          <c:showLegendKey val="0"/>
          <c:showVal val="1"/>
          <c:showCatName val="0"/>
          <c:showSerName val="0"/>
          <c:showPercent val="0"/>
          <c:showBubbleSize val="0"/>
        </c:dLbls>
        <c:gapWidth val="100"/>
        <c:overlap val="-24"/>
        <c:axId val="84867423"/>
        <c:axId val="84867839"/>
      </c:barChart>
      <c:catAx>
        <c:axId val="8486742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2580000" spcFirstLastPara="1" vertOverflow="ellipsis"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pt-BR"/>
          </a:p>
        </c:txPr>
        <c:crossAx val="84867839"/>
        <c:crosses val="autoZero"/>
        <c:auto val="1"/>
        <c:lblAlgn val="ctr"/>
        <c:lblOffset val="100"/>
        <c:noMultiLvlLbl val="0"/>
      </c:catAx>
      <c:valAx>
        <c:axId val="84867839"/>
        <c:scaling>
          <c:orientation val="minMax"/>
          <c:min val="5.000000000000001E-2"/>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Arial" panose="020B0604020202020204" pitchFamily="34" charset="0"/>
                <a:ea typeface="+mn-ea"/>
                <a:cs typeface="Arial" panose="020B0604020202020204" pitchFamily="34" charset="0"/>
              </a:defRPr>
            </a:pPr>
            <a:endParaRPr lang="pt-BR"/>
          </a:p>
        </c:txPr>
        <c:crossAx val="8486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1200">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[Regras catalogação CCO.xlsx]Planilha4!Tabela dinâmica3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74928302491691E-3"/>
          <c:y val="1.9667942619164575E-2"/>
          <c:w val="0.98245014339501657"/>
          <c:h val="0.40024777084201396"/>
        </c:manualLayout>
      </c:layout>
      <c:barChart>
        <c:barDir val="col"/>
        <c:grouping val="clustered"/>
        <c:varyColors val="0"/>
        <c:ser>
          <c:idx val="0"/>
          <c:order val="0"/>
          <c:tx>
            <c:strRef>
              <c:f>Planilha4!$D$3:$D$4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Planilha4!$A$5:$C$50</c:f>
              <c:multiLvlStrCache>
                <c:ptCount val="46"/>
                <c:lvl>
                  <c:pt idx="0">
                    <c:v>Language</c:v>
                  </c:pt>
                  <c:pt idx="1">
                    <c:v>Source</c:v>
                  </c:pt>
                  <c:pt idx="2">
                    <c:v>Title</c:v>
                  </c:pt>
                  <c:pt idx="3">
                    <c:v>Title Type</c:v>
                  </c:pt>
                  <c:pt idx="4">
                    <c:v>Work Type</c:v>
                  </c:pt>
                  <c:pt idx="5">
                    <c:v>Creator</c:v>
                  </c:pt>
                  <c:pt idx="6">
                    <c:v>Creator Role</c:v>
                  </c:pt>
                  <c:pt idx="7">
                    <c:v>Extent</c:v>
                  </c:pt>
                  <c:pt idx="8">
                    <c:v>Qualifier</c:v>
                  </c:pt>
                  <c:pt idx="9">
                    <c:v>Color</c:v>
                  </c:pt>
                  <c:pt idx="10">
                    <c:v>Condition and Examination History</c:v>
                  </c:pt>
                  <c:pt idx="11">
                    <c:v>Conservation and Treatment History</c:v>
                  </c:pt>
                  <c:pt idx="12">
                    <c:v>Edition</c:v>
                  </c:pt>
                  <c:pt idx="13">
                    <c:v>Edition Number</c:v>
                  </c:pt>
                  <c:pt idx="14">
                    <c:v>Edition Size</c:v>
                  </c:pt>
                  <c:pt idx="15">
                    <c:v>Extent</c:v>
                  </c:pt>
                  <c:pt idx="16">
                    <c:v>Format</c:v>
                  </c:pt>
                  <c:pt idx="17">
                    <c:v>Impression Number</c:v>
                  </c:pt>
                  <c:pt idx="18">
                    <c:v>Inscription</c:v>
                  </c:pt>
                  <c:pt idx="19">
                    <c:v>Inscription Location</c:v>
                  </c:pt>
                  <c:pt idx="20">
                    <c:v>Inscription Type</c:v>
                  </c:pt>
                  <c:pt idx="21">
                    <c:v>Known States</c:v>
                  </c:pt>
                  <c:pt idx="22">
                    <c:v>Materials and Techniques</c:v>
                  </c:pt>
                  <c:pt idx="23">
                    <c:v>Measurements</c:v>
                  </c:pt>
                  <c:pt idx="24">
                    <c:v>Physical Description</c:v>
                  </c:pt>
                  <c:pt idx="25">
                    <c:v>Qualifier</c:v>
                  </c:pt>
                  <c:pt idx="26">
                    <c:v>Scale</c:v>
                  </c:pt>
                  <c:pt idx="27">
                    <c:v>Shape</c:v>
                  </c:pt>
                  <c:pt idx="28">
                    <c:v>State</c:v>
                  </c:pt>
                  <c:pt idx="29">
                    <c:v>State and Edition</c:v>
                  </c:pt>
                  <c:pt idx="30">
                    <c:v>State Identification</c:v>
                  </c:pt>
                  <c:pt idx="31">
                    <c:v>Culture</c:v>
                  </c:pt>
                  <c:pt idx="32">
                    <c:v>Date</c:v>
                  </c:pt>
                  <c:pt idx="33">
                    <c:v>Date Qualifier</c:v>
                  </c:pt>
                  <c:pt idx="34">
                    <c:v>Earliest Date</c:v>
                  </c:pt>
                  <c:pt idx="35">
                    <c:v>Latest Date</c:v>
                  </c:pt>
                  <c:pt idx="36">
                    <c:v>Qualifier</c:v>
                  </c:pt>
                  <c:pt idx="37">
                    <c:v>Style</c:v>
                  </c:pt>
                  <c:pt idx="38">
                    <c:v>Creation Location</c:v>
                  </c:pt>
                  <c:pt idx="39">
                    <c:v>Discovery Location</c:v>
                  </c:pt>
                  <c:pt idx="40">
                    <c:v>Former Location</c:v>
                  </c:pt>
                  <c:pt idx="41">
                    <c:v>Location</c:v>
                  </c:pt>
                  <c:pt idx="42">
                    <c:v>Class</c:v>
                  </c:pt>
                  <c:pt idx="43">
                    <c:v>Description</c:v>
                  </c:pt>
                  <c:pt idx="44">
                    <c:v>Other Descriptive Notes</c:v>
                  </c:pt>
                  <c:pt idx="45">
                    <c:v>Sources</c:v>
                  </c:pt>
                </c:lvl>
                <c:lvl>
                  <c:pt idx="0">
                    <c:v>Object Naming</c:v>
                  </c:pt>
                  <c:pt idx="5">
                    <c:v>Creator Information</c:v>
                  </c:pt>
                  <c:pt idx="9">
                    <c:v>Physical Characteristics</c:v>
                  </c:pt>
                  <c:pt idx="31">
                    <c:v>Stylistic, Cultural, and Chronological Information</c:v>
                  </c:pt>
                  <c:pt idx="38">
                    <c:v>Location and Geography</c:v>
                  </c:pt>
                  <c:pt idx="42">
                    <c:v>Class</c:v>
                  </c:pt>
                  <c:pt idx="43">
                    <c:v>Description</c:v>
                  </c:pt>
                </c:lvl>
                <c:lvl>
                  <c:pt idx="0">
                    <c:v>1</c:v>
                  </c:pt>
                  <c:pt idx="5">
                    <c:v>2</c:v>
                  </c:pt>
                  <c:pt idx="9">
                    <c:v>3</c:v>
                  </c:pt>
                  <c:pt idx="31">
                    <c:v>4</c:v>
                  </c:pt>
                  <c:pt idx="38">
                    <c:v>5</c:v>
                  </c:pt>
                  <c:pt idx="42">
                    <c:v>7</c:v>
                  </c:pt>
                  <c:pt idx="43">
                    <c:v>8</c:v>
                  </c:pt>
                </c:lvl>
              </c:multiLvlStrCache>
            </c:multiLvlStrRef>
          </c:cat>
          <c:val>
            <c:numRef>
              <c:f>Planilha4!$D$5:$D$50</c:f>
              <c:numCache>
                <c:formatCode>General</c:formatCode>
                <c:ptCount val="46"/>
                <c:pt idx="0">
                  <c:v>1</c:v>
                </c:pt>
                <c:pt idx="1">
                  <c:v>1</c:v>
                </c:pt>
                <c:pt idx="2">
                  <c:v>13</c:v>
                </c:pt>
                <c:pt idx="3">
                  <c:v>1</c:v>
                </c:pt>
                <c:pt idx="4">
                  <c:v>8</c:v>
                </c:pt>
                <c:pt idx="5">
                  <c:v>18</c:v>
                </c:pt>
                <c:pt idx="6">
                  <c:v>3</c:v>
                </c:pt>
                <c:pt idx="7">
                  <c:v>1</c:v>
                </c:pt>
                <c:pt idx="8">
                  <c:v>1</c:v>
                </c:pt>
                <c:pt idx="9">
                  <c:v>1</c:v>
                </c:pt>
                <c:pt idx="10">
                  <c:v>1</c:v>
                </c:pt>
                <c:pt idx="11">
                  <c:v>1</c:v>
                </c:pt>
                <c:pt idx="12">
                  <c:v>8</c:v>
                </c:pt>
                <c:pt idx="13">
                  <c:v>1</c:v>
                </c:pt>
                <c:pt idx="14">
                  <c:v>1</c:v>
                </c:pt>
                <c:pt idx="15">
                  <c:v>2</c:v>
                </c:pt>
                <c:pt idx="16">
                  <c:v>1</c:v>
                </c:pt>
                <c:pt idx="17">
                  <c:v>1</c:v>
                </c:pt>
                <c:pt idx="18">
                  <c:v>8</c:v>
                </c:pt>
                <c:pt idx="19">
                  <c:v>1</c:v>
                </c:pt>
                <c:pt idx="20">
                  <c:v>1</c:v>
                </c:pt>
                <c:pt idx="21">
                  <c:v>1</c:v>
                </c:pt>
                <c:pt idx="22">
                  <c:v>12</c:v>
                </c:pt>
                <c:pt idx="23">
                  <c:v>11</c:v>
                </c:pt>
                <c:pt idx="24">
                  <c:v>1</c:v>
                </c:pt>
                <c:pt idx="25">
                  <c:v>2</c:v>
                </c:pt>
                <c:pt idx="26">
                  <c:v>1</c:v>
                </c:pt>
                <c:pt idx="27">
                  <c:v>1</c:v>
                </c:pt>
                <c:pt idx="28">
                  <c:v>9</c:v>
                </c:pt>
                <c:pt idx="29">
                  <c:v>3</c:v>
                </c:pt>
                <c:pt idx="30">
                  <c:v>1</c:v>
                </c:pt>
                <c:pt idx="31">
                  <c:v>10</c:v>
                </c:pt>
                <c:pt idx="32">
                  <c:v>25</c:v>
                </c:pt>
                <c:pt idx="33">
                  <c:v>1</c:v>
                </c:pt>
                <c:pt idx="34">
                  <c:v>5</c:v>
                </c:pt>
                <c:pt idx="35">
                  <c:v>5</c:v>
                </c:pt>
                <c:pt idx="36">
                  <c:v>1</c:v>
                </c:pt>
                <c:pt idx="37">
                  <c:v>3</c:v>
                </c:pt>
                <c:pt idx="38">
                  <c:v>19</c:v>
                </c:pt>
                <c:pt idx="39">
                  <c:v>3</c:v>
                </c:pt>
                <c:pt idx="40">
                  <c:v>3</c:v>
                </c:pt>
                <c:pt idx="41">
                  <c:v>18</c:v>
                </c:pt>
                <c:pt idx="42">
                  <c:v>10</c:v>
                </c:pt>
                <c:pt idx="43">
                  <c:v>12</c:v>
                </c:pt>
                <c:pt idx="44">
                  <c:v>12</c:v>
                </c:pt>
                <c:pt idx="45">
                  <c:v>1</c:v>
                </c:pt>
              </c:numCache>
            </c:numRef>
          </c:val>
          <c:extLst>
            <c:ext xmlns:c16="http://schemas.microsoft.com/office/drawing/2014/chart" uri="{C3380CC4-5D6E-409C-BE32-E72D297353CC}">
              <c16:uniqueId val="{00000000-F149-4AE0-9921-0A6D36737C2A}"/>
            </c:ext>
          </c:extLst>
        </c:ser>
        <c:dLbls>
          <c:dLblPos val="outEnd"/>
          <c:showLegendKey val="0"/>
          <c:showVal val="1"/>
          <c:showCatName val="0"/>
          <c:showSerName val="0"/>
          <c:showPercent val="0"/>
          <c:showBubbleSize val="0"/>
        </c:dLbls>
        <c:gapWidth val="219"/>
        <c:overlap val="-27"/>
        <c:axId val="1940881535"/>
        <c:axId val="537752415"/>
      </c:barChart>
      <c:catAx>
        <c:axId val="194088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pt-BR"/>
          </a:p>
        </c:txPr>
        <c:crossAx val="537752415"/>
        <c:crosses val="autoZero"/>
        <c:auto val="1"/>
        <c:lblAlgn val="ctr"/>
        <c:lblOffset val="100"/>
        <c:noMultiLvlLbl val="0"/>
      </c:catAx>
      <c:valAx>
        <c:axId val="53775241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4088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225136</xdr:colOff>
      <xdr:row>1</xdr:row>
      <xdr:rowOff>19052</xdr:rowOff>
    </xdr:from>
    <xdr:to>
      <xdr:col>34</xdr:col>
      <xdr:colOff>502227</xdr:colOff>
      <xdr:row>33</xdr:row>
      <xdr:rowOff>155864</xdr:rowOff>
    </xdr:to>
    <xdr:graphicFrame macro="">
      <xdr:nvGraphicFramePr>
        <xdr:cNvPr id="2" name="Gráfico 1">
          <a:extLst>
            <a:ext uri="{FF2B5EF4-FFF2-40B4-BE49-F238E27FC236}">
              <a16:creationId xmlns:a16="http://schemas.microsoft.com/office/drawing/2014/main" id="{1D439F8F-573C-B207-8EB5-E747C4984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333375</xdr:colOff>
      <xdr:row>1</xdr:row>
      <xdr:rowOff>19051</xdr:rowOff>
    </xdr:from>
    <xdr:to>
      <xdr:col>30</xdr:col>
      <xdr:colOff>381000</xdr:colOff>
      <xdr:row>35</xdr:row>
      <xdr:rowOff>47625</xdr:rowOff>
    </xdr:to>
    <xdr:graphicFrame macro="">
      <xdr:nvGraphicFramePr>
        <xdr:cNvPr id="2" name="Gráfico 1">
          <a:extLst>
            <a:ext uri="{FF2B5EF4-FFF2-40B4-BE49-F238E27FC236}">
              <a16:creationId xmlns:a16="http://schemas.microsoft.com/office/drawing/2014/main" id="{1F4946A0-0CDA-44DB-A6C7-4C5EB11FF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312964</xdr:colOff>
      <xdr:row>1</xdr:row>
      <xdr:rowOff>136071</xdr:rowOff>
    </xdr:from>
    <xdr:to>
      <xdr:col>33</xdr:col>
      <xdr:colOff>500062</xdr:colOff>
      <xdr:row>43</xdr:row>
      <xdr:rowOff>23812</xdr:rowOff>
    </xdr:to>
    <xdr:graphicFrame macro="">
      <xdr:nvGraphicFramePr>
        <xdr:cNvPr id="2" name="Gráfico 1">
          <a:extLst>
            <a:ext uri="{FF2B5EF4-FFF2-40B4-BE49-F238E27FC236}">
              <a16:creationId xmlns:a16="http://schemas.microsoft.com/office/drawing/2014/main" id="{131FB811-26A8-4AE5-BF0E-52DA8966B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rosswal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BCM"/>
      <sheetName val="CCO"/>
      <sheetName val="Resumo CCO"/>
      <sheetName val="CROSSWALK"/>
    </sheetNames>
    <sheetDataSet>
      <sheetData sheetId="0"/>
      <sheetData sheetId="1"/>
      <sheetData sheetId="2"/>
      <sheetData sheetId="3">
        <row r="2">
          <cell r="C2" t="str">
            <v>Codigo_Campo</v>
          </cell>
          <cell r="D2" t="str">
            <v>Elemento_Metadado_CCO</v>
          </cell>
          <cell r="E2" t="str">
            <v>Obrigatorio_CCO</v>
          </cell>
          <cell r="F2" t="str">
            <v>Vocabulario_Controlado</v>
          </cell>
          <cell r="G2" t="str">
            <v>Elemento_Metadado_INBCM</v>
          </cell>
          <cell r="H2" t="str">
            <v>Obrigatorio_INBCM</v>
          </cell>
          <cell r="I2" t="str">
            <v>Crosswalk</v>
          </cell>
        </row>
        <row r="3">
          <cell r="C3">
            <v>0</v>
          </cell>
          <cell r="D3" t="str">
            <v>Related Works </v>
          </cell>
          <cell r="E3" t="str">
            <v>Não</v>
          </cell>
          <cell r="F3" t="str">
            <v>NA</v>
          </cell>
          <cell r="G3" t="str">
            <v>Mídias Relacionadas</v>
          </cell>
          <cell r="H3" t="str">
            <v>Não</v>
          </cell>
          <cell r="I3">
            <v>1</v>
          </cell>
        </row>
        <row r="4">
          <cell r="C4">
            <v>101</v>
          </cell>
          <cell r="D4" t="str">
            <v>Work Type</v>
          </cell>
          <cell r="E4" t="str">
            <v>Sim</v>
          </cell>
          <cell r="F4" t="str">
            <v>Sim</v>
          </cell>
          <cell r="G4" t="str">
            <v>Denominação</v>
          </cell>
          <cell r="H4" t="str">
            <v>Sim</v>
          </cell>
          <cell r="I4">
            <v>1</v>
          </cell>
        </row>
        <row r="5">
          <cell r="C5">
            <v>102</v>
          </cell>
          <cell r="D5" t="str">
            <v>Title</v>
          </cell>
          <cell r="E5" t="str">
            <v>Sim</v>
          </cell>
          <cell r="F5" t="str">
            <v>Não</v>
          </cell>
          <cell r="G5" t="str">
            <v>Título</v>
          </cell>
          <cell r="H5" t="str">
            <v>Não</v>
          </cell>
          <cell r="I5">
            <v>1</v>
          </cell>
        </row>
        <row r="6">
          <cell r="C6">
            <v>103</v>
          </cell>
          <cell r="D6" t="str">
            <v>Title Type</v>
          </cell>
          <cell r="E6" t="str">
            <v>Não</v>
          </cell>
          <cell r="F6"/>
          <cell r="G6"/>
          <cell r="H6" t="str">
            <v/>
          </cell>
          <cell r="I6">
            <v>0</v>
          </cell>
        </row>
        <row r="7">
          <cell r="C7">
            <v>104</v>
          </cell>
          <cell r="D7" t="str">
            <v>Language</v>
          </cell>
          <cell r="E7" t="str">
            <v>Não</v>
          </cell>
          <cell r="F7"/>
          <cell r="G7"/>
          <cell r="H7" t="str">
            <v/>
          </cell>
          <cell r="I7">
            <v>0</v>
          </cell>
        </row>
        <row r="8">
          <cell r="C8">
            <v>105</v>
          </cell>
          <cell r="D8" t="str">
            <v>Source</v>
          </cell>
          <cell r="E8" t="str">
            <v>Não</v>
          </cell>
          <cell r="F8"/>
          <cell r="G8"/>
          <cell r="H8" t="str">
            <v/>
          </cell>
          <cell r="I8">
            <v>0</v>
          </cell>
        </row>
        <row r="9">
          <cell r="C9">
            <v>201</v>
          </cell>
          <cell r="D9" t="str">
            <v>Creator</v>
          </cell>
          <cell r="E9" t="str">
            <v>Sim</v>
          </cell>
          <cell r="F9" t="str">
            <v>Sim</v>
          </cell>
          <cell r="G9" t="str">
            <v>Autor</v>
          </cell>
          <cell r="H9" t="str">
            <v>Sim</v>
          </cell>
          <cell r="I9">
            <v>1</v>
          </cell>
        </row>
        <row r="10">
          <cell r="C10">
            <v>202</v>
          </cell>
          <cell r="D10" t="str">
            <v>Extent</v>
          </cell>
          <cell r="E10" t="str">
            <v>Não</v>
          </cell>
          <cell r="F10"/>
          <cell r="G10"/>
          <cell r="H10" t="str">
            <v/>
          </cell>
          <cell r="I10">
            <v>0</v>
          </cell>
        </row>
        <row r="11">
          <cell r="C11">
            <v>203</v>
          </cell>
          <cell r="D11" t="str">
            <v>Qualifier</v>
          </cell>
          <cell r="E11" t="str">
            <v>Não</v>
          </cell>
          <cell r="F11"/>
          <cell r="G11"/>
          <cell r="H11" t="str">
            <v/>
          </cell>
          <cell r="I11">
            <v>0</v>
          </cell>
        </row>
        <row r="12">
          <cell r="C12">
            <v>204</v>
          </cell>
          <cell r="D12" t="str">
            <v>Creator Role</v>
          </cell>
          <cell r="E12" t="str">
            <v>Sim</v>
          </cell>
          <cell r="F12"/>
          <cell r="G12"/>
          <cell r="H12" t="str">
            <v/>
          </cell>
          <cell r="I12">
            <v>0</v>
          </cell>
        </row>
        <row r="13">
          <cell r="C13">
            <v>301</v>
          </cell>
          <cell r="D13" t="str">
            <v>Measurements</v>
          </cell>
          <cell r="E13" t="str">
            <v>Sim</v>
          </cell>
          <cell r="F13" t="str">
            <v>Sim</v>
          </cell>
          <cell r="G13" t="str">
            <v>Dimensões</v>
          </cell>
          <cell r="H13" t="str">
            <v>Sim</v>
          </cell>
          <cell r="I13">
            <v>1</v>
          </cell>
        </row>
        <row r="14">
          <cell r="C14">
            <v>302</v>
          </cell>
          <cell r="D14" t="str">
            <v>Value</v>
          </cell>
          <cell r="E14" t="str">
            <v>Não</v>
          </cell>
          <cell r="F14"/>
          <cell r="G14"/>
          <cell r="H14" t="str">
            <v/>
          </cell>
          <cell r="I14">
            <v>0</v>
          </cell>
        </row>
        <row r="15">
          <cell r="C15">
            <v>303</v>
          </cell>
          <cell r="D15" t="str">
            <v>Unit</v>
          </cell>
          <cell r="E15" t="str">
            <v>Não</v>
          </cell>
          <cell r="F15"/>
          <cell r="G15"/>
          <cell r="H15" t="str">
            <v/>
          </cell>
          <cell r="I15">
            <v>0</v>
          </cell>
        </row>
        <row r="16">
          <cell r="C16">
            <v>304</v>
          </cell>
          <cell r="D16" t="str">
            <v>Type</v>
          </cell>
          <cell r="E16" t="str">
            <v>Não</v>
          </cell>
          <cell r="F16"/>
          <cell r="G16"/>
          <cell r="H16" t="str">
            <v/>
          </cell>
          <cell r="I16">
            <v>0</v>
          </cell>
        </row>
        <row r="17">
          <cell r="C17">
            <v>305</v>
          </cell>
          <cell r="D17" t="str">
            <v>Extent</v>
          </cell>
          <cell r="E17" t="str">
            <v>Não</v>
          </cell>
          <cell r="F17"/>
          <cell r="G17"/>
          <cell r="H17" t="str">
            <v/>
          </cell>
          <cell r="I17">
            <v>0</v>
          </cell>
        </row>
        <row r="18">
          <cell r="C18">
            <v>306</v>
          </cell>
          <cell r="D18" t="str">
            <v>Qualifier</v>
          </cell>
          <cell r="E18" t="str">
            <v>Não</v>
          </cell>
          <cell r="F18"/>
          <cell r="G18"/>
          <cell r="H18" t="str">
            <v/>
          </cell>
          <cell r="I18">
            <v>0</v>
          </cell>
        </row>
        <row r="19">
          <cell r="C19">
            <v>307</v>
          </cell>
          <cell r="D19" t="str">
            <v>Shape</v>
          </cell>
          <cell r="E19" t="str">
            <v>Não</v>
          </cell>
          <cell r="F19"/>
          <cell r="G19"/>
          <cell r="H19" t="str">
            <v/>
          </cell>
          <cell r="I19">
            <v>0</v>
          </cell>
        </row>
        <row r="20">
          <cell r="C20">
            <v>308</v>
          </cell>
          <cell r="D20" t="str">
            <v>Format</v>
          </cell>
          <cell r="E20" t="str">
            <v>Não</v>
          </cell>
          <cell r="F20"/>
          <cell r="G20"/>
          <cell r="H20" t="str">
            <v/>
          </cell>
          <cell r="I20">
            <v>0</v>
          </cell>
        </row>
        <row r="21">
          <cell r="C21">
            <v>309</v>
          </cell>
          <cell r="D21" t="str">
            <v>Scale</v>
          </cell>
          <cell r="E21" t="str">
            <v>Não</v>
          </cell>
          <cell r="F21"/>
          <cell r="G21"/>
          <cell r="H21" t="str">
            <v/>
          </cell>
          <cell r="I21">
            <v>0</v>
          </cell>
        </row>
        <row r="22">
          <cell r="C22">
            <v>310</v>
          </cell>
          <cell r="D22" t="str">
            <v>Materials and Techniques</v>
          </cell>
          <cell r="E22" t="str">
            <v>Sim</v>
          </cell>
          <cell r="F22" t="str">
            <v>Sim</v>
          </cell>
          <cell r="G22" t="str">
            <v>Material/Técnica</v>
          </cell>
          <cell r="H22" t="str">
            <v>Sim</v>
          </cell>
          <cell r="I22">
            <v>1</v>
          </cell>
        </row>
        <row r="23">
          <cell r="C23">
            <v>311</v>
          </cell>
          <cell r="D23" t="str">
            <v>Material</v>
          </cell>
          <cell r="E23" t="str">
            <v>Não</v>
          </cell>
          <cell r="F23"/>
          <cell r="G23"/>
          <cell r="H23" t="str">
            <v/>
          </cell>
          <cell r="I23">
            <v>0</v>
          </cell>
        </row>
        <row r="24">
          <cell r="C24">
            <v>312</v>
          </cell>
          <cell r="D24" t="str">
            <v>Material type</v>
          </cell>
          <cell r="E24" t="str">
            <v>Não</v>
          </cell>
          <cell r="F24"/>
          <cell r="G24"/>
          <cell r="H24" t="str">
            <v/>
          </cell>
          <cell r="I24">
            <v>0</v>
          </cell>
        </row>
        <row r="25">
          <cell r="C25">
            <v>313</v>
          </cell>
          <cell r="D25" t="str">
            <v>Technique</v>
          </cell>
          <cell r="E25" t="str">
            <v>Não</v>
          </cell>
          <cell r="F25"/>
          <cell r="G25"/>
          <cell r="H25" t="str">
            <v/>
          </cell>
          <cell r="I25">
            <v>0</v>
          </cell>
        </row>
        <row r="26">
          <cell r="C26">
            <v>314</v>
          </cell>
          <cell r="D26" t="str">
            <v>Color</v>
          </cell>
          <cell r="E26" t="str">
            <v>Não</v>
          </cell>
          <cell r="F26"/>
          <cell r="G26"/>
          <cell r="H26" t="str">
            <v/>
          </cell>
          <cell r="I26">
            <v>0</v>
          </cell>
        </row>
        <row r="27">
          <cell r="C27">
            <v>315</v>
          </cell>
          <cell r="D27" t="str">
            <v>Mark</v>
          </cell>
          <cell r="E27" t="str">
            <v>Não</v>
          </cell>
          <cell r="F27"/>
          <cell r="G27"/>
          <cell r="H27" t="str">
            <v/>
          </cell>
          <cell r="I27">
            <v>0</v>
          </cell>
        </row>
        <row r="28">
          <cell r="C28">
            <v>316</v>
          </cell>
          <cell r="D28" t="str">
            <v>Extent</v>
          </cell>
          <cell r="E28" t="str">
            <v>Não</v>
          </cell>
          <cell r="F28"/>
          <cell r="G28"/>
          <cell r="H28" t="str">
            <v/>
          </cell>
          <cell r="I28">
            <v>0</v>
          </cell>
        </row>
        <row r="29">
          <cell r="C29">
            <v>317</v>
          </cell>
          <cell r="D29" t="str">
            <v>Qualifier</v>
          </cell>
          <cell r="E29" t="str">
            <v>Não</v>
          </cell>
          <cell r="F29"/>
          <cell r="G29"/>
          <cell r="H29" t="str">
            <v/>
          </cell>
          <cell r="I29">
            <v>0</v>
          </cell>
        </row>
        <row r="30">
          <cell r="C30">
            <v>318</v>
          </cell>
          <cell r="D30" t="str">
            <v>State and Edition</v>
          </cell>
          <cell r="E30" t="str">
            <v>Não</v>
          </cell>
          <cell r="F30"/>
          <cell r="G30"/>
          <cell r="H30" t="str">
            <v/>
          </cell>
          <cell r="I30">
            <v>0</v>
          </cell>
        </row>
        <row r="31">
          <cell r="C31">
            <v>319</v>
          </cell>
          <cell r="D31" t="str">
            <v>Edition</v>
          </cell>
          <cell r="E31" t="str">
            <v>Não</v>
          </cell>
          <cell r="F31"/>
          <cell r="G31"/>
          <cell r="H31" t="str">
            <v/>
          </cell>
          <cell r="I31">
            <v>0</v>
          </cell>
        </row>
        <row r="32">
          <cell r="C32">
            <v>320</v>
          </cell>
          <cell r="D32" t="str">
            <v>Impression Number</v>
          </cell>
          <cell r="E32" t="str">
            <v>Não</v>
          </cell>
          <cell r="F32"/>
          <cell r="G32"/>
          <cell r="H32" t="str">
            <v/>
          </cell>
          <cell r="I32">
            <v>0</v>
          </cell>
        </row>
        <row r="33">
          <cell r="C33">
            <v>321</v>
          </cell>
          <cell r="D33" t="str">
            <v>Edition Size</v>
          </cell>
          <cell r="E33" t="str">
            <v>Não</v>
          </cell>
          <cell r="F33"/>
          <cell r="G33"/>
          <cell r="H33" t="str">
            <v/>
          </cell>
          <cell r="I33">
            <v>0</v>
          </cell>
        </row>
        <row r="34">
          <cell r="C34">
            <v>322</v>
          </cell>
          <cell r="D34" t="str">
            <v>Edition Number</v>
          </cell>
          <cell r="E34" t="str">
            <v>Não</v>
          </cell>
          <cell r="F34"/>
          <cell r="G34"/>
          <cell r="H34" t="str">
            <v/>
          </cell>
          <cell r="I34">
            <v>0</v>
          </cell>
        </row>
        <row r="35">
          <cell r="C35">
            <v>323</v>
          </cell>
          <cell r="D35" t="str">
            <v>State</v>
          </cell>
          <cell r="E35" t="str">
            <v>Não</v>
          </cell>
          <cell r="F35"/>
          <cell r="G35"/>
          <cell r="H35" t="str">
            <v/>
          </cell>
          <cell r="I35">
            <v>0</v>
          </cell>
        </row>
        <row r="36">
          <cell r="C36">
            <v>325</v>
          </cell>
          <cell r="D36" t="str">
            <v>Known States</v>
          </cell>
          <cell r="E36" t="str">
            <v>Não</v>
          </cell>
          <cell r="F36"/>
          <cell r="G36"/>
          <cell r="H36" t="str">
            <v/>
          </cell>
          <cell r="I36">
            <v>0</v>
          </cell>
        </row>
        <row r="37">
          <cell r="C37">
            <v>327</v>
          </cell>
          <cell r="D37" t="str">
            <v>Additional Physical Characteristics</v>
          </cell>
          <cell r="E37" t="str">
            <v>Não</v>
          </cell>
          <cell r="F37"/>
          <cell r="G37"/>
          <cell r="H37" t="str">
            <v/>
          </cell>
          <cell r="I37">
            <v>0</v>
          </cell>
        </row>
        <row r="38">
          <cell r="C38">
            <v>328</v>
          </cell>
          <cell r="D38" t="str">
            <v>Inscription</v>
          </cell>
          <cell r="E38" t="str">
            <v>Sim</v>
          </cell>
          <cell r="F38" t="str">
            <v>Sim</v>
          </cell>
          <cell r="G38" t="str">
            <v>Número de Registro</v>
          </cell>
          <cell r="H38" t="str">
            <v>Sim</v>
          </cell>
          <cell r="I38">
            <v>1</v>
          </cell>
        </row>
        <row r="39">
          <cell r="C39">
            <v>329</v>
          </cell>
          <cell r="D39" t="str">
            <v>Inscription Type</v>
          </cell>
          <cell r="E39" t="str">
            <v>Não</v>
          </cell>
          <cell r="F39"/>
          <cell r="G39"/>
          <cell r="H39" t="str">
            <v/>
          </cell>
          <cell r="I39">
            <v>0</v>
          </cell>
        </row>
        <row r="40">
          <cell r="C40">
            <v>330</v>
          </cell>
          <cell r="D40" t="str">
            <v>Inscription Location</v>
          </cell>
          <cell r="E40" t="str">
            <v>Não</v>
          </cell>
          <cell r="F40"/>
          <cell r="G40"/>
          <cell r="H40" t="str">
            <v/>
          </cell>
          <cell r="I40">
            <v>0</v>
          </cell>
        </row>
        <row r="41">
          <cell r="C41">
            <v>332</v>
          </cell>
          <cell r="D41" t="str">
            <v>Typeface or Letterform</v>
          </cell>
          <cell r="E41" t="str">
            <v>Não</v>
          </cell>
          <cell r="F41"/>
          <cell r="G41"/>
          <cell r="H41" t="str">
            <v/>
          </cell>
          <cell r="I41">
            <v>0</v>
          </cell>
        </row>
        <row r="42">
          <cell r="C42">
            <v>333</v>
          </cell>
          <cell r="D42" t="str">
            <v>Facture</v>
          </cell>
          <cell r="E42" t="str">
            <v>Não</v>
          </cell>
          <cell r="F42"/>
          <cell r="G42"/>
          <cell r="H42" t="str">
            <v/>
          </cell>
          <cell r="I42">
            <v>0</v>
          </cell>
        </row>
        <row r="43">
          <cell r="C43">
            <v>334</v>
          </cell>
          <cell r="D43" t="str">
            <v>Physical Description</v>
          </cell>
          <cell r="E43" t="str">
            <v>Não</v>
          </cell>
          <cell r="F43" t="str">
            <v>Sim</v>
          </cell>
          <cell r="G43" t="str">
            <v>Estado de Conservação</v>
          </cell>
          <cell r="H43" t="str">
            <v>Sim</v>
          </cell>
          <cell r="I43">
            <v>1</v>
          </cell>
        </row>
        <row r="44">
          <cell r="C44">
            <v>335</v>
          </cell>
          <cell r="D44" t="str">
            <v>Condition and Examination History</v>
          </cell>
          <cell r="E44" t="str">
            <v>Não</v>
          </cell>
          <cell r="F44"/>
          <cell r="G44"/>
          <cell r="H44" t="str">
            <v/>
          </cell>
          <cell r="I44">
            <v>0</v>
          </cell>
        </row>
        <row r="45">
          <cell r="C45">
            <v>336</v>
          </cell>
          <cell r="D45" t="str">
            <v>Conservation and Treatment History</v>
          </cell>
          <cell r="E45" t="str">
            <v>Não</v>
          </cell>
          <cell r="F45"/>
          <cell r="G45"/>
          <cell r="H45" t="str">
            <v/>
          </cell>
          <cell r="I45">
            <v>0</v>
          </cell>
        </row>
        <row r="46">
          <cell r="C46">
            <v>399</v>
          </cell>
          <cell r="D46" t="str">
            <v>State Identification</v>
          </cell>
          <cell r="E46" t="str">
            <v>Não</v>
          </cell>
          <cell r="F46"/>
          <cell r="G46"/>
          <cell r="H46" t="str">
            <v/>
          </cell>
          <cell r="I46">
            <v>0</v>
          </cell>
        </row>
        <row r="47">
          <cell r="C47">
            <v>399</v>
          </cell>
          <cell r="D47" t="str">
            <v>Source of State</v>
          </cell>
          <cell r="E47" t="str">
            <v>Não</v>
          </cell>
          <cell r="F47"/>
          <cell r="G47"/>
          <cell r="H47" t="str">
            <v/>
          </cell>
          <cell r="I47">
            <v>0</v>
          </cell>
        </row>
        <row r="48">
          <cell r="C48">
            <v>399</v>
          </cell>
          <cell r="D48" t="str">
            <v>Inscription Author</v>
          </cell>
          <cell r="E48" t="str">
            <v>Não</v>
          </cell>
          <cell r="F48"/>
          <cell r="G48"/>
          <cell r="H48" t="str">
            <v/>
          </cell>
          <cell r="I48">
            <v>0</v>
          </cell>
        </row>
        <row r="49">
          <cell r="C49">
            <v>401</v>
          </cell>
          <cell r="D49" t="str">
            <v>Style</v>
          </cell>
          <cell r="E49" t="str">
            <v>Não</v>
          </cell>
          <cell r="F49"/>
          <cell r="G49"/>
          <cell r="H49" t="str">
            <v/>
          </cell>
          <cell r="I49">
            <v>0</v>
          </cell>
        </row>
        <row r="50">
          <cell r="C50">
            <v>402</v>
          </cell>
          <cell r="D50" t="str">
            <v>Qualifier</v>
          </cell>
          <cell r="E50" t="str">
            <v>Não</v>
          </cell>
          <cell r="F50"/>
          <cell r="G50"/>
          <cell r="H50" t="str">
            <v/>
          </cell>
          <cell r="I50">
            <v>0</v>
          </cell>
        </row>
        <row r="51">
          <cell r="C51">
            <v>403</v>
          </cell>
          <cell r="D51" t="str">
            <v>Culture</v>
          </cell>
          <cell r="E51" t="str">
            <v>Não</v>
          </cell>
          <cell r="F51"/>
          <cell r="G51"/>
          <cell r="H51" t="str">
            <v/>
          </cell>
          <cell r="I51">
            <v>0</v>
          </cell>
        </row>
        <row r="52">
          <cell r="C52">
            <v>404</v>
          </cell>
          <cell r="D52" t="str">
            <v>Date</v>
          </cell>
          <cell r="E52" t="str">
            <v>Sim</v>
          </cell>
          <cell r="F52" t="str">
            <v>Não</v>
          </cell>
          <cell r="G52" t="str">
            <v>Data de Produção</v>
          </cell>
          <cell r="H52" t="str">
            <v>Não</v>
          </cell>
          <cell r="I52">
            <v>1</v>
          </cell>
        </row>
        <row r="53">
          <cell r="C53">
            <v>405</v>
          </cell>
          <cell r="D53" t="str">
            <v>Earliest Date</v>
          </cell>
          <cell r="E53" t="str">
            <v>Sim</v>
          </cell>
          <cell r="F53"/>
          <cell r="G53"/>
          <cell r="H53" t="str">
            <v/>
          </cell>
          <cell r="I53">
            <v>0</v>
          </cell>
        </row>
        <row r="54">
          <cell r="C54">
            <v>406</v>
          </cell>
          <cell r="D54" t="str">
            <v>Latest Date</v>
          </cell>
          <cell r="E54" t="str">
            <v>Sim</v>
          </cell>
          <cell r="F54"/>
          <cell r="G54"/>
          <cell r="H54" t="str">
            <v/>
          </cell>
          <cell r="I54">
            <v>0</v>
          </cell>
        </row>
        <row r="55">
          <cell r="C55">
            <v>407</v>
          </cell>
          <cell r="D55" t="str">
            <v>Date Qualifier</v>
          </cell>
          <cell r="E55" t="str">
            <v>Não</v>
          </cell>
          <cell r="F55"/>
          <cell r="G55"/>
          <cell r="H55" t="str">
            <v/>
          </cell>
          <cell r="I55">
            <v>0</v>
          </cell>
        </row>
        <row r="56">
          <cell r="C56">
            <v>501</v>
          </cell>
          <cell r="D56" t="str">
            <v>Location</v>
          </cell>
          <cell r="E56" t="str">
            <v>Sim</v>
          </cell>
          <cell r="F56" t="str">
            <v>Sim</v>
          </cell>
          <cell r="G56" t="str">
            <v>Situação</v>
          </cell>
          <cell r="H56" t="str">
            <v>Sim</v>
          </cell>
          <cell r="I56">
            <v>1</v>
          </cell>
        </row>
        <row r="57">
          <cell r="C57">
            <v>502</v>
          </cell>
          <cell r="D57" t="str">
            <v>Creation Location</v>
          </cell>
          <cell r="E57" t="str">
            <v>Não</v>
          </cell>
          <cell r="F57" t="str">
            <v>Sim</v>
          </cell>
          <cell r="G57" t="str">
            <v>Local de Produção</v>
          </cell>
          <cell r="H57" t="str">
            <v>Não</v>
          </cell>
          <cell r="I57">
            <v>1</v>
          </cell>
        </row>
        <row r="58">
          <cell r="C58">
            <v>503</v>
          </cell>
          <cell r="D58" t="str">
            <v>Discovery Location</v>
          </cell>
          <cell r="E58" t="str">
            <v>Não</v>
          </cell>
          <cell r="F58"/>
          <cell r="G58"/>
          <cell r="H58" t="str">
            <v/>
          </cell>
          <cell r="I58">
            <v>0</v>
          </cell>
        </row>
        <row r="59">
          <cell r="C59">
            <v>504</v>
          </cell>
          <cell r="D59" t="str">
            <v>Former Location</v>
          </cell>
          <cell r="E59" t="str">
            <v>Não</v>
          </cell>
          <cell r="F59"/>
          <cell r="G59"/>
          <cell r="H59" t="str">
            <v/>
          </cell>
          <cell r="I59">
            <v>0</v>
          </cell>
        </row>
        <row r="60">
          <cell r="C60">
            <v>601</v>
          </cell>
          <cell r="D60" t="str">
            <v>Subject</v>
          </cell>
          <cell r="E60" t="str">
            <v>Sim</v>
          </cell>
          <cell r="F60"/>
          <cell r="G60"/>
          <cell r="H60" t="str">
            <v/>
          </cell>
          <cell r="I60">
            <v>0</v>
          </cell>
        </row>
        <row r="61">
          <cell r="C61">
            <v>602</v>
          </cell>
          <cell r="D61" t="str">
            <v>Controlled Subject</v>
          </cell>
          <cell r="E61" t="str">
            <v>Sim</v>
          </cell>
          <cell r="F61"/>
          <cell r="G61"/>
          <cell r="H61" t="str">
            <v/>
          </cell>
          <cell r="I61">
            <v>0</v>
          </cell>
        </row>
        <row r="62">
          <cell r="C62">
            <v>603</v>
          </cell>
          <cell r="D62" t="str">
            <v>Extent</v>
          </cell>
          <cell r="E62" t="str">
            <v>Não</v>
          </cell>
          <cell r="F62"/>
          <cell r="G62"/>
          <cell r="H62" t="str">
            <v/>
          </cell>
          <cell r="I62">
            <v>0</v>
          </cell>
        </row>
        <row r="63">
          <cell r="C63">
            <v>604</v>
          </cell>
          <cell r="D63" t="str">
            <v>Subject Type</v>
          </cell>
          <cell r="E63" t="str">
            <v>Não</v>
          </cell>
          <cell r="F63"/>
          <cell r="G63"/>
          <cell r="H63" t="str">
            <v/>
          </cell>
          <cell r="I63">
            <v>0</v>
          </cell>
        </row>
        <row r="64">
          <cell r="C64">
            <v>701</v>
          </cell>
          <cell r="D64" t="str">
            <v>Class</v>
          </cell>
          <cell r="E64" t="str">
            <v>Sim</v>
          </cell>
          <cell r="F64" t="str">
            <v>Sim</v>
          </cell>
          <cell r="G64" t="str">
            <v>Classificação</v>
          </cell>
          <cell r="H64" t="str">
            <v>Não</v>
          </cell>
          <cell r="I64">
            <v>1</v>
          </cell>
        </row>
        <row r="65">
          <cell r="C65">
            <v>801</v>
          </cell>
          <cell r="D65" t="str">
            <v>Description</v>
          </cell>
          <cell r="E65" t="str">
            <v>Não</v>
          </cell>
          <cell r="F65" t="str">
            <v>Não</v>
          </cell>
          <cell r="G65" t="str">
            <v>Resumo Descritivo</v>
          </cell>
          <cell r="H65" t="str">
            <v>Sim</v>
          </cell>
          <cell r="I65">
            <v>1</v>
          </cell>
        </row>
        <row r="66">
          <cell r="C66">
            <v>802</v>
          </cell>
          <cell r="D66" t="str">
            <v>Sources</v>
          </cell>
          <cell r="E66" t="str">
            <v>Não</v>
          </cell>
          <cell r="F66"/>
          <cell r="G66"/>
          <cell r="H66" t="str">
            <v/>
          </cell>
          <cell r="I66">
            <v>0</v>
          </cell>
        </row>
        <row r="67">
          <cell r="C67">
            <v>803</v>
          </cell>
          <cell r="D67" t="str">
            <v>Other Descriptive Notes</v>
          </cell>
          <cell r="E67" t="str">
            <v>Não</v>
          </cell>
          <cell r="F67" t="str">
            <v>Não</v>
          </cell>
          <cell r="G67" t="str">
            <v>Condições de Reprodução</v>
          </cell>
          <cell r="H67" t="str">
            <v>Sim</v>
          </cell>
          <cell r="I67">
            <v>1</v>
          </cell>
        </row>
        <row r="68">
          <cell r="D68" t="str">
            <v>NA</v>
          </cell>
          <cell r="E68" t="str">
            <v>NA</v>
          </cell>
          <cell r="F68" t="str">
            <v>NA</v>
          </cell>
          <cell r="G68" t="str">
            <v>Outros Números</v>
          </cell>
          <cell r="H68" t="str">
            <v>Não</v>
          </cell>
          <cell r="I68">
            <v>1</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eil Coelho Junior" refreshedDate="44723.047508217591" createdVersion="8" refreshedVersion="8" minRefreshableVersion="3" recordCount="315" xr:uid="{0FFD99F4-8DBB-4FE9-BC3B-793BD7438816}">
  <cacheSource type="worksheet">
    <worksheetSource ref="A1:G1048576" sheet="Todas_Regras_Consolidado"/>
  </cacheSource>
  <cacheFields count="7">
    <cacheField name="Codigo_Capitulo" numFmtId="0">
      <sharedItems containsString="0" containsBlank="1" containsNumber="1" containsInteger="1" minValue="1" maxValue="9" count="10">
        <n v="1"/>
        <n v="2"/>
        <n v="3"/>
        <n v="4"/>
        <n v="5"/>
        <n v="6"/>
        <n v="7"/>
        <n v="8"/>
        <n v="9"/>
        <m/>
      </sharedItems>
    </cacheField>
    <cacheField name="Nome_Cap" numFmtId="0">
      <sharedItems containsBlank="1" count="10">
        <s v="Object Naming"/>
        <s v="Creator Information"/>
        <s v="Physical Characteristics"/>
        <s v="Stylistic, Cultural, and Chronological Information"/>
        <s v="Location and Geography"/>
        <s v="Subject"/>
        <s v="Class"/>
        <s v="Description"/>
        <s v="View Information"/>
        <m/>
      </sharedItems>
    </cacheField>
    <cacheField name="Codigo_Campo" numFmtId="0">
      <sharedItems containsString="0" containsBlank="1" containsNumber="1" containsInteger="1" minValue="101" maxValue="904"/>
    </cacheField>
    <cacheField name="Campo" numFmtId="0">
      <sharedItems containsBlank="1" count="51">
        <s v="Work Type"/>
        <s v="Title"/>
        <s v="Title Type"/>
        <s v="Language"/>
        <s v="Source"/>
        <s v="Creator"/>
        <s v="Extent"/>
        <s v="Qualifier"/>
        <s v="Creator Role"/>
        <s v="Measurements"/>
        <s v="Shape"/>
        <s v="Format"/>
        <s v="Scale"/>
        <s v="Materials and Techniques"/>
        <s v="Color"/>
        <s v="State and Edition"/>
        <s v="Edition"/>
        <s v="Impression Number"/>
        <s v="Edition Size"/>
        <s v="Edition Number"/>
        <s v="State"/>
        <s v="Known States"/>
        <s v="Inscription"/>
        <s v="Inscription Type"/>
        <s v="Inscription Location"/>
        <s v="Physical Description"/>
        <s v="Condition and Examination History"/>
        <s v="Conservation and Treatment History"/>
        <s v="State Identification"/>
        <s v="Style"/>
        <s v="Culture"/>
        <s v="Date"/>
        <s v="Earliest Date"/>
        <s v="Latest Date"/>
        <s v="Date Qualifier"/>
        <s v="Location"/>
        <s v="Creation Location"/>
        <s v="Discovery Location"/>
        <s v="Former Location"/>
        <s v="Subject"/>
        <s v="Controlled Subject"/>
        <s v="Subject Type"/>
        <s v="Class"/>
        <s v="Description"/>
        <s v="Sources"/>
        <s v="Other Descriptive Notes"/>
        <s v="View Description"/>
        <s v="View Type"/>
        <s v="View Subject"/>
        <s v="View Date"/>
        <m/>
      </sharedItems>
    </cacheField>
    <cacheField name="Regra_Revisada" numFmtId="0">
      <sharedItems containsBlank="1"/>
    </cacheField>
    <cacheField name="Ind_Viavel" numFmtId="0">
      <sharedItems containsString="0" containsBlank="1" containsNumber="1" containsInteger="1" minValue="0" maxValue="1" count="3">
        <n v="1"/>
        <n v="0"/>
        <m/>
      </sharedItems>
    </cacheField>
    <cacheField name="Crosswalked" numFmtId="0">
      <sharedItems containsString="0" containsBlank="1" containsNumber="1" containsInteger="1" minValue="0" maxValue="1" count="3">
        <n v="1"/>
        <n v="0"/>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eil Coelho Junior" refreshedDate="44724.747955439816" createdVersion="8" refreshedVersion="8" minRefreshableVersion="3" recordCount="315" xr:uid="{E173D78F-71B2-4709-929D-D773D3217253}">
  <cacheSource type="worksheet">
    <worksheetSource ref="A1:G1048576" sheet="enancib 2022"/>
  </cacheSource>
  <cacheFields count="7">
    <cacheField name="Codigo_Capitulo" numFmtId="0">
      <sharedItems containsString="0" containsBlank="1" containsNumber="1" containsInteger="1" minValue="1" maxValue="8" count="9">
        <n v="1"/>
        <n v="2"/>
        <n v="3"/>
        <n v="4"/>
        <n v="5"/>
        <n v="7"/>
        <n v="8"/>
        <m/>
        <n v="6" u="1"/>
      </sharedItems>
    </cacheField>
    <cacheField name="Nome_Cap" numFmtId="0">
      <sharedItems containsBlank="1" count="9">
        <s v="Object Naming"/>
        <s v="Creator Information"/>
        <s v="Physical Characteristics"/>
        <s v="Stylistic, Cultural, and Chronological Information"/>
        <s v="Location and Geography"/>
        <s v="Class"/>
        <s v="Description"/>
        <m/>
        <s v="Subject" u="1"/>
      </sharedItems>
    </cacheField>
    <cacheField name="Codigo_Campo" numFmtId="0">
      <sharedItems containsString="0" containsBlank="1" containsNumber="1" containsInteger="1" minValue="101" maxValue="803"/>
    </cacheField>
    <cacheField name="Campo" numFmtId="0">
      <sharedItems containsBlank="1" count="47">
        <s v="Work Type"/>
        <s v="Title"/>
        <s v="Title Type"/>
        <s v="Language"/>
        <s v="Source"/>
        <s v="Creator"/>
        <s v="Extent"/>
        <s v="Qualifier"/>
        <s v="Creator Role"/>
        <s v="Measurements"/>
        <s v="Shape"/>
        <s v="Format"/>
        <s v="Scale"/>
        <s v="Materials and Techniques"/>
        <s v="Color"/>
        <s v="State and Edition"/>
        <s v="Edition"/>
        <s v="Impression Number"/>
        <s v="Edition Size"/>
        <s v="Edition Number"/>
        <s v="State"/>
        <s v="Known States"/>
        <s v="Inscription"/>
        <s v="Inscription Type"/>
        <s v="Inscription Location"/>
        <s v="Physical Description"/>
        <s v="Condition and Examination History"/>
        <s v="Conservation and Treatment History"/>
        <s v="State Identification"/>
        <s v="Style"/>
        <s v="Culture"/>
        <s v="Date"/>
        <s v="Earliest Date"/>
        <s v="Latest Date"/>
        <s v="Date Qualifier"/>
        <s v="Location"/>
        <s v="Creation Location"/>
        <s v="Discovery Location"/>
        <s v="Former Location"/>
        <s v="Class"/>
        <s v="Description"/>
        <s v="Sources"/>
        <s v="Other Descriptive Notes"/>
        <m/>
        <s v="Controlled Subject" u="1"/>
        <s v="Subject" u="1"/>
        <s v="Subject Type" u="1"/>
      </sharedItems>
    </cacheField>
    <cacheField name="Regra_Revisada" numFmtId="0">
      <sharedItems containsBlank="1" count="124">
        <s v="Usar singular"/>
        <s v="Capitalize as inicais de nomes próprios e da primeira palavra, para outros termos use letras minúsculas"/>
        <s v="Evitar abreviações"/>
        <s v="Usar o mesmo idioma do catálogo"/>
        <s v="Não usar pontuação, exceto hífen"/>
        <s v="Usar ordem natural das palavras"/>
        <s v="Pode haver mais de um, o mais recente ou relevante deve vir na frente."/>
        <s v="Fazer uso de vocabulário controlado"/>
        <s v="Não pode ficar vazio"/>
        <s v="Deve ser conciso e descritivo"/>
        <s v="Em caso de múltiplos títulos , o de preferência deve ser destacado;"/>
        <s v="Deve ser título dado pela instituição custodiadora ou título inscrito no trabalho, ou título providenciado pelo autor/artista caso seja de conhecimento e descritivo o suficiente;"/>
        <s v="Títulos em outros idioma, seguir as regras de capitalização destes"/>
        <s v="Não utilizar artigos"/>
        <s v="Título mais popularmente conhecido deve ser utilizado como o preferencial"/>
        <s v="Pode se referir a assuntos históricos ou religiosos, pessoas, trabalhos ou lugares, e tipo do trabalho, dono, local ou história, nomes de edifícios;"/>
        <s v="Obras podem ter múltiplos títulos, especifique o tipo de título com o campo tipo do título"/>
        <s v="Os vários títulos de um trabalho podem estar em diferentes idiomas, neste caso identificar com o campo Idioma."/>
        <s v="Autores desconhecidos podem receber o valor 'desconhecido' ou o nome da cultura que criou a obra"/>
        <s v="Ambiguidade e incertezas devem ser apresentadas, incerteza entre valores, indexe todos"/>
        <s v="Autores podem participar em múltiplos papeis na criação de um trabalho"/>
        <s v="o nome do criador e uma biografia composta a nacionalidade e as datas de vida devem ser exibidas;"/>
        <s v="O nome do autor deve vir de uma fonte autorizada"/>
        <s v="Deveria ser composto por papel, nome em ordem natural, nacionalidade (ou cultura) e data da nascimento e mote (ou datas de atividade);"/>
        <s v="Em caso de alteração do nome do autor, o nome utilizado na descrição deve ser o mesmo de quando o trabalho foi feito;"/>
        <s v="Dúvidas ou incertezas nas datas indicar com: 'ca.', 'após', 'depois' ou intervalo de períodos"/>
        <s v="Local de atividade pode ser indicada após a data caso o local seja diferente da nacionalidade do autor;"/>
        <s v="Em caso de criadores anônimos, utilizar nacionalidade deduzida e datas aproximadas de vida ou atividade;"/>
        <s v="Em caso de mais e uma entidade envolvida na criação de um trabalho, todos devem ser citados, caso sejam muitos, citar os mais proeminentes ou relevantes;"/>
        <s v="Órgãos corporativos devem ser citados na autoria, caso façam parte da autoria da obra, junto do nome da pessoa;"/>
        <s v="Em caso de autoria desconhecida, o método utilizado para estes casos deve ser consistente;"/>
        <s v="Se um papel específico não for conhecido para um determinado trabalho, use um mais geral;"/>
        <s v="Caso o papel do autor seja muito óbvio, este pode ser omitido"/>
        <s v="Ideal utilizar o sistema métrico e imperial"/>
        <s v="Dar preferência ao sistema métrico"/>
        <s v="Caso outro sistema métrico secundário seja utilizado, colocar valores em parêntesis;"/>
        <s v="Não usar capitalização"/>
        <s v="Não repetir unidade de medita para todas as dimensões, exceto quando necessário para não causar confusão;"/>
        <s v="Utilizar números inteiro ou frações decimais"/>
        <s v="Abreviar unidades métricas de acordo com o Sistema Internacional (m, cm, mm, g, kg, kb, Mb, Gb)"/>
        <s v="Exemplos de tipos de medição incluem altura, largura, profundidade, comprimento, circunferência, diâmetro, volume, peso, área e tempo de execução."/>
        <s v="Medidas geralmente incluem duas casas decimais para medidas métricas"/>
        <s v="Os catalogadores de recursos visuais e outros que não estão medindo o objeto original não devem arredondar as dimensões, devem registrar com precisão as medições encontradas em uma fonte autorizada."/>
        <s v="User singular"/>
        <s v="Listar o meio ou a mídia primeiro, seguido pelo suporte (se pertinente);"/>
        <s v="Em caso de mais de uma técnica ou material, listar em ordem lógica (por importância ou ordem de aplicação);"/>
        <s v="Para trabalhos tridimensionais com uso de vários materiais, registrar os mais proeminentes ou importantes;"/>
        <s v="Para descrição de grupos de trabalhos, liste os materiais e técnicas mais importantes ou mais típicos evidentes no grupo"/>
        <s v="Se um meio específico for desconhecido, liste um mais abrangente"/>
        <s v="Edition é obrigatório para livros;"/>
        <s v="Recomendado para impressões"/>
        <s v="cópias após uma obra, recriações, réplicas ou reproduções dela, não são consideradas estados ou edições."/>
        <s v="Não usar número escrito por extenso"/>
        <s v="Recomendado mostrar edição em relação ao numero total de edições conhecidos"/>
        <s v="Caso o número total de estados não for conhecido, omitir este dado"/>
        <s v="Caso o número da impressão seja desconhecido, exibir o tamanho da edição."/>
        <s v="Recomendado mostrar estado em relação ao numero total de estados conhecidos;"/>
        <s v="Estado pode ser representado por número ou por nome do estado;"/>
        <s v="Abreviações e capitalizações devem refletir a forma da escrita presente no trabalho"/>
        <s v="A transcrição da inscrição deve ser idêntica a apresentada no trabalho"/>
        <s v="Deve descrever a posição da inscrição no trabalho;"/>
        <s v="Tradução de inscrições devem ser apresentadas em colchetes"/>
        <s v="Inscrições transcritas parcialmente (por serem grandes) devem apresentar elipse ([...]);"/>
        <s v="Partes ilegíveis devem ser apresentadas em colchete com possibilidade seguida de interrogação ([-?], [4?])."/>
        <s v="Deve seguir formato consistente"/>
        <s v="Em caso de incerteza, utilizar termo mais abrangente do qual tenha certeza"/>
        <s v="Obrigatório quando o criador é desconhecido"/>
        <s v="Usar capitalização conforme fonte de autoridade"/>
        <s v="Geralmente use a forma adjetiva de um substantivo próprio para uma cultura, região, nação ou continente"/>
        <s v="Termos sobre cultura e nacionalidade devem ser capitalizados"/>
        <s v="Caso cultura e estilo sejam sobrepostos, registrar em ambos os campos."/>
        <s v="Use traço para separar intervalo de anos"/>
        <s v="Expressar incerteza com: 'ca', 'designado', e 'possivelmente'"/>
        <s v="Anos com menos que 4 digitos, inserir 0 a esquerda"/>
        <s v="Seguir padrão pra registro de dia, mês e ano de data"/>
        <s v="Seguir padrão para registro de hora, minutos e segundos"/>
        <s v="Registro de fuso horário deve ser consistente, caso não seja indicado, será subtendido o fuso horário local;"/>
        <s v="A distinção DC, para datas após o ano 1 não é obrigatório, a não ser que cause confusão"/>
        <s v="Use AC para datas antes do ano 1"/>
        <s v="Caso outro calendário seja utilizado, diferente do gregoriano, deixar a informação exposta;"/>
        <s v="Caso a data não seja a de conclusão, especificar o tipo de data"/>
        <s v="Caso seja registrado intervalos de tempos, especificar o tipo do intervalo (construído, desenhado em e lançado em);"/>
        <s v="Incerteza e datas aproximadas devem ser apresentados com: &quot;provavelmente&quot;, &quot;ou&quot; o, &quot;cerca de&quot;, &quot;por volta&quot; quando a data for desconhecida"/>
        <s v="Trabalhos do último século, devem ter a earliest date e latest date um intervalo de 10 anos;"/>
        <s v="Trabalhos antigos, devem ter a earliest date e latest date um intervalo de 100 anos"/>
        <s v="Para obras muito antigas, use a palavra &quot;por volta&quot; em vez de &quot;ca.&quot;"/>
        <s v="Caso a data exata seja desconhecida use data relativos ao limite máximo ou mínimo, utilizando &quot;antes de&quot; ou &quot;após de&quot;"/>
        <s v="Não utilizar apostrofo"/>
        <s v="Datas de Períodos ou Eras, podem receber o nome deste, porém nos campos earliest e latest deve ser preenchido com o intervalo;"/>
        <s v="Um trabalho pode apresentar mais de um intervalo de datas, neste caso repita os campos earlieste e latest com um qualificador para discriminar o tipo de data"/>
        <s v="Registro deve ser com base no calendário gregoriano"/>
        <s v="Campo não é exibido para o usuário"/>
        <s v="A designação de local incluirá cidade, subdivisão administrativa (se aplicável) e nação, precedida pelo nome do repositório"/>
        <s v="Não utilizar palavras obsoletas"/>
        <s v="Se basear em fontes de referência modernas"/>
        <s v="Utilizar nomes diacrítico quando não houver adaptação ou quando é a mais popular na linguagem de catalogação"/>
        <s v="Caso o local não possua nome da autoridade utilizada com fonte, crie um com base no Anglo-American Cataloguing Rules (AACR);"/>
        <s v="Trabalhos moveis, podem ter todos os tipos de localizações preenchidas"/>
        <s v="Trabalhos estacionários, podem ter apenas a localização atual preenchidas"/>
        <s v="Trabalhos de performance, podem ter o local de criação preenchido e a localização atual recebe &quot;não se aplica&quot;"/>
        <s v="Para registras coleções privadas, cite o nome da coleção dado pelo dono, ou caso este queira permanecer anônimo preencha com &quot;&quot;coleção privada&quot;&quot; e referência a localização geográfica;"/>
        <s v="Caso o local não tenha nome, registre o local mais próximo"/>
        <s v="Se a localização for incerta, indique isso e registre o lugar ou lugares prováveis;"/>
        <s v="Empréstimos devem ser registrados"/>
        <s v="Utilizar os nomes dos locais referente a época"/>
        <s v="Aplica-se a trabalhos escavados ou descobertos"/>
        <s v="Utilizar os nomes dos locais referente a época_x000a_"/>
        <s v="Devem ser registrados em ordem cronológica;"/>
        <s v="A classe não duplica informações no elemento Tipo de Trabalho, embora essa sobreposição às vezes possa ser necessária ou mesmo inevitável"/>
        <s v="A classe deve ser registrada em um campo controlado repetível"/>
        <s v="Use conceitos compostos para o elemento Class quando apropriado para uma coleção específica"/>
        <s v="Coloque em maiúscula os nomes próprios da cultura, nacionalidade, período ou estilo, quando apropriado. Para outros termos, use letras minúsculas"/>
        <s v="Se possível, não duplique nenhum termo usado no elemento Work Type;"/>
        <s v="Atribua várias designações de classe, se necessário"/>
        <s v="Se uma nota contiver qualquer informação significativa para recuperação, essa informação também deve ser registrada no elemento de metadados apropriado para indexação;"/>
        <s v="Insira as informações de forma clara e concisa. Capture pontos salientes ainda não totalmente descritos em outros elementos;"/>
        <s v="Use frases completas"/>
        <s v="Liste as informações em ordem de importância, cronologicamente ou do geral para o específico, dependendo do que for apropriado para o trabalho específico;"/>
        <s v="liste as informações nesta ordem: qual é o trabalho (Tipo de Trabalho, Assunto, Estilo), quem é o responsável por ele, onde foi feito, quando foi feito;"/>
        <s v="Inclua um esclarecimento de questões controversas ou incertas relacionadas à atribuição, localização original, identificação de assuntos, datação ou outras informações históricas relevantes, se apropriado;"/>
        <s v="Cite a fonte ou fontes usadas para compor as notas;"/>
        <s v="Idealmente, um campo Fonte será associado à nota e vinculado a um arquivo de autoridade bibliográfica para controlar os valores."/>
        <s v="Idealmente, todas essas fontes também devem estar vinculadas a um registro de autoridade para a citação;_x000a_"/>
        <m/>
      </sharedItems>
    </cacheField>
    <cacheField name="Ind_Viavel" numFmtId="0">
      <sharedItems containsString="0" containsBlank="1" containsNumber="1" containsInteger="1" minValue="0" maxValue="1"/>
    </cacheField>
    <cacheField name="Crosswalked"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eil Coelho Junior" refreshedDate="44725.721545717592" createdVersion="8" refreshedVersion="8" minRefreshableVersion="3" recordCount="249" xr:uid="{BD756543-7561-4B1B-8796-BCE84C75D176}">
  <cacheSource type="worksheet">
    <worksheetSource ref="A1:G1048576" sheet="Consolidado_Viaveis"/>
  </cacheSource>
  <cacheFields count="7">
    <cacheField name="Codigo_Capitulo" numFmtId="0">
      <sharedItems containsString="0" containsBlank="1" containsNumber="1" containsInteger="1" minValue="1" maxValue="9" count="10">
        <n v="1"/>
        <n v="2"/>
        <n v="3"/>
        <n v="4"/>
        <n v="5"/>
        <n v="6"/>
        <n v="7"/>
        <n v="8"/>
        <m/>
        <n v="9" u="1"/>
      </sharedItems>
    </cacheField>
    <cacheField name="Nome_Cap" numFmtId="0">
      <sharedItems containsBlank="1" count="10">
        <s v="Object Naming"/>
        <s v="Creator Information"/>
        <s v="Physical Characteristics"/>
        <s v="Stylistic, Cultural, and Chronological Information"/>
        <s v="Location and Geography"/>
        <s v="Subject"/>
        <s v="Class"/>
        <s v="Description"/>
        <m/>
        <s v="View Information" u="1"/>
      </sharedItems>
    </cacheField>
    <cacheField name="Codigo_Campo" numFmtId="0">
      <sharedItems containsString="0" containsBlank="1" containsNumber="1" containsInteger="1" minValue="101" maxValue="803"/>
    </cacheField>
    <cacheField name="Campo" numFmtId="0">
      <sharedItems containsBlank="1" count="47">
        <s v="Work Type"/>
        <s v="Title"/>
        <s v="Title Type"/>
        <s v="Language"/>
        <s v="Source"/>
        <s v="Creator"/>
        <s v="Extent"/>
        <s v="Qualifier"/>
        <s v="Creator Role"/>
        <s v="Measurements"/>
        <s v="Shape"/>
        <s v="Format"/>
        <s v="Scale"/>
        <s v="Materials and Techniques"/>
        <s v="Color"/>
        <s v="Edition"/>
        <s v="Impression Number"/>
        <s v="Edition Size"/>
        <s v="Edition Number"/>
        <s v="State"/>
        <s v="Known States"/>
        <s v="Inscription"/>
        <s v="Inscription Type"/>
        <s v="Inscription Location"/>
        <s v="Physical Description"/>
        <s v="Condition and Examination History"/>
        <s v="Conservation and Treatment History"/>
        <s v="State Identification"/>
        <s v="Style"/>
        <s v="Culture"/>
        <s v="Date"/>
        <s v="Earliest Date"/>
        <s v="Latest Date"/>
        <s v="Date Qualifier"/>
        <s v="Location"/>
        <s v="Creation Location"/>
        <s v="Discovery Location"/>
        <s v="Former Location"/>
        <s v="Subject"/>
        <s v="Controlled Subject"/>
        <s v="Class"/>
        <s v="Description"/>
        <s v="Other Descriptive Notes"/>
        <m/>
        <s v="View Description" u="1"/>
        <s v="View Type" u="1"/>
        <s v="View Subject" u="1"/>
      </sharedItems>
    </cacheField>
    <cacheField name="Regra_Revisada" numFmtId="0">
      <sharedItems containsBlank="1" count="28">
        <s v="Capitalize as inicais de nomes próprios e da primeira palavra, para outros termos use letras minúsculas"/>
        <s v="Evitar abreviações"/>
        <s v="Não usar pontuação, exceto hífen"/>
        <s v="Usar o mesmo idioma do catálogo"/>
        <s v="Usar singular"/>
        <s v="Fazer uso de vocabulário controlado"/>
        <s v="Não pode ficar vazio"/>
        <s v="Não utilizar artigos"/>
        <s v="Abreviar unidades métricas de acordo com o Sistema Internacional (m, cm, mm, g, kg, kb, Mb, Gb)"/>
        <s v="Medidas geralmente incluem duas casas decimais para medidas métricas"/>
        <s v="Não usar capitalização"/>
        <s v="Utilizar números inteiro ou frações decimais"/>
        <s v="Não usar número escrito por extenso"/>
        <s v="Obrigatório quando o criador é desconhecido"/>
        <s v="Usar capitalização conforme fonte de autoridade"/>
        <s v="Anos com menos que 4 digitos, inserir 0 a esquerda"/>
        <s v="Não utilizar apostrofo"/>
        <s v="Seguir padrão para registro de hora, minutos e segundos"/>
        <s v="Seguir padrão pra registro de dia, mês e ano de data"/>
        <s v="Use traço para separar intervalo de anos"/>
        <s v="Registro deve ser com base no calendário gregoriano"/>
        <m/>
        <s v="Não pode ficar vazio, informar &quot;s.d.&quot; case não tenha data" u="1"/>
        <s v="Dar preferência ao sistema métrico" u="1"/>
        <s v="User singular" u="1"/>
        <s v="Deve seguir formato consistente" u="1"/>
        <s v="Em caso de autoria desconhecida, o campo não deve ser deixado em branco." u="1"/>
        <s v="Use frases completas" u="1"/>
      </sharedItems>
    </cacheField>
    <cacheField name="Ind_Viavel" numFmtId="0">
      <sharedItems containsString="0" containsBlank="1" containsNumber="1" containsInteger="1" minValue="0" maxValue="1"/>
    </cacheField>
    <cacheField name="Crosswalked" numFmtId="0">
      <sharedItems containsString="0" containsBlank="1" containsNumber="1" containsInteger="1" minValue="0" maxValue="1" count="3">
        <n v="1"/>
        <n v="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
  <r>
    <x v="0"/>
    <x v="0"/>
    <n v="101"/>
    <x v="0"/>
    <s v="Usar singular"/>
    <x v="0"/>
    <x v="0"/>
  </r>
  <r>
    <x v="0"/>
    <x v="0"/>
    <n v="101"/>
    <x v="0"/>
    <s v="Capitalize as inicais de nomes próprios e da primeira palavra, para outros termos use letras minúsculas"/>
    <x v="0"/>
    <x v="0"/>
  </r>
  <r>
    <x v="0"/>
    <x v="0"/>
    <n v="101"/>
    <x v="0"/>
    <s v="Evitar abreviações"/>
    <x v="0"/>
    <x v="0"/>
  </r>
  <r>
    <x v="0"/>
    <x v="0"/>
    <n v="101"/>
    <x v="0"/>
    <s v="Usar o mesmo idioma do catálogo"/>
    <x v="0"/>
    <x v="0"/>
  </r>
  <r>
    <x v="0"/>
    <x v="0"/>
    <n v="101"/>
    <x v="0"/>
    <s v="Não usar pontuação, exceto hífen"/>
    <x v="0"/>
    <x v="0"/>
  </r>
  <r>
    <x v="0"/>
    <x v="0"/>
    <n v="101"/>
    <x v="0"/>
    <s v="Usar ordem natural das palavras"/>
    <x v="1"/>
    <x v="0"/>
  </r>
  <r>
    <x v="0"/>
    <x v="0"/>
    <n v="101"/>
    <x v="0"/>
    <s v="Pode haver mais de um, o mais recente ou relevante deve vir na frente."/>
    <x v="1"/>
    <x v="0"/>
  </r>
  <r>
    <x v="0"/>
    <x v="0"/>
    <n v="101"/>
    <x v="0"/>
    <s v="Fazer uso de vocabulário controlado"/>
    <x v="0"/>
    <x v="0"/>
  </r>
  <r>
    <x v="0"/>
    <x v="0"/>
    <n v="102"/>
    <x v="1"/>
    <s v="Não pode ficar vazio"/>
    <x v="0"/>
    <x v="0"/>
  </r>
  <r>
    <x v="0"/>
    <x v="0"/>
    <n v="102"/>
    <x v="1"/>
    <s v="Deve ser conciso e descritivo"/>
    <x v="1"/>
    <x v="0"/>
  </r>
  <r>
    <x v="0"/>
    <x v="0"/>
    <n v="102"/>
    <x v="1"/>
    <s v="Em caso de múltiplos títulos , o de preferência deve ser destacado;"/>
    <x v="1"/>
    <x v="0"/>
  </r>
  <r>
    <x v="0"/>
    <x v="0"/>
    <n v="102"/>
    <x v="1"/>
    <s v="Usar o mesmo idioma do catálogo"/>
    <x v="0"/>
    <x v="0"/>
  </r>
  <r>
    <x v="0"/>
    <x v="0"/>
    <n v="102"/>
    <x v="1"/>
    <s v="Deve ser título dado pela instituição custodiadora ou título inscrito no trabalho, ou título providenciado pelo autor/artista caso seja de conhecimento e descritivo o suficiente;"/>
    <x v="1"/>
    <x v="0"/>
  </r>
  <r>
    <x v="0"/>
    <x v="0"/>
    <n v="102"/>
    <x v="1"/>
    <s v="Capitalize as inicais de nomes próprios e da primeira palavra, para outros termos use letras minúsculas"/>
    <x v="0"/>
    <x v="0"/>
  </r>
  <r>
    <x v="0"/>
    <x v="0"/>
    <n v="102"/>
    <x v="1"/>
    <s v="Títulos em outros idioma, seguir as regras de capitalização destes"/>
    <x v="1"/>
    <x v="0"/>
  </r>
  <r>
    <x v="0"/>
    <x v="0"/>
    <n v="102"/>
    <x v="1"/>
    <s v="Evitar abreviações"/>
    <x v="0"/>
    <x v="0"/>
  </r>
  <r>
    <x v="0"/>
    <x v="0"/>
    <n v="102"/>
    <x v="1"/>
    <s v="Não utilizar artigos"/>
    <x v="0"/>
    <x v="0"/>
  </r>
  <r>
    <x v="0"/>
    <x v="0"/>
    <n v="102"/>
    <x v="1"/>
    <s v="Título mais popularmente conhecido deve ser utilizado como o preferencial"/>
    <x v="1"/>
    <x v="0"/>
  </r>
  <r>
    <x v="0"/>
    <x v="0"/>
    <n v="102"/>
    <x v="1"/>
    <s v="Pode se referir a assuntos históricos ou religiosos, pessoas, trabalhos ou lugares, e tipo do trabalho, dono, local ou história, nomes de edifícios;"/>
    <x v="1"/>
    <x v="0"/>
  </r>
  <r>
    <x v="0"/>
    <x v="0"/>
    <n v="102"/>
    <x v="1"/>
    <s v="Obras podem ter múltiplos títulos, especifique o tipo de título com o campo tipo do título"/>
    <x v="1"/>
    <x v="0"/>
  </r>
  <r>
    <x v="0"/>
    <x v="0"/>
    <n v="102"/>
    <x v="1"/>
    <s v="Os vários títulos de um trabalho podem estar em diferentes idiomas, neste caso identificar com o campo Idioma."/>
    <x v="1"/>
    <x v="0"/>
  </r>
  <r>
    <x v="0"/>
    <x v="0"/>
    <n v="103"/>
    <x v="2"/>
    <s v="Fazer uso de vocabulário controlado"/>
    <x v="0"/>
    <x v="1"/>
  </r>
  <r>
    <x v="0"/>
    <x v="0"/>
    <n v="104"/>
    <x v="3"/>
    <s v="Fazer uso de vocabulário controlado"/>
    <x v="0"/>
    <x v="1"/>
  </r>
  <r>
    <x v="0"/>
    <x v="0"/>
    <n v="105"/>
    <x v="4"/>
    <s v="Fazer uso de vocabulário controlado"/>
    <x v="0"/>
    <x v="1"/>
  </r>
  <r>
    <x v="1"/>
    <x v="1"/>
    <n v="201"/>
    <x v="5"/>
    <s v="Autores desconhecidos podem receber o valor 'desconhecido' ou o nome da cultura que criou a obra"/>
    <x v="1"/>
    <x v="0"/>
  </r>
  <r>
    <x v="1"/>
    <x v="1"/>
    <n v="201"/>
    <x v="5"/>
    <s v="Ambiguidade e incertezas devem ser apresentadas, incerteza entre valores, indexe todos"/>
    <x v="1"/>
    <x v="0"/>
  </r>
  <r>
    <x v="1"/>
    <x v="1"/>
    <n v="201"/>
    <x v="5"/>
    <s v="Autores podem participar em múltiplos papeis na criação de um trabalho"/>
    <x v="1"/>
    <x v="0"/>
  </r>
  <r>
    <x v="1"/>
    <x v="1"/>
    <n v="201"/>
    <x v="5"/>
    <s v="o nome do criador e uma biografia composta a nacionalidade e as datas de vida devem ser exibidas;"/>
    <x v="1"/>
    <x v="0"/>
  </r>
  <r>
    <x v="1"/>
    <x v="1"/>
    <n v="201"/>
    <x v="5"/>
    <s v="O nome do autor deve vir de uma fonte autorizada"/>
    <x v="1"/>
    <x v="0"/>
  </r>
  <r>
    <x v="1"/>
    <x v="1"/>
    <n v="201"/>
    <x v="5"/>
    <s v="Evitar abreviações"/>
    <x v="0"/>
    <x v="0"/>
  </r>
  <r>
    <x v="1"/>
    <x v="1"/>
    <n v="201"/>
    <x v="5"/>
    <s v="Usar o mesmo idioma do catálogo"/>
    <x v="0"/>
    <x v="0"/>
  </r>
  <r>
    <x v="1"/>
    <x v="1"/>
    <n v="201"/>
    <x v="5"/>
    <s v="Usar ordem natural das palavras"/>
    <x v="1"/>
    <x v="0"/>
  </r>
  <r>
    <x v="1"/>
    <x v="1"/>
    <n v="201"/>
    <x v="5"/>
    <s v="Deveria ser composto por papel, nome em ordem natural, nacionalidade (ou cultura) e data da nascimento e mote (ou datas de atividade);"/>
    <x v="1"/>
    <x v="0"/>
  </r>
  <r>
    <x v="1"/>
    <x v="1"/>
    <n v="201"/>
    <x v="5"/>
    <s v="Em caso de alteração do nome do autor, o nome utilizado na descrição deve ser o mesmo de quando o trabalho foi feito;"/>
    <x v="1"/>
    <x v="0"/>
  </r>
  <r>
    <x v="1"/>
    <x v="1"/>
    <n v="201"/>
    <x v="5"/>
    <s v="Dúvidas ou incertezas nas datas indicar com: 'ca.', 'após', 'depois' ou intervalo de períodos"/>
    <x v="1"/>
    <x v="0"/>
  </r>
  <r>
    <x v="1"/>
    <x v="1"/>
    <n v="201"/>
    <x v="5"/>
    <s v="Local de atividade pode ser indicada após a data caso o local seja diferente da nacionalidade do autor;"/>
    <x v="1"/>
    <x v="0"/>
  </r>
  <r>
    <x v="1"/>
    <x v="1"/>
    <n v="201"/>
    <x v="5"/>
    <s v="Em caso de criadores anônimos, utilizar nacionalidade deduzida e datas aproximadas de vida ou atividade;"/>
    <x v="1"/>
    <x v="0"/>
  </r>
  <r>
    <x v="1"/>
    <x v="1"/>
    <n v="201"/>
    <x v="5"/>
    <s v="Em caso de mais e uma entidade envolvida na criação de um trabalho, todos devem ser citados, caso sejam muitos, citar os mais proeminentes ou relevantes;"/>
    <x v="1"/>
    <x v="0"/>
  </r>
  <r>
    <x v="1"/>
    <x v="1"/>
    <n v="201"/>
    <x v="5"/>
    <s v="Órgãos corporativos devem ser citados na autoria, caso façam parte da autoria da obra, junto do nome da pessoa;"/>
    <x v="1"/>
    <x v="0"/>
  </r>
  <r>
    <x v="1"/>
    <x v="1"/>
    <n v="201"/>
    <x v="5"/>
    <s v="Em caso de autoria desconhecida, o método utilizado para estes casos deve ser consistente;"/>
    <x v="1"/>
    <x v="0"/>
  </r>
  <r>
    <x v="1"/>
    <x v="1"/>
    <n v="201"/>
    <x v="5"/>
    <s v="Não pode ficar vazio"/>
    <x v="0"/>
    <x v="0"/>
  </r>
  <r>
    <x v="1"/>
    <x v="1"/>
    <n v="201"/>
    <x v="5"/>
    <s v="Fazer uso de vocabulário controlado"/>
    <x v="0"/>
    <x v="0"/>
  </r>
  <r>
    <x v="1"/>
    <x v="1"/>
    <n v="202"/>
    <x v="6"/>
    <s v="Fazer uso de vocabulário controlado"/>
    <x v="0"/>
    <x v="1"/>
  </r>
  <r>
    <x v="1"/>
    <x v="1"/>
    <n v="203"/>
    <x v="7"/>
    <s v="Fazer uso de vocabulário controlado"/>
    <x v="0"/>
    <x v="1"/>
  </r>
  <r>
    <x v="1"/>
    <x v="1"/>
    <n v="204"/>
    <x v="8"/>
    <s v="Se um papel específico não for conhecido para um determinado trabalho, use um mais geral;"/>
    <x v="1"/>
    <x v="1"/>
  </r>
  <r>
    <x v="1"/>
    <x v="1"/>
    <n v="204"/>
    <x v="8"/>
    <s v="Caso o papel do autor seja muito óbvio, este pode ser omitido"/>
    <x v="1"/>
    <x v="1"/>
  </r>
  <r>
    <x v="1"/>
    <x v="1"/>
    <n v="204"/>
    <x v="8"/>
    <s v="Fazer uso de vocabulário controlado"/>
    <x v="0"/>
    <x v="1"/>
  </r>
  <r>
    <x v="2"/>
    <x v="2"/>
    <n v="301"/>
    <x v="9"/>
    <s v="Ideal utilizar o sistema métrico e imperial"/>
    <x v="1"/>
    <x v="0"/>
  </r>
  <r>
    <x v="2"/>
    <x v="2"/>
    <n v="301"/>
    <x v="9"/>
    <s v="Dar preferência ao sistema métrico"/>
    <x v="1"/>
    <x v="0"/>
  </r>
  <r>
    <x v="2"/>
    <x v="2"/>
    <n v="301"/>
    <x v="9"/>
    <s v="Caso outro sistema métrico secundário seja utilizado, colocar valores em parêntesis;"/>
    <x v="1"/>
    <x v="0"/>
  </r>
  <r>
    <x v="2"/>
    <x v="2"/>
    <n v="301"/>
    <x v="9"/>
    <s v="Não usar capitalização"/>
    <x v="0"/>
    <x v="0"/>
  </r>
  <r>
    <x v="2"/>
    <x v="2"/>
    <n v="301"/>
    <x v="9"/>
    <s v="Não repetir unidade de medita para todas as dimensões, exceto quando necessário para não causar confusão;"/>
    <x v="1"/>
    <x v="0"/>
  </r>
  <r>
    <x v="2"/>
    <x v="2"/>
    <n v="301"/>
    <x v="9"/>
    <s v="Utilizar números inteiro ou frações decimais"/>
    <x v="0"/>
    <x v="0"/>
  </r>
  <r>
    <x v="2"/>
    <x v="2"/>
    <n v="301"/>
    <x v="9"/>
    <s v="Abreviar unidades métricas de acordo com o Sistema Internacional (m, cm, mm, g, kg, kb, Mb, Gb)"/>
    <x v="0"/>
    <x v="0"/>
  </r>
  <r>
    <x v="2"/>
    <x v="2"/>
    <n v="301"/>
    <x v="9"/>
    <s v="Exemplos de tipos de medição incluem altura, largura, profundidade, comprimento, circunferência, diâmetro, volume, peso, área e tempo de execução."/>
    <x v="1"/>
    <x v="0"/>
  </r>
  <r>
    <x v="2"/>
    <x v="2"/>
    <n v="301"/>
    <x v="9"/>
    <s v="Medidas geralmente incluem duas casas decimais para medidas métricas"/>
    <x v="0"/>
    <x v="0"/>
  </r>
  <r>
    <x v="2"/>
    <x v="2"/>
    <n v="301"/>
    <x v="9"/>
    <s v="Os catalogadores de recursos visuais e outros que não estão medindo o objeto original não devem arredondar as dimensões, devem registrar com precisão as medições encontradas em uma fonte autorizada."/>
    <x v="1"/>
    <x v="0"/>
  </r>
  <r>
    <x v="2"/>
    <x v="2"/>
    <n v="301"/>
    <x v="9"/>
    <s v="Fazer uso de vocabulário controlado"/>
    <x v="0"/>
    <x v="0"/>
  </r>
  <r>
    <x v="2"/>
    <x v="2"/>
    <n v="305"/>
    <x v="6"/>
    <s v="Fazer uso de vocabulário controlado"/>
    <x v="0"/>
    <x v="1"/>
  </r>
  <r>
    <x v="2"/>
    <x v="2"/>
    <n v="306"/>
    <x v="7"/>
    <s v="Fazer uso de vocabulário controlado"/>
    <x v="0"/>
    <x v="1"/>
  </r>
  <r>
    <x v="2"/>
    <x v="2"/>
    <n v="307"/>
    <x v="10"/>
    <s v="Fazer uso de vocabulário controlado"/>
    <x v="0"/>
    <x v="1"/>
  </r>
  <r>
    <x v="2"/>
    <x v="2"/>
    <n v="308"/>
    <x v="11"/>
    <s v="Fazer uso de vocabulário controlado"/>
    <x v="0"/>
    <x v="1"/>
  </r>
  <r>
    <x v="2"/>
    <x v="2"/>
    <n v="309"/>
    <x v="12"/>
    <s v="Fazer uso de vocabulário controlado"/>
    <x v="0"/>
    <x v="1"/>
  </r>
  <r>
    <x v="2"/>
    <x v="2"/>
    <n v="310"/>
    <x v="13"/>
    <s v="User singular"/>
    <x v="0"/>
    <x v="0"/>
  </r>
  <r>
    <x v="2"/>
    <x v="2"/>
    <n v="310"/>
    <x v="13"/>
    <s v="Evitar abreviações"/>
    <x v="0"/>
    <x v="0"/>
  </r>
  <r>
    <x v="2"/>
    <x v="2"/>
    <n v="310"/>
    <x v="13"/>
    <s v="Capitalize as inicais de nomes próprios e da primeira palavra, para outros termos use letras minúsculas"/>
    <x v="0"/>
    <x v="0"/>
  </r>
  <r>
    <x v="2"/>
    <x v="2"/>
    <n v="310"/>
    <x v="13"/>
    <s v="Usar o mesmo idioma do catálogo"/>
    <x v="0"/>
    <x v="0"/>
  </r>
  <r>
    <x v="2"/>
    <x v="2"/>
    <n v="310"/>
    <x v="13"/>
    <s v="Usar ordem natural das palavras"/>
    <x v="1"/>
    <x v="0"/>
  </r>
  <r>
    <x v="2"/>
    <x v="2"/>
    <n v="310"/>
    <x v="13"/>
    <s v="Listar o meio ou a mídia primeiro, seguido pelo suporte (se pertinente);"/>
    <x v="1"/>
    <x v="0"/>
  </r>
  <r>
    <x v="2"/>
    <x v="2"/>
    <n v="310"/>
    <x v="13"/>
    <s v="Em caso de mais de uma técnica ou material, listar em ordem lógica (por importância ou ordem de aplicação);"/>
    <x v="1"/>
    <x v="0"/>
  </r>
  <r>
    <x v="2"/>
    <x v="2"/>
    <n v="310"/>
    <x v="13"/>
    <s v="Para trabalhos tridimensionais com uso de vários materiais, registrar os mais proeminentes ou importantes;"/>
    <x v="1"/>
    <x v="0"/>
  </r>
  <r>
    <x v="2"/>
    <x v="2"/>
    <n v="310"/>
    <x v="13"/>
    <s v="Para descrição de grupos de trabalhos, liste os materiais e técnicas mais importantes ou mais típicos evidentes no grupo"/>
    <x v="1"/>
    <x v="0"/>
  </r>
  <r>
    <x v="2"/>
    <x v="2"/>
    <n v="310"/>
    <x v="13"/>
    <s v="Se um meio específico for desconhecido, liste um mais abrangente"/>
    <x v="1"/>
    <x v="0"/>
  </r>
  <r>
    <x v="2"/>
    <x v="2"/>
    <n v="310"/>
    <x v="13"/>
    <s v="Ambiguidade e incertezas devem ser apresentadas, incerteza entre valores, indexe todos"/>
    <x v="1"/>
    <x v="0"/>
  </r>
  <r>
    <x v="2"/>
    <x v="2"/>
    <n v="310"/>
    <x v="13"/>
    <s v="Fazer uso de vocabulário controlado"/>
    <x v="0"/>
    <x v="0"/>
  </r>
  <r>
    <x v="2"/>
    <x v="2"/>
    <n v="314"/>
    <x v="14"/>
    <s v="Fazer uso de vocabulário controlado"/>
    <x v="0"/>
    <x v="1"/>
  </r>
  <r>
    <x v="2"/>
    <x v="2"/>
    <n v="316"/>
    <x v="6"/>
    <s v="Fazer uso de vocabulário controlado"/>
    <x v="0"/>
    <x v="1"/>
  </r>
  <r>
    <x v="2"/>
    <x v="2"/>
    <n v="317"/>
    <x v="7"/>
    <s v="Fazer uso de vocabulário controlado"/>
    <x v="0"/>
    <x v="1"/>
  </r>
  <r>
    <x v="2"/>
    <x v="2"/>
    <n v="318"/>
    <x v="15"/>
    <s v="Edition é obrigatório para livros;"/>
    <x v="1"/>
    <x v="1"/>
  </r>
  <r>
    <x v="2"/>
    <x v="2"/>
    <n v="318"/>
    <x v="15"/>
    <s v="Recomendado para impressões"/>
    <x v="1"/>
    <x v="1"/>
  </r>
  <r>
    <x v="2"/>
    <x v="2"/>
    <n v="318"/>
    <x v="15"/>
    <s v="cópias após uma obra, recriações, réplicas ou reproduções dela, não são consideradas estados ou edições."/>
    <x v="1"/>
    <x v="1"/>
  </r>
  <r>
    <x v="2"/>
    <x v="2"/>
    <n v="319"/>
    <x v="16"/>
    <s v="Evitar abreviações"/>
    <x v="0"/>
    <x v="1"/>
  </r>
  <r>
    <x v="2"/>
    <x v="2"/>
    <n v="319"/>
    <x v="16"/>
    <s v="Capitalize as inicais de nomes próprios e da primeira palavra, para outros termos use letras minúsculas"/>
    <x v="0"/>
    <x v="1"/>
  </r>
  <r>
    <x v="2"/>
    <x v="2"/>
    <n v="319"/>
    <x v="16"/>
    <s v="Não usar número escrito por extenso"/>
    <x v="0"/>
    <x v="1"/>
  </r>
  <r>
    <x v="2"/>
    <x v="2"/>
    <n v="319"/>
    <x v="16"/>
    <s v="Usar o mesmo idioma do catálogo"/>
    <x v="0"/>
    <x v="1"/>
  </r>
  <r>
    <x v="2"/>
    <x v="2"/>
    <n v="319"/>
    <x v="16"/>
    <s v="Ambiguidade e incertezas devem ser apresentadas, incerteza entre valores, indexe todos"/>
    <x v="1"/>
    <x v="1"/>
  </r>
  <r>
    <x v="2"/>
    <x v="2"/>
    <n v="319"/>
    <x v="16"/>
    <s v="Recomendado mostrar edição em relação ao numero total de edições conhecidos"/>
    <x v="1"/>
    <x v="1"/>
  </r>
  <r>
    <x v="2"/>
    <x v="2"/>
    <n v="319"/>
    <x v="16"/>
    <s v="Caso o número total de estados não for conhecido, omitir este dado"/>
    <x v="1"/>
    <x v="1"/>
  </r>
  <r>
    <x v="2"/>
    <x v="2"/>
    <n v="319"/>
    <x v="16"/>
    <s v="Caso o número da impressão seja desconhecido, exibir o tamanho da edição."/>
    <x v="1"/>
    <x v="1"/>
  </r>
  <r>
    <x v="2"/>
    <x v="2"/>
    <n v="320"/>
    <x v="17"/>
    <s v="Fazer uso de vocabulário controlado"/>
    <x v="0"/>
    <x v="1"/>
  </r>
  <r>
    <x v="2"/>
    <x v="2"/>
    <n v="321"/>
    <x v="18"/>
    <s v="Fazer uso de vocabulário controlado"/>
    <x v="0"/>
    <x v="1"/>
  </r>
  <r>
    <x v="2"/>
    <x v="2"/>
    <n v="322"/>
    <x v="19"/>
    <s v="Fazer uso de vocabulário controlado"/>
    <x v="0"/>
    <x v="1"/>
  </r>
  <r>
    <x v="2"/>
    <x v="2"/>
    <n v="323"/>
    <x v="20"/>
    <s v="Evitar abreviações"/>
    <x v="0"/>
    <x v="1"/>
  </r>
  <r>
    <x v="2"/>
    <x v="2"/>
    <n v="323"/>
    <x v="20"/>
    <s v="Não usar capitalização"/>
    <x v="0"/>
    <x v="1"/>
  </r>
  <r>
    <x v="2"/>
    <x v="2"/>
    <n v="323"/>
    <x v="20"/>
    <s v="Usar o mesmo idioma do catálogo"/>
    <x v="0"/>
    <x v="1"/>
  </r>
  <r>
    <x v="2"/>
    <x v="2"/>
    <n v="323"/>
    <x v="20"/>
    <s v="Não usar número escrito por extenso"/>
    <x v="0"/>
    <x v="1"/>
  </r>
  <r>
    <x v="2"/>
    <x v="2"/>
    <n v="323"/>
    <x v="20"/>
    <s v="Usar ordem natural das palavras"/>
    <x v="1"/>
    <x v="1"/>
  </r>
  <r>
    <x v="2"/>
    <x v="2"/>
    <n v="323"/>
    <x v="20"/>
    <s v="Recomendado mostrar estado em relação ao numero total de estados conhecidos;"/>
    <x v="1"/>
    <x v="1"/>
  </r>
  <r>
    <x v="2"/>
    <x v="2"/>
    <n v="323"/>
    <x v="20"/>
    <s v="Estado pode ser representado por número ou por nome do estado;"/>
    <x v="1"/>
    <x v="1"/>
  </r>
  <r>
    <x v="2"/>
    <x v="2"/>
    <n v="323"/>
    <x v="20"/>
    <s v="Caso o número total de estados não for conhecido, omitir este dado"/>
    <x v="1"/>
    <x v="1"/>
  </r>
  <r>
    <x v="2"/>
    <x v="2"/>
    <n v="323"/>
    <x v="20"/>
    <s v="Ambiguidade e incertezas devem ser apresentadas, incerteza entre valores, indexe todos"/>
    <x v="1"/>
    <x v="1"/>
  </r>
  <r>
    <x v="2"/>
    <x v="2"/>
    <n v="325"/>
    <x v="21"/>
    <s v="Fazer uso de vocabulário controlado"/>
    <x v="0"/>
    <x v="1"/>
  </r>
  <r>
    <x v="2"/>
    <x v="2"/>
    <n v="328"/>
    <x v="22"/>
    <s v="Abreviações e capitalizações devem refletir a forma da escrita presente no trabalho"/>
    <x v="1"/>
    <x v="0"/>
  </r>
  <r>
    <x v="2"/>
    <x v="2"/>
    <n v="328"/>
    <x v="22"/>
    <s v="A transcrição da inscrição deve ser idêntica a apresentada no trabalho"/>
    <x v="1"/>
    <x v="0"/>
  </r>
  <r>
    <x v="2"/>
    <x v="2"/>
    <n v="328"/>
    <x v="22"/>
    <s v="Deve descrever a posição da inscrição no trabalho;"/>
    <x v="1"/>
    <x v="0"/>
  </r>
  <r>
    <x v="2"/>
    <x v="2"/>
    <n v="328"/>
    <x v="22"/>
    <s v="Tradução de inscrições devem ser apresentadas em colchetes"/>
    <x v="1"/>
    <x v="0"/>
  </r>
  <r>
    <x v="2"/>
    <x v="2"/>
    <n v="328"/>
    <x v="22"/>
    <s v="Inscrições transcritas parcialmente (por serem grandes) devem apresentar elipse ([...]);"/>
    <x v="1"/>
    <x v="0"/>
  </r>
  <r>
    <x v="2"/>
    <x v="2"/>
    <n v="328"/>
    <x v="22"/>
    <s v="Ambiguidade e incertezas devem ser apresentadas, incerteza entre valores, indexe todos"/>
    <x v="1"/>
    <x v="0"/>
  </r>
  <r>
    <x v="2"/>
    <x v="2"/>
    <n v="328"/>
    <x v="22"/>
    <s v="Partes ilegíveis devem ser apresentadas em colchete com possibilidade seguida de interrogação ([-?], [4?])."/>
    <x v="1"/>
    <x v="0"/>
  </r>
  <r>
    <x v="2"/>
    <x v="2"/>
    <n v="328"/>
    <x v="22"/>
    <s v="Fazer uso de vocabulário controlado"/>
    <x v="0"/>
    <x v="0"/>
  </r>
  <r>
    <x v="2"/>
    <x v="2"/>
    <n v="329"/>
    <x v="23"/>
    <s v="Fazer uso de vocabulário controlado"/>
    <x v="0"/>
    <x v="1"/>
  </r>
  <r>
    <x v="2"/>
    <x v="2"/>
    <n v="330"/>
    <x v="24"/>
    <s v="Fazer uso de vocabulário controlado"/>
    <x v="0"/>
    <x v="1"/>
  </r>
  <r>
    <x v="2"/>
    <x v="2"/>
    <n v="334"/>
    <x v="25"/>
    <s v="Fazer uso de vocabulário controlado"/>
    <x v="0"/>
    <x v="0"/>
  </r>
  <r>
    <x v="2"/>
    <x v="2"/>
    <n v="335"/>
    <x v="26"/>
    <s v="Fazer uso de vocabulário controlado"/>
    <x v="0"/>
    <x v="1"/>
  </r>
  <r>
    <x v="2"/>
    <x v="2"/>
    <n v="336"/>
    <x v="27"/>
    <s v="Fazer uso de vocabulário controlado"/>
    <x v="0"/>
    <x v="1"/>
  </r>
  <r>
    <x v="2"/>
    <x v="2"/>
    <n v="399"/>
    <x v="28"/>
    <s v="Fazer uso de vocabulário controlado"/>
    <x v="0"/>
    <x v="1"/>
  </r>
  <r>
    <x v="3"/>
    <x v="3"/>
    <n v="401"/>
    <x v="29"/>
    <s v="Deve seguir formato consistente"/>
    <x v="1"/>
    <x v="1"/>
  </r>
  <r>
    <x v="3"/>
    <x v="3"/>
    <n v="401"/>
    <x v="29"/>
    <s v="Em caso de incerteza, utilizar termo mais abrangente do qual tenha certeza"/>
    <x v="1"/>
    <x v="1"/>
  </r>
  <r>
    <x v="3"/>
    <x v="3"/>
    <n v="401"/>
    <x v="29"/>
    <s v="Fazer uso de vocabulário controlado"/>
    <x v="0"/>
    <x v="1"/>
  </r>
  <r>
    <x v="3"/>
    <x v="3"/>
    <n v="402"/>
    <x v="7"/>
    <s v="Fazer uso de vocabulário controlado"/>
    <x v="0"/>
    <x v="1"/>
  </r>
  <r>
    <x v="3"/>
    <x v="3"/>
    <n v="403"/>
    <x v="30"/>
    <s v="Obrigatório quando o criador é desconhecido"/>
    <x v="0"/>
    <x v="1"/>
  </r>
  <r>
    <x v="3"/>
    <x v="3"/>
    <n v="403"/>
    <x v="30"/>
    <s v="Deve seguir formato consistente"/>
    <x v="1"/>
    <x v="1"/>
  </r>
  <r>
    <x v="3"/>
    <x v="3"/>
    <n v="403"/>
    <x v="30"/>
    <s v="Evitar abreviações"/>
    <x v="0"/>
    <x v="1"/>
  </r>
  <r>
    <x v="3"/>
    <x v="3"/>
    <n v="403"/>
    <x v="30"/>
    <s v="Usar capitalização conforme fonte de autoridade"/>
    <x v="0"/>
    <x v="1"/>
  </r>
  <r>
    <x v="3"/>
    <x v="3"/>
    <n v="403"/>
    <x v="30"/>
    <s v="Usar o mesmo idioma do catálogo"/>
    <x v="0"/>
    <x v="1"/>
  </r>
  <r>
    <x v="3"/>
    <x v="3"/>
    <n v="403"/>
    <x v="30"/>
    <s v="Geralmente use a forma adjetiva de um substantivo próprio para uma cultura, região, nação ou continente"/>
    <x v="1"/>
    <x v="1"/>
  </r>
  <r>
    <x v="3"/>
    <x v="3"/>
    <n v="403"/>
    <x v="30"/>
    <s v="Termos sobre cultura e nacionalidade devem ser capitalizados"/>
    <x v="1"/>
    <x v="1"/>
  </r>
  <r>
    <x v="3"/>
    <x v="3"/>
    <n v="403"/>
    <x v="30"/>
    <s v="Em caso de incerteza, utilizar termo mais abrangente do qual tenha certeza"/>
    <x v="1"/>
    <x v="1"/>
  </r>
  <r>
    <x v="3"/>
    <x v="3"/>
    <n v="403"/>
    <x v="30"/>
    <s v="Caso cultura e estilo sejam sobrepostos, registrar em ambos os campos."/>
    <x v="1"/>
    <x v="1"/>
  </r>
  <r>
    <x v="3"/>
    <x v="3"/>
    <n v="403"/>
    <x v="30"/>
    <s v="Fazer uso de vocabulário controlado"/>
    <x v="0"/>
    <x v="1"/>
  </r>
  <r>
    <x v="3"/>
    <x v="3"/>
    <n v="404"/>
    <x v="31"/>
    <s v="Deve seguir formato consistente"/>
    <x v="1"/>
    <x v="0"/>
  </r>
  <r>
    <x v="3"/>
    <x v="3"/>
    <n v="404"/>
    <x v="31"/>
    <s v="Usar ordem natural das palavras"/>
    <x v="1"/>
    <x v="0"/>
  </r>
  <r>
    <x v="3"/>
    <x v="3"/>
    <n v="404"/>
    <x v="31"/>
    <s v="Evitar abreviações"/>
    <x v="0"/>
    <x v="0"/>
  </r>
  <r>
    <x v="3"/>
    <x v="3"/>
    <n v="404"/>
    <x v="31"/>
    <s v="Capitalize as inicais de nomes próprios e da primeira palavra, para outros termos use letras minúsculas"/>
    <x v="0"/>
    <x v="0"/>
  </r>
  <r>
    <x v="3"/>
    <x v="3"/>
    <n v="404"/>
    <x v="31"/>
    <s v="Usar o mesmo idioma do catálogo"/>
    <x v="0"/>
    <x v="0"/>
  </r>
  <r>
    <x v="3"/>
    <x v="3"/>
    <n v="404"/>
    <x v="31"/>
    <s v="Use traço para separar intervalo de anos"/>
    <x v="0"/>
    <x v="0"/>
  </r>
  <r>
    <x v="3"/>
    <x v="3"/>
    <n v="404"/>
    <x v="31"/>
    <s v="Expressar incerteza com: 'ca', 'designado', e 'possivelmente'"/>
    <x v="1"/>
    <x v="0"/>
  </r>
  <r>
    <x v="3"/>
    <x v="3"/>
    <n v="404"/>
    <x v="31"/>
    <s v="Anos com menos que 4 digitos, inserir 0 a esquerda"/>
    <x v="0"/>
    <x v="0"/>
  </r>
  <r>
    <x v="3"/>
    <x v="3"/>
    <n v="404"/>
    <x v="31"/>
    <s v="Seguir padrão pra registro de dia, mês e ano de data"/>
    <x v="0"/>
    <x v="0"/>
  </r>
  <r>
    <x v="3"/>
    <x v="3"/>
    <n v="404"/>
    <x v="31"/>
    <s v="Seguir padrão para registro de hora, minutos e segundos"/>
    <x v="0"/>
    <x v="0"/>
  </r>
  <r>
    <x v="3"/>
    <x v="3"/>
    <n v="404"/>
    <x v="31"/>
    <s v="Registro de fuso horário deve ser consistente, caso não seja indicado, será subtendido o fuso horário local;"/>
    <x v="1"/>
    <x v="0"/>
  </r>
  <r>
    <x v="3"/>
    <x v="3"/>
    <n v="404"/>
    <x v="31"/>
    <s v="A distinção DC, para datas após o ano 1 não é obrigatório, a não ser que cause confusão"/>
    <x v="1"/>
    <x v="0"/>
  </r>
  <r>
    <x v="3"/>
    <x v="3"/>
    <n v="404"/>
    <x v="31"/>
    <s v="Use AC para datas antes do ano 1"/>
    <x v="1"/>
    <x v="0"/>
  </r>
  <r>
    <x v="3"/>
    <x v="3"/>
    <n v="404"/>
    <x v="31"/>
    <s v="Caso outro calendário seja utilizado, diferente do gregoriano, deixar a informação exposta;"/>
    <x v="1"/>
    <x v="0"/>
  </r>
  <r>
    <x v="3"/>
    <x v="3"/>
    <n v="404"/>
    <x v="31"/>
    <s v="Caso a data não seja a de conclusão, especificar o tipo de data"/>
    <x v="1"/>
    <x v="0"/>
  </r>
  <r>
    <x v="3"/>
    <x v="3"/>
    <n v="404"/>
    <x v="31"/>
    <s v="Caso seja registrado intervalos de tempos, especificar o tipo do intervalo (construído, desenhado em e lançado em);"/>
    <x v="1"/>
    <x v="0"/>
  </r>
  <r>
    <x v="3"/>
    <x v="3"/>
    <n v="404"/>
    <x v="31"/>
    <s v="Incerteza e datas aproximadas devem ser apresentados com: &quot;provavelmente&quot;, &quot;ou&quot; o, &quot;cerca de&quot;, &quot;por volta&quot; quando a data for desconhecida"/>
    <x v="1"/>
    <x v="0"/>
  </r>
  <r>
    <x v="3"/>
    <x v="3"/>
    <n v="404"/>
    <x v="31"/>
    <s v="Trabalhos do último século, devem ter a earliest date e latest date um intervalo de 10 anos;"/>
    <x v="1"/>
    <x v="0"/>
  </r>
  <r>
    <x v="3"/>
    <x v="3"/>
    <n v="404"/>
    <x v="31"/>
    <s v="Trabalhos antigos, devem ter a earliest date e latest date um intervalo de 100 anos"/>
    <x v="1"/>
    <x v="0"/>
  </r>
  <r>
    <x v="3"/>
    <x v="3"/>
    <n v="404"/>
    <x v="31"/>
    <s v="Para obras muito antigas, use a palavra &quot;por volta&quot; em vez de &quot;ca.&quot;"/>
    <x v="1"/>
    <x v="0"/>
  </r>
  <r>
    <x v="3"/>
    <x v="3"/>
    <n v="404"/>
    <x v="31"/>
    <s v="Caso a data exata seja desconhecida use data relativos ao limite máximo ou mínimo, utilizando &quot;antes de&quot; ou &quot;após de&quot;"/>
    <x v="1"/>
    <x v="0"/>
  </r>
  <r>
    <x v="3"/>
    <x v="3"/>
    <n v="404"/>
    <x v="31"/>
    <s v="Não pode ficar vazio"/>
    <x v="0"/>
    <x v="0"/>
  </r>
  <r>
    <x v="3"/>
    <x v="3"/>
    <n v="404"/>
    <x v="31"/>
    <s v="Não utilizar apostrofo"/>
    <x v="0"/>
    <x v="0"/>
  </r>
  <r>
    <x v="3"/>
    <x v="3"/>
    <n v="404"/>
    <x v="31"/>
    <s v="Datas de Períodos ou Eras, podem receber o nome deste, porém nos campos earliest e latest deve ser preenchido com o intervalo;"/>
    <x v="1"/>
    <x v="0"/>
  </r>
  <r>
    <x v="3"/>
    <x v="3"/>
    <n v="404"/>
    <x v="31"/>
    <s v="Um trabalho pode apresentar mais de um intervalo de datas, neste caso repita os campos earlieste e latest com um qualificador para discriminar o tipo de data"/>
    <x v="1"/>
    <x v="0"/>
  </r>
  <r>
    <x v="3"/>
    <x v="3"/>
    <n v="405"/>
    <x v="32"/>
    <s v="Não usar pontuação, exceto hífen"/>
    <x v="0"/>
    <x v="1"/>
  </r>
  <r>
    <x v="3"/>
    <x v="3"/>
    <n v="405"/>
    <x v="32"/>
    <s v="Registro deve ser com base no calendário gregoriano"/>
    <x v="0"/>
    <x v="1"/>
  </r>
  <r>
    <x v="3"/>
    <x v="3"/>
    <n v="405"/>
    <x v="32"/>
    <s v="Não pode ficar vazio"/>
    <x v="0"/>
    <x v="1"/>
  </r>
  <r>
    <x v="3"/>
    <x v="3"/>
    <n v="405"/>
    <x v="32"/>
    <s v="Campo não é exibido para o usuário"/>
    <x v="1"/>
    <x v="1"/>
  </r>
  <r>
    <x v="3"/>
    <x v="3"/>
    <n v="405"/>
    <x v="32"/>
    <s v="Fazer uso de vocabulário controlado"/>
    <x v="0"/>
    <x v="1"/>
  </r>
  <r>
    <x v="3"/>
    <x v="3"/>
    <n v="406"/>
    <x v="33"/>
    <s v="Não usar pontuação, exceto hífen"/>
    <x v="0"/>
    <x v="1"/>
  </r>
  <r>
    <x v="3"/>
    <x v="3"/>
    <n v="406"/>
    <x v="33"/>
    <s v="Registro deve ser com base no calendário gregoriano"/>
    <x v="0"/>
    <x v="1"/>
  </r>
  <r>
    <x v="3"/>
    <x v="3"/>
    <n v="406"/>
    <x v="33"/>
    <s v="Não pode ficar vazio"/>
    <x v="0"/>
    <x v="1"/>
  </r>
  <r>
    <x v="3"/>
    <x v="3"/>
    <n v="406"/>
    <x v="33"/>
    <s v="Campo não é exibido para o usuário"/>
    <x v="1"/>
    <x v="1"/>
  </r>
  <r>
    <x v="3"/>
    <x v="3"/>
    <n v="406"/>
    <x v="33"/>
    <s v="Fazer uso de vocabulário controlado"/>
    <x v="0"/>
    <x v="1"/>
  </r>
  <r>
    <x v="3"/>
    <x v="3"/>
    <n v="407"/>
    <x v="34"/>
    <s v="Fazer uso de vocabulário controlado"/>
    <x v="0"/>
    <x v="1"/>
  </r>
  <r>
    <x v="4"/>
    <x v="4"/>
    <n v="501"/>
    <x v="35"/>
    <s v="A designação de local incluirá cidade, subdivisão administrativa (se aplicável) e nação, precedida pelo nome do repositório"/>
    <x v="1"/>
    <x v="0"/>
  </r>
  <r>
    <x v="4"/>
    <x v="4"/>
    <n v="501"/>
    <x v="35"/>
    <s v="Ambiguidade e incertezas devem ser apresentadas, incerteza entre valores, indexe todos"/>
    <x v="1"/>
    <x v="0"/>
  </r>
  <r>
    <x v="4"/>
    <x v="4"/>
    <n v="501"/>
    <x v="35"/>
    <s v="Capitalize as inicais de nomes próprios e da primeira palavra, para outros termos use letras minúsculas"/>
    <x v="0"/>
    <x v="0"/>
  </r>
  <r>
    <x v="4"/>
    <x v="4"/>
    <n v="501"/>
    <x v="35"/>
    <s v="Evitar abreviações"/>
    <x v="0"/>
    <x v="0"/>
  </r>
  <r>
    <x v="4"/>
    <x v="4"/>
    <n v="501"/>
    <x v="35"/>
    <s v="Usar o mesmo idioma do catálogo"/>
    <x v="0"/>
    <x v="0"/>
  </r>
  <r>
    <x v="4"/>
    <x v="4"/>
    <n v="501"/>
    <x v="35"/>
    <s v="Não utilizar palavras obsoletas"/>
    <x v="1"/>
    <x v="0"/>
  </r>
  <r>
    <x v="4"/>
    <x v="4"/>
    <n v="501"/>
    <x v="35"/>
    <s v="Se basear em fontes de referência modernas"/>
    <x v="1"/>
    <x v="0"/>
  </r>
  <r>
    <x v="4"/>
    <x v="4"/>
    <n v="501"/>
    <x v="35"/>
    <s v="Utilizar nomes diacrítico quando não houver adaptação ou quando é a mais popular na linguagem de catalogação"/>
    <x v="1"/>
    <x v="0"/>
  </r>
  <r>
    <x v="4"/>
    <x v="4"/>
    <n v="501"/>
    <x v="35"/>
    <s v="Caso o local não possua nome da autoridade utilizada com fonte, crie um com base no Anglo-American Cataloguing Rules (AACR);"/>
    <x v="1"/>
    <x v="0"/>
  </r>
  <r>
    <x v="4"/>
    <x v="4"/>
    <n v="501"/>
    <x v="35"/>
    <s v="Trabalhos moveis, podem ter todos os tipos de localizações preenchidas"/>
    <x v="1"/>
    <x v="0"/>
  </r>
  <r>
    <x v="4"/>
    <x v="4"/>
    <n v="501"/>
    <x v="35"/>
    <s v="Trabalhos estacionários, podem ter apenas a localização atual preenchidas"/>
    <x v="1"/>
    <x v="0"/>
  </r>
  <r>
    <x v="4"/>
    <x v="4"/>
    <n v="501"/>
    <x v="35"/>
    <s v="Não pode ficar vazio"/>
    <x v="0"/>
    <x v="0"/>
  </r>
  <r>
    <x v="4"/>
    <x v="4"/>
    <n v="501"/>
    <x v="35"/>
    <s v="Trabalhos de performance, podem ter o local de criação preenchido e a localização atual recebe &quot;não se aplica&quot;"/>
    <x v="1"/>
    <x v="0"/>
  </r>
  <r>
    <x v="4"/>
    <x v="4"/>
    <n v="501"/>
    <x v="35"/>
    <s v="Para registras coleções privadas, cite o nome da coleção dado pelo dono, ou caso este queira permanecer anônimo preencha com &quot;&quot;coleção privada&quot;&quot; e referência a localização geográfica;"/>
    <x v="1"/>
    <x v="0"/>
  </r>
  <r>
    <x v="4"/>
    <x v="4"/>
    <n v="501"/>
    <x v="35"/>
    <s v="Caso o local não tenha nome, registre o local mais próximo"/>
    <x v="1"/>
    <x v="0"/>
  </r>
  <r>
    <x v="4"/>
    <x v="4"/>
    <n v="501"/>
    <x v="35"/>
    <s v="Se a localização for incerta, indique isso e registre o lugar ou lugares prováveis;"/>
    <x v="1"/>
    <x v="0"/>
  </r>
  <r>
    <x v="4"/>
    <x v="4"/>
    <n v="501"/>
    <x v="35"/>
    <s v="Empréstimos devem ser registrados"/>
    <x v="1"/>
    <x v="0"/>
  </r>
  <r>
    <x v="4"/>
    <x v="4"/>
    <n v="501"/>
    <x v="35"/>
    <s v="Fazer uso de vocabulário controlado"/>
    <x v="0"/>
    <x v="0"/>
  </r>
  <r>
    <x v="4"/>
    <x v="4"/>
    <n v="502"/>
    <x v="36"/>
    <s v="A designação de local incluirá cidade, subdivisão administrativa (se aplicável) e nação, precedida pelo nome do repositório"/>
    <x v="1"/>
    <x v="0"/>
  </r>
  <r>
    <x v="4"/>
    <x v="4"/>
    <n v="502"/>
    <x v="36"/>
    <s v="Ambiguidade e incertezas devem ser apresentadas, incerteza entre valores, indexe todos"/>
    <x v="1"/>
    <x v="0"/>
  </r>
  <r>
    <x v="4"/>
    <x v="4"/>
    <n v="502"/>
    <x v="36"/>
    <s v="Capitalize as inicais de nomes próprios e da primeira palavra, para outros termos use letras minúsculas"/>
    <x v="0"/>
    <x v="0"/>
  </r>
  <r>
    <x v="4"/>
    <x v="4"/>
    <n v="502"/>
    <x v="36"/>
    <s v="Evitar abreviações"/>
    <x v="0"/>
    <x v="0"/>
  </r>
  <r>
    <x v="4"/>
    <x v="4"/>
    <n v="502"/>
    <x v="36"/>
    <s v="Usar o mesmo idioma do catálogo"/>
    <x v="0"/>
    <x v="0"/>
  </r>
  <r>
    <x v="4"/>
    <x v="4"/>
    <n v="502"/>
    <x v="36"/>
    <s v="Não utilizar palavras obsoletas"/>
    <x v="1"/>
    <x v="0"/>
  </r>
  <r>
    <x v="4"/>
    <x v="4"/>
    <n v="502"/>
    <x v="36"/>
    <s v="Se basear em fontes de referência modernas"/>
    <x v="1"/>
    <x v="0"/>
  </r>
  <r>
    <x v="4"/>
    <x v="4"/>
    <n v="502"/>
    <x v="36"/>
    <s v="Utilizar nomes diacrítico quando não houver adaptação ou quando é a mais popular na linguagem de catalogação"/>
    <x v="1"/>
    <x v="0"/>
  </r>
  <r>
    <x v="4"/>
    <x v="4"/>
    <n v="502"/>
    <x v="36"/>
    <s v="Caso o local não possua nome da autoridade utilizada com fonte, crie um com base no Anglo-American Cataloguing Rules (AACR);"/>
    <x v="1"/>
    <x v="0"/>
  </r>
  <r>
    <x v="4"/>
    <x v="4"/>
    <n v="502"/>
    <x v="36"/>
    <s v="Trabalhos moveis, podem ter todos os tipos de localizações preenchidas"/>
    <x v="1"/>
    <x v="0"/>
  </r>
  <r>
    <x v="4"/>
    <x v="4"/>
    <n v="502"/>
    <x v="36"/>
    <s v="Trabalhos estacionários, podem ter apenas a localização atual preenchidas"/>
    <x v="1"/>
    <x v="0"/>
  </r>
  <r>
    <x v="4"/>
    <x v="4"/>
    <n v="502"/>
    <x v="36"/>
    <s v="Não pode ficar vazio"/>
    <x v="0"/>
    <x v="0"/>
  </r>
  <r>
    <x v="4"/>
    <x v="4"/>
    <n v="502"/>
    <x v="36"/>
    <s v="Trabalhos de performance, podem ter o local de criação preenchido e a localização atual recebe &quot;não se aplica&quot;"/>
    <x v="1"/>
    <x v="0"/>
  </r>
  <r>
    <x v="4"/>
    <x v="4"/>
    <n v="502"/>
    <x v="36"/>
    <s v="Para registras coleções privadas, cite o nome da coleção dado pelo dono, ou caso este queira permanecer anônimo preencha com &quot;&quot;coleção privada&quot;&quot; e referência a localização geográfica;"/>
    <x v="1"/>
    <x v="0"/>
  </r>
  <r>
    <x v="4"/>
    <x v="4"/>
    <n v="502"/>
    <x v="36"/>
    <s v="Caso o local não tenha nome, registre o local mais próximo"/>
    <x v="1"/>
    <x v="0"/>
  </r>
  <r>
    <x v="4"/>
    <x v="4"/>
    <n v="502"/>
    <x v="36"/>
    <s v="Se a localização for incerta, indique isso e registre o lugar ou lugares prováveis;"/>
    <x v="1"/>
    <x v="0"/>
  </r>
  <r>
    <x v="4"/>
    <x v="4"/>
    <n v="502"/>
    <x v="36"/>
    <s v="Empréstimos devem ser registrados"/>
    <x v="1"/>
    <x v="0"/>
  </r>
  <r>
    <x v="4"/>
    <x v="4"/>
    <n v="502"/>
    <x v="36"/>
    <s v="Utilizar os nomes dos locais referente a época"/>
    <x v="1"/>
    <x v="0"/>
  </r>
  <r>
    <x v="4"/>
    <x v="4"/>
    <n v="502"/>
    <x v="36"/>
    <s v="Fazer uso de vocabulário controlado"/>
    <x v="0"/>
    <x v="0"/>
  </r>
  <r>
    <x v="4"/>
    <x v="4"/>
    <n v="503"/>
    <x v="37"/>
    <s v="Aplica-se a trabalhos escavados ou descobertos"/>
    <x v="1"/>
    <x v="1"/>
  </r>
  <r>
    <x v="4"/>
    <x v="4"/>
    <n v="503"/>
    <x v="37"/>
    <s v="Utilizar os nomes dos locais referente a época"/>
    <x v="1"/>
    <x v="1"/>
  </r>
  <r>
    <x v="4"/>
    <x v="4"/>
    <n v="503"/>
    <x v="37"/>
    <s v="Fazer uso de vocabulário controlado"/>
    <x v="0"/>
    <x v="1"/>
  </r>
  <r>
    <x v="4"/>
    <x v="4"/>
    <n v="504"/>
    <x v="38"/>
    <s v="Utilizar os nomes dos locais referente a época_x000a_"/>
    <x v="1"/>
    <x v="1"/>
  </r>
  <r>
    <x v="4"/>
    <x v="4"/>
    <n v="504"/>
    <x v="38"/>
    <s v="Devem ser registrados em ordem cronológica;"/>
    <x v="1"/>
    <x v="1"/>
  </r>
  <r>
    <x v="4"/>
    <x v="4"/>
    <n v="504"/>
    <x v="38"/>
    <s v="Fazer uso de vocabulário controlado"/>
    <x v="0"/>
    <x v="1"/>
  </r>
  <r>
    <x v="5"/>
    <x v="5"/>
    <n v="601"/>
    <x v="39"/>
    <s v="Não pode ficar vazio"/>
    <x v="0"/>
    <x v="1"/>
  </r>
  <r>
    <x v="5"/>
    <x v="5"/>
    <n v="601"/>
    <x v="39"/>
    <s v="Não inclua informações, como interpretação, se você não tiver opinião acadêmica para apoiá-la;"/>
    <x v="1"/>
    <x v="1"/>
  </r>
  <r>
    <x v="5"/>
    <x v="5"/>
    <n v="601"/>
    <x v="39"/>
    <s v="é melhor ser amplo e preciso do que específico e incorreto;"/>
    <x v="1"/>
    <x v="1"/>
  </r>
  <r>
    <x v="5"/>
    <x v="5"/>
    <n v="601"/>
    <x v="39"/>
    <s v="Em caso de incerteza, utilizar termo mais abrangente do qual tenha certeza"/>
    <x v="1"/>
    <x v="1"/>
  </r>
  <r>
    <x v="5"/>
    <x v="5"/>
    <n v="601"/>
    <x v="39"/>
    <s v="Ambiguidade e incertezas devem ser apresentadas, incerteza entre valores, indexe todos"/>
    <x v="1"/>
    <x v="1"/>
  </r>
  <r>
    <x v="5"/>
    <x v="5"/>
    <n v="601"/>
    <x v="39"/>
    <s v="Usar singular"/>
    <x v="0"/>
    <x v="1"/>
  </r>
  <r>
    <x v="5"/>
    <x v="5"/>
    <n v="601"/>
    <x v="39"/>
    <s v="Capitalize as inicais de nomes próprios e da primeira palavra, para outros termos use letras minúsculas"/>
    <x v="0"/>
    <x v="1"/>
  </r>
  <r>
    <x v="5"/>
    <x v="5"/>
    <n v="601"/>
    <x v="39"/>
    <s v="Evitar abreviações"/>
    <x v="0"/>
    <x v="1"/>
  </r>
  <r>
    <x v="5"/>
    <x v="5"/>
    <n v="601"/>
    <x v="39"/>
    <s v="Usar o mesmo idioma do catálogo"/>
    <x v="0"/>
    <x v="1"/>
  </r>
  <r>
    <x v="5"/>
    <x v="5"/>
    <n v="601"/>
    <x v="39"/>
    <s v="Usar ordem natural das palavras"/>
    <x v="1"/>
    <x v="1"/>
  </r>
  <r>
    <x v="5"/>
    <x v="5"/>
    <n v="601"/>
    <x v="39"/>
    <s v="Informações adicionais devem estar entre parêntesis para ser claro;"/>
    <x v="1"/>
    <x v="1"/>
  </r>
  <r>
    <x v="5"/>
    <x v="5"/>
    <n v="601"/>
    <x v="39"/>
    <s v="Use palavras sensíveis ao contexto do trabalho catalogado"/>
    <x v="1"/>
    <x v="1"/>
  </r>
  <r>
    <x v="5"/>
    <x v="5"/>
    <n v="601"/>
    <x v="39"/>
    <s v="Inclua termos gerais e específicos;"/>
    <x v="1"/>
    <x v="1"/>
  </r>
  <r>
    <x v="5"/>
    <x v="5"/>
    <n v="601"/>
    <x v="39"/>
    <s v="Inclua termos que descrevam o assunto de uma forma geral;"/>
    <x v="1"/>
    <x v="1"/>
  </r>
  <r>
    <x v="5"/>
    <x v="5"/>
    <n v="601"/>
    <x v="39"/>
    <s v="Inclua termos para descrever o assunto da forma mais específica;"/>
    <x v="1"/>
    <x v="1"/>
  </r>
  <r>
    <x v="5"/>
    <x v="5"/>
    <n v="601"/>
    <x v="39"/>
    <s v="Escolha termos adequados ao tipo de assunto que está sendo catalogado;"/>
    <x v="1"/>
    <x v="1"/>
  </r>
  <r>
    <x v="5"/>
    <x v="5"/>
    <n v="601"/>
    <x v="39"/>
    <s v="Termos não podem conter viés, um evento pode ser religioso ou mitológico, indexe as duas formas"/>
    <x v="1"/>
    <x v="1"/>
  </r>
  <r>
    <x v="5"/>
    <x v="5"/>
    <n v="601"/>
    <x v="39"/>
    <s v="Incluir termos para descrever conceitos temáticos e alegóricos;"/>
    <x v="1"/>
    <x v="1"/>
  </r>
  <r>
    <x v="5"/>
    <x v="5"/>
    <n v="601"/>
    <x v="39"/>
    <s v="Descreva a sequência narrativa ou o episódio da história representado na ou pela obra, caso represente uma história;"/>
    <x v="1"/>
    <x v="1"/>
  </r>
  <r>
    <x v="5"/>
    <x v="5"/>
    <n v="601"/>
    <x v="39"/>
    <s v="Descrever os elementos visuais da composição (por exemplo, padrões geométricos, frisos, esferas) e significado temático ou simbólico;"/>
    <x v="1"/>
    <x v="1"/>
  </r>
  <r>
    <x v="5"/>
    <x v="5"/>
    <n v="601"/>
    <x v="39"/>
    <s v="Descreva a função do objeto (por exemplo, regadores, tapetes de oração, objetos de adivinhação) e temas ou significados alegóricos, se houver;"/>
    <x v="1"/>
    <x v="1"/>
  </r>
  <r>
    <x v="5"/>
    <x v="5"/>
    <n v="601"/>
    <x v="39"/>
    <s v="Para obras de arquitetura, complexos arquitetônicos e locais, use termos que descrevam o propósito ou função principal da obra;"/>
    <x v="1"/>
    <x v="1"/>
  </r>
  <r>
    <x v="5"/>
    <x v="5"/>
    <n v="601"/>
    <x v="39"/>
    <s v="Quando um trabalho contém vários assuntos, inclua um esclarecimento no campo de exibição e indexe todos os assuntos nos campos controlados;"/>
    <x v="1"/>
    <x v="1"/>
  </r>
  <r>
    <x v="5"/>
    <x v="5"/>
    <n v="601"/>
    <x v="39"/>
    <s v="se uma obra em si faz parte de uma série de obras, isso pode ser mencionado na exibição do assunto;"/>
    <x v="1"/>
    <x v="1"/>
  </r>
  <r>
    <x v="5"/>
    <x v="5"/>
    <n v="601"/>
    <x v="39"/>
    <s v="Se uma obra retrata outra obra, registre a obra retratada como assunto;"/>
    <x v="1"/>
    <x v="1"/>
  </r>
  <r>
    <x v="5"/>
    <x v="5"/>
    <n v="601"/>
    <x v="39"/>
    <s v="descreva o assunto como retratado no trabalho;"/>
    <x v="1"/>
    <x v="1"/>
  </r>
  <r>
    <x v="5"/>
    <x v="5"/>
    <n v="601"/>
    <x v="39"/>
    <s v="Se o trabalho retrata um detalhe ou uma visão parcial ou particular de um assunto, registre as características importantes do assunto conforme descrito no trabalho;"/>
    <x v="1"/>
    <x v="1"/>
  </r>
  <r>
    <x v="5"/>
    <x v="5"/>
    <n v="601"/>
    <x v="39"/>
    <s v="Se as opiniões sobre a designação do assunto mudaram ao longo do tempo, anote isso no campo de exibição e indexe os assuntos anteriores nos campos controlados;"/>
    <x v="1"/>
    <x v="1"/>
  </r>
  <r>
    <x v="5"/>
    <x v="5"/>
    <n v="601"/>
    <x v="39"/>
    <s v="Para um grupo de trabalhos, inclua todos os assuntos representados no grupo"/>
    <x v="1"/>
    <x v="1"/>
  </r>
  <r>
    <x v="5"/>
    <x v="5"/>
    <n v="601"/>
    <x v="39"/>
    <s v="Fazer uso de vocabulário controlado"/>
    <x v="0"/>
    <x v="1"/>
  </r>
  <r>
    <x v="5"/>
    <x v="5"/>
    <n v="602"/>
    <x v="40"/>
    <s v="Fazer uso de vocabulário controlado"/>
    <x v="0"/>
    <x v="1"/>
  </r>
  <r>
    <x v="5"/>
    <x v="5"/>
    <n v="604"/>
    <x v="41"/>
    <s v="Pode ser descrição, identificação ou interpretação"/>
    <x v="1"/>
    <x v="1"/>
  </r>
  <r>
    <x v="6"/>
    <x v="6"/>
    <n v="701"/>
    <x v="42"/>
    <s v="A classe não duplica informações no elemento Tipo de Trabalho, embora essa sobreposição às vezes possa ser necessária ou mesmo inevitável"/>
    <x v="1"/>
    <x v="0"/>
  </r>
  <r>
    <x v="6"/>
    <x v="6"/>
    <n v="701"/>
    <x v="42"/>
    <s v="A classe deve ser registrada em um campo controlado repetível"/>
    <x v="1"/>
    <x v="0"/>
  </r>
  <r>
    <x v="6"/>
    <x v="6"/>
    <n v="701"/>
    <x v="42"/>
    <s v="Deve seguir formato consistente"/>
    <x v="1"/>
    <x v="0"/>
  </r>
  <r>
    <x v="6"/>
    <x v="6"/>
    <n v="701"/>
    <x v="42"/>
    <s v="Usar singular"/>
    <x v="0"/>
    <x v="0"/>
  </r>
  <r>
    <x v="6"/>
    <x v="6"/>
    <n v="701"/>
    <x v="42"/>
    <s v="Use conceitos compostos para o elemento Class quando apropriado para uma coleção específica"/>
    <x v="1"/>
    <x v="0"/>
  </r>
  <r>
    <x v="6"/>
    <x v="6"/>
    <n v="701"/>
    <x v="42"/>
    <s v="Coloque em maiúscula os nomes próprios da cultura, nacionalidade, período ou estilo, quando apropriado. Para outros termos, use letras minúsculas"/>
    <x v="1"/>
    <x v="0"/>
  </r>
  <r>
    <x v="6"/>
    <x v="6"/>
    <n v="701"/>
    <x v="42"/>
    <s v="Evitar abreviações"/>
    <x v="0"/>
    <x v="0"/>
  </r>
  <r>
    <x v="6"/>
    <x v="6"/>
    <n v="701"/>
    <x v="42"/>
    <s v="Se possível, não duplique nenhum termo usado no elemento Work Type;"/>
    <x v="1"/>
    <x v="0"/>
  </r>
  <r>
    <x v="6"/>
    <x v="6"/>
    <n v="701"/>
    <x v="42"/>
    <s v="Atribua várias designações de classe, se necessário"/>
    <x v="1"/>
    <x v="0"/>
  </r>
  <r>
    <x v="6"/>
    <x v="6"/>
    <n v="701"/>
    <x v="42"/>
    <s v="Fazer uso de vocabulário controlado"/>
    <x v="0"/>
    <x v="0"/>
  </r>
  <r>
    <x v="7"/>
    <x v="7"/>
    <n v="801"/>
    <x v="43"/>
    <s v="Se uma nota contiver qualquer informação significativa para recuperação, essa informação também deve ser registrada no elemento de metadados apropriado para indexação;"/>
    <x v="1"/>
    <x v="0"/>
  </r>
  <r>
    <x v="7"/>
    <x v="7"/>
    <n v="801"/>
    <x v="43"/>
    <s v="Insira as informações de forma clara e concisa. Capture pontos salientes ainda não totalmente descritos em outros elementos;"/>
    <x v="1"/>
    <x v="0"/>
  </r>
  <r>
    <x v="7"/>
    <x v="7"/>
    <n v="801"/>
    <x v="43"/>
    <s v="Usar ordem natural das palavras"/>
    <x v="1"/>
    <x v="0"/>
  </r>
  <r>
    <x v="7"/>
    <x v="7"/>
    <n v="801"/>
    <x v="43"/>
    <s v="Use frases completas"/>
    <x v="0"/>
    <x v="0"/>
  </r>
  <r>
    <x v="7"/>
    <x v="7"/>
    <n v="801"/>
    <x v="43"/>
    <s v="Liste as informações em ordem de importância, cronologicamente ou do geral para o específico, dependendo do que for apropriado para o trabalho específico;"/>
    <x v="1"/>
    <x v="0"/>
  </r>
  <r>
    <x v="7"/>
    <x v="7"/>
    <n v="801"/>
    <x v="43"/>
    <s v="liste as informações nesta ordem: qual é o trabalho (Tipo de Trabalho, Assunto, Estilo), quem é o responsável por ele, onde foi feito, quando foi feito;"/>
    <x v="1"/>
    <x v="0"/>
  </r>
  <r>
    <x v="7"/>
    <x v="7"/>
    <n v="801"/>
    <x v="43"/>
    <s v="Capitalize as inicais de nomes próprios e da primeira palavra, para outros termos use letras minúsculas"/>
    <x v="0"/>
    <x v="0"/>
  </r>
  <r>
    <x v="7"/>
    <x v="7"/>
    <n v="801"/>
    <x v="43"/>
    <s v="Evitar abreviações"/>
    <x v="0"/>
    <x v="0"/>
  </r>
  <r>
    <x v="7"/>
    <x v="7"/>
    <n v="801"/>
    <x v="43"/>
    <s v="Usar o mesmo idioma do catálogo"/>
    <x v="0"/>
    <x v="0"/>
  </r>
  <r>
    <x v="7"/>
    <x v="7"/>
    <n v="801"/>
    <x v="43"/>
    <s v="Inclua um esclarecimento de questões controversas ou incertas relacionadas à atribuição, localização original, identificação de assuntos, datação ou outras informações históricas relevantes, se apropriado;"/>
    <x v="1"/>
    <x v="0"/>
  </r>
  <r>
    <x v="7"/>
    <x v="7"/>
    <n v="801"/>
    <x v="43"/>
    <s v="Cite a fonte ou fontes usadas para compor as notas;"/>
    <x v="1"/>
    <x v="0"/>
  </r>
  <r>
    <x v="7"/>
    <x v="7"/>
    <n v="801"/>
    <x v="43"/>
    <s v="Idealmente, um campo Fonte será associado à nota e vinculado a um arquivo de autoridade bibliográfica para controlar os valores."/>
    <x v="1"/>
    <x v="0"/>
  </r>
  <r>
    <x v="7"/>
    <x v="7"/>
    <n v="802"/>
    <x v="44"/>
    <s v="Idealmente, todas essas fontes também devem estar vinculadas a um registro de autoridade para a citação;_x000a_"/>
    <x v="1"/>
    <x v="1"/>
  </r>
  <r>
    <x v="7"/>
    <x v="7"/>
    <n v="803"/>
    <x v="45"/>
    <s v="Se uma nota contiver qualquer informação significativa para recuperação, essa informação também deve ser registrada no elemento de metadados apropriado para indexação;"/>
    <x v="1"/>
    <x v="0"/>
  </r>
  <r>
    <x v="7"/>
    <x v="7"/>
    <n v="803"/>
    <x v="45"/>
    <s v="Insira as informações de forma clara e concisa. Capture pontos salientes ainda não totalmente descritos em outros elementos;"/>
    <x v="1"/>
    <x v="0"/>
  </r>
  <r>
    <x v="7"/>
    <x v="7"/>
    <n v="803"/>
    <x v="45"/>
    <s v="Usar ordem natural das palavras"/>
    <x v="1"/>
    <x v="0"/>
  </r>
  <r>
    <x v="7"/>
    <x v="7"/>
    <n v="803"/>
    <x v="45"/>
    <s v="Use frases completas"/>
    <x v="0"/>
    <x v="0"/>
  </r>
  <r>
    <x v="7"/>
    <x v="7"/>
    <n v="803"/>
    <x v="45"/>
    <s v="Liste as informações em ordem de importância, cronologicamente ou do geral para o específico, dependendo do que for apropriado para o trabalho específico;"/>
    <x v="1"/>
    <x v="0"/>
  </r>
  <r>
    <x v="7"/>
    <x v="7"/>
    <n v="803"/>
    <x v="45"/>
    <s v="liste as informações nesta ordem: qual é o trabalho (Tipo de Trabalho, Assunto, Estilo), quem é o responsável por ele, onde foi feito, quando foi feito;"/>
    <x v="1"/>
    <x v="0"/>
  </r>
  <r>
    <x v="7"/>
    <x v="7"/>
    <n v="803"/>
    <x v="45"/>
    <s v="Capitalize as inicais de nomes próprios e da primeira palavra, para outros termos use letras minúsculas"/>
    <x v="0"/>
    <x v="0"/>
  </r>
  <r>
    <x v="7"/>
    <x v="7"/>
    <n v="803"/>
    <x v="45"/>
    <s v="Evitar abreviações"/>
    <x v="0"/>
    <x v="0"/>
  </r>
  <r>
    <x v="7"/>
    <x v="7"/>
    <n v="803"/>
    <x v="45"/>
    <s v="Usar o mesmo idioma do catálogo"/>
    <x v="0"/>
    <x v="0"/>
  </r>
  <r>
    <x v="7"/>
    <x v="7"/>
    <n v="803"/>
    <x v="45"/>
    <s v="Inclua um esclarecimento de questões controversas ou incertas relacionadas à atribuição, localização original, identificação de assuntos, datação ou outras informações históricas relevantes, se apropriado;"/>
    <x v="1"/>
    <x v="0"/>
  </r>
  <r>
    <x v="7"/>
    <x v="7"/>
    <n v="803"/>
    <x v="45"/>
    <s v="Cite a fonte ou fontes usadas para compor as notas;"/>
    <x v="1"/>
    <x v="0"/>
  </r>
  <r>
    <x v="7"/>
    <x v="7"/>
    <n v="803"/>
    <x v="45"/>
    <s v="Idealmente, um campo Fonte será associado à nota e vinculado a um arquivo de autoridade bibliográfica para controlar os valores."/>
    <x v="1"/>
    <x v="0"/>
  </r>
  <r>
    <x v="8"/>
    <x v="8"/>
    <n v="901"/>
    <x v="46"/>
    <s v="Deve seguir formato consistente"/>
    <x v="1"/>
    <x v="1"/>
  </r>
  <r>
    <x v="8"/>
    <x v="8"/>
    <n v="901"/>
    <x v="46"/>
    <s v="Descreva os aspectos espaciais, cronológicos ou contextuais do trabalho conforme capturados na visualização da imagem;"/>
    <x v="1"/>
    <x v="1"/>
  </r>
  <r>
    <x v="8"/>
    <x v="8"/>
    <n v="901"/>
    <x v="46"/>
    <s v="Capitalize as inicais de nomes próprios, para outros termos use letras minúsculas"/>
    <x v="1"/>
    <x v="1"/>
  </r>
  <r>
    <x v="8"/>
    <x v="8"/>
    <n v="901"/>
    <x v="46"/>
    <s v="Não capitalize direções cardeais (leste, oeste, norte e sul)"/>
    <x v="0"/>
    <x v="1"/>
  </r>
  <r>
    <x v="8"/>
    <x v="8"/>
    <n v="901"/>
    <x v="46"/>
    <s v="Evitar abreviações"/>
    <x v="0"/>
    <x v="1"/>
  </r>
  <r>
    <x v="8"/>
    <x v="8"/>
    <n v="901"/>
    <x v="46"/>
    <s v="Usar ordem natural das palavras"/>
    <x v="1"/>
    <x v="1"/>
  </r>
  <r>
    <x v="8"/>
    <x v="8"/>
    <n v="901"/>
    <x v="46"/>
    <s v="Usar o mesmo idioma do catálogo"/>
    <x v="0"/>
    <x v="1"/>
  </r>
  <r>
    <x v="8"/>
    <x v="8"/>
    <n v="902"/>
    <x v="47"/>
    <s v="Não usar capitalização"/>
    <x v="0"/>
    <x v="1"/>
  </r>
  <r>
    <x v="8"/>
    <x v="8"/>
    <n v="902"/>
    <x v="47"/>
    <s v="Evitar abreviações"/>
    <x v="0"/>
    <x v="1"/>
  </r>
  <r>
    <x v="8"/>
    <x v="8"/>
    <n v="902"/>
    <x v="47"/>
    <s v="Usar o mesmo idioma do catálogo"/>
    <x v="0"/>
    <x v="1"/>
  </r>
  <r>
    <x v="8"/>
    <x v="8"/>
    <n v="902"/>
    <x v="47"/>
    <s v="Se uma visualização incluir uma parte de todo o trabalho, indique isso"/>
    <x v="1"/>
    <x v="1"/>
  </r>
  <r>
    <x v="8"/>
    <x v="8"/>
    <n v="902"/>
    <x v="47"/>
    <s v="Se uma visão for obtida de um determinado intervalo ou posição, indique isso;"/>
    <x v="1"/>
    <x v="1"/>
  </r>
  <r>
    <x v="8"/>
    <x v="8"/>
    <n v="902"/>
    <x v="47"/>
    <s v="Se uma vista for tirada de um ângulo ou perspectiva particular, indique isso"/>
    <x v="1"/>
    <x v="1"/>
  </r>
  <r>
    <x v="8"/>
    <x v="8"/>
    <n v="902"/>
    <x v="47"/>
    <s v="Para arquitetura e outras obras que contenham espaço interior, indique a vista relativa ao interior ou exterior da obra;"/>
    <x v="1"/>
    <x v="1"/>
  </r>
  <r>
    <x v="8"/>
    <x v="8"/>
    <n v="902"/>
    <x v="47"/>
    <s v="Para trabalhos tridimensionais, use termos controlados que indiquem atributos posicionais relativos ao todo;"/>
    <x v="1"/>
    <x v="1"/>
  </r>
  <r>
    <x v="8"/>
    <x v="8"/>
    <n v="902"/>
    <x v="47"/>
    <s v="Para visualizações que incluem vários objetos, localize-os no contexto do ponto de vista específico;"/>
    <x v="1"/>
    <x v="1"/>
  </r>
  <r>
    <x v="8"/>
    <x v="8"/>
    <n v="902"/>
    <x v="47"/>
    <s v="Se a recuperação da iluminação (por exemplo, raking light) ou condições ambientais for necessária, essas informações devem ser indexadas em View Type e View Subject;"/>
    <x v="1"/>
    <x v="1"/>
  </r>
  <r>
    <x v="8"/>
    <x v="8"/>
    <n v="902"/>
    <x v="47"/>
    <s v="Para vistas de arquitetura e outras obras específicas do local, use termos que indiquem a direção da vista em relação aos pontos da bússola;"/>
    <x v="1"/>
    <x v="1"/>
  </r>
  <r>
    <x v="8"/>
    <x v="8"/>
    <n v="902"/>
    <x v="47"/>
    <s v="Para imagens de arte performática e outros trabalhos baseados no tempo, descreva a vista e coloque-a no contexto do todo, se possível."/>
    <x v="1"/>
    <x v="1"/>
  </r>
  <r>
    <x v="8"/>
    <x v="8"/>
    <n v="902"/>
    <x v="47"/>
    <s v="Fazer uso de vocabulário controlado"/>
    <x v="0"/>
    <x v="1"/>
  </r>
  <r>
    <x v="8"/>
    <x v="8"/>
    <n v="903"/>
    <x v="48"/>
    <s v="Usar singular"/>
    <x v="0"/>
    <x v="1"/>
  </r>
  <r>
    <x v="8"/>
    <x v="8"/>
    <n v="903"/>
    <x v="48"/>
    <s v="Capitalize as inicais de nomes próprios, para outros termos use letras minúsculas"/>
    <x v="1"/>
    <x v="1"/>
  </r>
  <r>
    <x v="8"/>
    <x v="8"/>
    <n v="903"/>
    <x v="48"/>
    <s v="Evitar abreviações"/>
    <x v="0"/>
    <x v="1"/>
  </r>
  <r>
    <x v="8"/>
    <x v="8"/>
    <n v="903"/>
    <x v="48"/>
    <s v="Deve seguir formato consistente"/>
    <x v="1"/>
    <x v="1"/>
  </r>
  <r>
    <x v="8"/>
    <x v="8"/>
    <n v="903"/>
    <x v="48"/>
    <s v="Usar ordem natural das palavras"/>
    <x v="1"/>
    <x v="1"/>
  </r>
  <r>
    <x v="8"/>
    <x v="8"/>
    <n v="903"/>
    <x v="48"/>
    <s v="Usar o mesmo idioma do catálogo"/>
    <x v="0"/>
    <x v="1"/>
  </r>
  <r>
    <x v="8"/>
    <x v="8"/>
    <n v="903"/>
    <x v="48"/>
    <s v="Se uma vista incluir uma parte de todo o trabalho, descreva o assunto da parte que é capturada na vista;"/>
    <x v="1"/>
    <x v="1"/>
  </r>
  <r>
    <x v="8"/>
    <x v="8"/>
    <n v="903"/>
    <x v="48"/>
    <s v="Não é necessário repetir as informações do assunto que estão no Registro de Trabalho, a menos que se aplique especificamente à visualização da imagem em questão;"/>
    <x v="1"/>
    <x v="1"/>
  </r>
  <r>
    <x v="8"/>
    <x v="8"/>
    <n v="903"/>
    <x v="48"/>
    <s v="Se a visualização da imagem contiver pessoas ou objetos que não fazem parte do trabalho, como postes de luz no exemplo abaixo, mas são uma parte significativa da imagem, registre isso."/>
    <x v="1"/>
    <x v="1"/>
  </r>
  <r>
    <x v="8"/>
    <x v="8"/>
    <n v="903"/>
    <x v="48"/>
    <s v="Fazer uso de vocabulário controlado"/>
    <x v="0"/>
    <x v="1"/>
  </r>
  <r>
    <x v="8"/>
    <x v="8"/>
    <n v="904"/>
    <x v="49"/>
    <s v="Registre o ano, ou o dia, mês e ano em que a visualização representada na imagem foi capturada;"/>
    <x v="1"/>
    <x v="1"/>
  </r>
  <r>
    <x v="8"/>
    <x v="8"/>
    <n v="904"/>
    <x v="49"/>
    <s v="Usar ordem natural das palavras"/>
    <x v="1"/>
    <x v="1"/>
  </r>
  <r>
    <x v="8"/>
    <x v="8"/>
    <n v="904"/>
    <x v="49"/>
    <s v="Grave o dia, mês e ano da imagem. Se o dia e o mês forem desconhecidos, registre o ano;"/>
    <x v="1"/>
    <x v="1"/>
  </r>
  <r>
    <x v="8"/>
    <x v="8"/>
    <n v="904"/>
    <x v="49"/>
    <s v="Registre as horas e os minutos, se significativos e conhecidos"/>
    <x v="1"/>
    <x v="1"/>
  </r>
  <r>
    <x v="8"/>
    <x v="8"/>
    <n v="904"/>
    <x v="49"/>
    <s v="Indique incerteza ou datas aproximadas na Data de Exibição. Estime as datas mais antigas e mais recentes para facilitar a recuperação"/>
    <x v="1"/>
    <x v="1"/>
  </r>
  <r>
    <x v="8"/>
    <x v="8"/>
    <n v="904"/>
    <x v="49"/>
    <s v="Se a imagem documentar uma fase ou aspecto da produção ou criação da obra, inclua a data"/>
    <x v="1"/>
    <x v="1"/>
  </r>
  <r>
    <x v="9"/>
    <x v="9"/>
    <m/>
    <x v="50"/>
    <m/>
    <x v="2"/>
    <x v="2"/>
  </r>
  <r>
    <x v="9"/>
    <x v="9"/>
    <m/>
    <x v="50"/>
    <m/>
    <x v="2"/>
    <x v="2"/>
  </r>
  <r>
    <x v="9"/>
    <x v="9"/>
    <m/>
    <x v="50"/>
    <m/>
    <x v="2"/>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
  <r>
    <x v="0"/>
    <x v="0"/>
    <n v="101"/>
    <x v="0"/>
    <x v="0"/>
    <n v="1"/>
    <n v="1"/>
  </r>
  <r>
    <x v="0"/>
    <x v="0"/>
    <n v="101"/>
    <x v="0"/>
    <x v="1"/>
    <n v="1"/>
    <n v="1"/>
  </r>
  <r>
    <x v="0"/>
    <x v="0"/>
    <n v="101"/>
    <x v="0"/>
    <x v="2"/>
    <n v="1"/>
    <n v="1"/>
  </r>
  <r>
    <x v="0"/>
    <x v="0"/>
    <n v="101"/>
    <x v="0"/>
    <x v="3"/>
    <n v="1"/>
    <n v="1"/>
  </r>
  <r>
    <x v="0"/>
    <x v="0"/>
    <n v="101"/>
    <x v="0"/>
    <x v="4"/>
    <n v="1"/>
    <n v="1"/>
  </r>
  <r>
    <x v="0"/>
    <x v="0"/>
    <n v="101"/>
    <x v="0"/>
    <x v="5"/>
    <n v="0"/>
    <n v="1"/>
  </r>
  <r>
    <x v="0"/>
    <x v="0"/>
    <n v="101"/>
    <x v="0"/>
    <x v="6"/>
    <n v="0"/>
    <n v="1"/>
  </r>
  <r>
    <x v="0"/>
    <x v="0"/>
    <n v="101"/>
    <x v="0"/>
    <x v="7"/>
    <n v="1"/>
    <n v="1"/>
  </r>
  <r>
    <x v="0"/>
    <x v="0"/>
    <n v="102"/>
    <x v="1"/>
    <x v="8"/>
    <n v="1"/>
    <n v="1"/>
  </r>
  <r>
    <x v="0"/>
    <x v="0"/>
    <n v="102"/>
    <x v="1"/>
    <x v="9"/>
    <n v="0"/>
    <n v="1"/>
  </r>
  <r>
    <x v="0"/>
    <x v="0"/>
    <n v="102"/>
    <x v="1"/>
    <x v="10"/>
    <n v="0"/>
    <n v="1"/>
  </r>
  <r>
    <x v="0"/>
    <x v="0"/>
    <n v="102"/>
    <x v="1"/>
    <x v="3"/>
    <n v="1"/>
    <n v="1"/>
  </r>
  <r>
    <x v="0"/>
    <x v="0"/>
    <n v="102"/>
    <x v="1"/>
    <x v="11"/>
    <n v="0"/>
    <n v="1"/>
  </r>
  <r>
    <x v="0"/>
    <x v="0"/>
    <n v="102"/>
    <x v="1"/>
    <x v="1"/>
    <n v="1"/>
    <n v="1"/>
  </r>
  <r>
    <x v="0"/>
    <x v="0"/>
    <n v="102"/>
    <x v="1"/>
    <x v="12"/>
    <n v="0"/>
    <n v="1"/>
  </r>
  <r>
    <x v="0"/>
    <x v="0"/>
    <n v="102"/>
    <x v="1"/>
    <x v="2"/>
    <n v="1"/>
    <n v="1"/>
  </r>
  <r>
    <x v="0"/>
    <x v="0"/>
    <n v="102"/>
    <x v="1"/>
    <x v="13"/>
    <n v="1"/>
    <n v="1"/>
  </r>
  <r>
    <x v="0"/>
    <x v="0"/>
    <n v="102"/>
    <x v="1"/>
    <x v="14"/>
    <n v="0"/>
    <n v="1"/>
  </r>
  <r>
    <x v="0"/>
    <x v="0"/>
    <n v="102"/>
    <x v="1"/>
    <x v="15"/>
    <n v="0"/>
    <n v="1"/>
  </r>
  <r>
    <x v="0"/>
    <x v="0"/>
    <n v="102"/>
    <x v="1"/>
    <x v="16"/>
    <n v="0"/>
    <n v="1"/>
  </r>
  <r>
    <x v="0"/>
    <x v="0"/>
    <n v="102"/>
    <x v="1"/>
    <x v="17"/>
    <n v="0"/>
    <n v="1"/>
  </r>
  <r>
    <x v="0"/>
    <x v="0"/>
    <n v="103"/>
    <x v="2"/>
    <x v="7"/>
    <n v="1"/>
    <n v="0"/>
  </r>
  <r>
    <x v="0"/>
    <x v="0"/>
    <n v="104"/>
    <x v="3"/>
    <x v="7"/>
    <n v="1"/>
    <n v="0"/>
  </r>
  <r>
    <x v="0"/>
    <x v="0"/>
    <n v="105"/>
    <x v="4"/>
    <x v="7"/>
    <n v="1"/>
    <n v="0"/>
  </r>
  <r>
    <x v="1"/>
    <x v="1"/>
    <n v="201"/>
    <x v="5"/>
    <x v="18"/>
    <n v="0"/>
    <n v="1"/>
  </r>
  <r>
    <x v="1"/>
    <x v="1"/>
    <n v="201"/>
    <x v="5"/>
    <x v="19"/>
    <n v="0"/>
    <n v="1"/>
  </r>
  <r>
    <x v="1"/>
    <x v="1"/>
    <n v="201"/>
    <x v="5"/>
    <x v="20"/>
    <n v="0"/>
    <n v="1"/>
  </r>
  <r>
    <x v="1"/>
    <x v="1"/>
    <n v="201"/>
    <x v="5"/>
    <x v="21"/>
    <n v="0"/>
    <n v="1"/>
  </r>
  <r>
    <x v="1"/>
    <x v="1"/>
    <n v="201"/>
    <x v="5"/>
    <x v="22"/>
    <n v="0"/>
    <n v="1"/>
  </r>
  <r>
    <x v="1"/>
    <x v="1"/>
    <n v="201"/>
    <x v="5"/>
    <x v="2"/>
    <n v="1"/>
    <n v="1"/>
  </r>
  <r>
    <x v="1"/>
    <x v="1"/>
    <n v="201"/>
    <x v="5"/>
    <x v="3"/>
    <n v="1"/>
    <n v="1"/>
  </r>
  <r>
    <x v="1"/>
    <x v="1"/>
    <n v="201"/>
    <x v="5"/>
    <x v="5"/>
    <n v="0"/>
    <n v="1"/>
  </r>
  <r>
    <x v="1"/>
    <x v="1"/>
    <n v="201"/>
    <x v="5"/>
    <x v="23"/>
    <n v="0"/>
    <n v="1"/>
  </r>
  <r>
    <x v="1"/>
    <x v="1"/>
    <n v="201"/>
    <x v="5"/>
    <x v="24"/>
    <n v="0"/>
    <n v="1"/>
  </r>
  <r>
    <x v="1"/>
    <x v="1"/>
    <n v="201"/>
    <x v="5"/>
    <x v="25"/>
    <n v="0"/>
    <n v="1"/>
  </r>
  <r>
    <x v="1"/>
    <x v="1"/>
    <n v="201"/>
    <x v="5"/>
    <x v="26"/>
    <n v="0"/>
    <n v="1"/>
  </r>
  <r>
    <x v="1"/>
    <x v="1"/>
    <n v="201"/>
    <x v="5"/>
    <x v="27"/>
    <n v="0"/>
    <n v="1"/>
  </r>
  <r>
    <x v="1"/>
    <x v="1"/>
    <n v="201"/>
    <x v="5"/>
    <x v="28"/>
    <n v="0"/>
    <n v="1"/>
  </r>
  <r>
    <x v="1"/>
    <x v="1"/>
    <n v="201"/>
    <x v="5"/>
    <x v="29"/>
    <n v="0"/>
    <n v="1"/>
  </r>
  <r>
    <x v="1"/>
    <x v="1"/>
    <n v="201"/>
    <x v="5"/>
    <x v="30"/>
    <n v="0"/>
    <n v="1"/>
  </r>
  <r>
    <x v="1"/>
    <x v="1"/>
    <n v="201"/>
    <x v="5"/>
    <x v="8"/>
    <n v="1"/>
    <n v="1"/>
  </r>
  <r>
    <x v="1"/>
    <x v="1"/>
    <n v="201"/>
    <x v="5"/>
    <x v="7"/>
    <n v="1"/>
    <n v="1"/>
  </r>
  <r>
    <x v="1"/>
    <x v="1"/>
    <n v="202"/>
    <x v="6"/>
    <x v="7"/>
    <n v="1"/>
    <n v="0"/>
  </r>
  <r>
    <x v="1"/>
    <x v="1"/>
    <n v="203"/>
    <x v="7"/>
    <x v="7"/>
    <n v="1"/>
    <n v="0"/>
  </r>
  <r>
    <x v="1"/>
    <x v="1"/>
    <n v="204"/>
    <x v="8"/>
    <x v="31"/>
    <n v="0"/>
    <n v="0"/>
  </r>
  <r>
    <x v="1"/>
    <x v="1"/>
    <n v="204"/>
    <x v="8"/>
    <x v="32"/>
    <n v="0"/>
    <n v="0"/>
  </r>
  <r>
    <x v="1"/>
    <x v="1"/>
    <n v="204"/>
    <x v="8"/>
    <x v="7"/>
    <n v="1"/>
    <n v="0"/>
  </r>
  <r>
    <x v="2"/>
    <x v="2"/>
    <n v="301"/>
    <x v="9"/>
    <x v="33"/>
    <n v="0"/>
    <n v="1"/>
  </r>
  <r>
    <x v="2"/>
    <x v="2"/>
    <n v="301"/>
    <x v="9"/>
    <x v="34"/>
    <n v="0"/>
    <n v="1"/>
  </r>
  <r>
    <x v="2"/>
    <x v="2"/>
    <n v="301"/>
    <x v="9"/>
    <x v="35"/>
    <n v="0"/>
    <n v="1"/>
  </r>
  <r>
    <x v="2"/>
    <x v="2"/>
    <n v="301"/>
    <x v="9"/>
    <x v="36"/>
    <n v="1"/>
    <n v="1"/>
  </r>
  <r>
    <x v="2"/>
    <x v="2"/>
    <n v="301"/>
    <x v="9"/>
    <x v="37"/>
    <n v="0"/>
    <n v="1"/>
  </r>
  <r>
    <x v="2"/>
    <x v="2"/>
    <n v="301"/>
    <x v="9"/>
    <x v="38"/>
    <n v="1"/>
    <n v="1"/>
  </r>
  <r>
    <x v="2"/>
    <x v="2"/>
    <n v="301"/>
    <x v="9"/>
    <x v="39"/>
    <n v="1"/>
    <n v="1"/>
  </r>
  <r>
    <x v="2"/>
    <x v="2"/>
    <n v="301"/>
    <x v="9"/>
    <x v="40"/>
    <n v="0"/>
    <n v="1"/>
  </r>
  <r>
    <x v="2"/>
    <x v="2"/>
    <n v="301"/>
    <x v="9"/>
    <x v="41"/>
    <n v="1"/>
    <n v="1"/>
  </r>
  <r>
    <x v="2"/>
    <x v="2"/>
    <n v="301"/>
    <x v="9"/>
    <x v="42"/>
    <n v="0"/>
    <n v="1"/>
  </r>
  <r>
    <x v="2"/>
    <x v="2"/>
    <n v="301"/>
    <x v="9"/>
    <x v="7"/>
    <n v="1"/>
    <n v="1"/>
  </r>
  <r>
    <x v="2"/>
    <x v="2"/>
    <n v="305"/>
    <x v="6"/>
    <x v="7"/>
    <n v="1"/>
    <n v="0"/>
  </r>
  <r>
    <x v="2"/>
    <x v="2"/>
    <n v="306"/>
    <x v="7"/>
    <x v="7"/>
    <n v="1"/>
    <n v="0"/>
  </r>
  <r>
    <x v="2"/>
    <x v="2"/>
    <n v="307"/>
    <x v="10"/>
    <x v="7"/>
    <n v="1"/>
    <n v="0"/>
  </r>
  <r>
    <x v="2"/>
    <x v="2"/>
    <n v="308"/>
    <x v="11"/>
    <x v="7"/>
    <n v="1"/>
    <n v="0"/>
  </r>
  <r>
    <x v="2"/>
    <x v="2"/>
    <n v="309"/>
    <x v="12"/>
    <x v="7"/>
    <n v="1"/>
    <n v="0"/>
  </r>
  <r>
    <x v="2"/>
    <x v="2"/>
    <n v="310"/>
    <x v="13"/>
    <x v="43"/>
    <n v="1"/>
    <n v="1"/>
  </r>
  <r>
    <x v="2"/>
    <x v="2"/>
    <n v="310"/>
    <x v="13"/>
    <x v="2"/>
    <n v="1"/>
    <n v="1"/>
  </r>
  <r>
    <x v="2"/>
    <x v="2"/>
    <n v="310"/>
    <x v="13"/>
    <x v="1"/>
    <n v="1"/>
    <n v="1"/>
  </r>
  <r>
    <x v="2"/>
    <x v="2"/>
    <n v="310"/>
    <x v="13"/>
    <x v="3"/>
    <n v="1"/>
    <n v="1"/>
  </r>
  <r>
    <x v="2"/>
    <x v="2"/>
    <n v="310"/>
    <x v="13"/>
    <x v="5"/>
    <n v="0"/>
    <n v="1"/>
  </r>
  <r>
    <x v="2"/>
    <x v="2"/>
    <n v="310"/>
    <x v="13"/>
    <x v="44"/>
    <n v="0"/>
    <n v="1"/>
  </r>
  <r>
    <x v="2"/>
    <x v="2"/>
    <n v="310"/>
    <x v="13"/>
    <x v="45"/>
    <n v="0"/>
    <n v="1"/>
  </r>
  <r>
    <x v="2"/>
    <x v="2"/>
    <n v="310"/>
    <x v="13"/>
    <x v="46"/>
    <n v="0"/>
    <n v="1"/>
  </r>
  <r>
    <x v="2"/>
    <x v="2"/>
    <n v="310"/>
    <x v="13"/>
    <x v="47"/>
    <n v="0"/>
    <n v="1"/>
  </r>
  <r>
    <x v="2"/>
    <x v="2"/>
    <n v="310"/>
    <x v="13"/>
    <x v="48"/>
    <n v="0"/>
    <n v="1"/>
  </r>
  <r>
    <x v="2"/>
    <x v="2"/>
    <n v="310"/>
    <x v="13"/>
    <x v="19"/>
    <n v="0"/>
    <n v="1"/>
  </r>
  <r>
    <x v="2"/>
    <x v="2"/>
    <n v="310"/>
    <x v="13"/>
    <x v="7"/>
    <n v="1"/>
    <n v="1"/>
  </r>
  <r>
    <x v="2"/>
    <x v="2"/>
    <n v="314"/>
    <x v="14"/>
    <x v="7"/>
    <n v="1"/>
    <n v="0"/>
  </r>
  <r>
    <x v="2"/>
    <x v="2"/>
    <n v="316"/>
    <x v="6"/>
    <x v="7"/>
    <n v="1"/>
    <n v="0"/>
  </r>
  <r>
    <x v="2"/>
    <x v="2"/>
    <n v="317"/>
    <x v="7"/>
    <x v="7"/>
    <n v="1"/>
    <n v="0"/>
  </r>
  <r>
    <x v="2"/>
    <x v="2"/>
    <n v="318"/>
    <x v="15"/>
    <x v="49"/>
    <n v="0"/>
    <n v="0"/>
  </r>
  <r>
    <x v="2"/>
    <x v="2"/>
    <n v="318"/>
    <x v="15"/>
    <x v="50"/>
    <n v="0"/>
    <n v="0"/>
  </r>
  <r>
    <x v="2"/>
    <x v="2"/>
    <n v="318"/>
    <x v="15"/>
    <x v="51"/>
    <n v="0"/>
    <n v="0"/>
  </r>
  <r>
    <x v="2"/>
    <x v="2"/>
    <n v="319"/>
    <x v="16"/>
    <x v="2"/>
    <n v="1"/>
    <n v="0"/>
  </r>
  <r>
    <x v="2"/>
    <x v="2"/>
    <n v="319"/>
    <x v="16"/>
    <x v="1"/>
    <n v="1"/>
    <n v="0"/>
  </r>
  <r>
    <x v="2"/>
    <x v="2"/>
    <n v="319"/>
    <x v="16"/>
    <x v="52"/>
    <n v="1"/>
    <n v="0"/>
  </r>
  <r>
    <x v="2"/>
    <x v="2"/>
    <n v="319"/>
    <x v="16"/>
    <x v="3"/>
    <n v="1"/>
    <n v="0"/>
  </r>
  <r>
    <x v="2"/>
    <x v="2"/>
    <n v="319"/>
    <x v="16"/>
    <x v="19"/>
    <n v="0"/>
    <n v="0"/>
  </r>
  <r>
    <x v="2"/>
    <x v="2"/>
    <n v="319"/>
    <x v="16"/>
    <x v="53"/>
    <n v="0"/>
    <n v="0"/>
  </r>
  <r>
    <x v="2"/>
    <x v="2"/>
    <n v="319"/>
    <x v="16"/>
    <x v="54"/>
    <n v="0"/>
    <n v="0"/>
  </r>
  <r>
    <x v="2"/>
    <x v="2"/>
    <n v="319"/>
    <x v="16"/>
    <x v="55"/>
    <n v="0"/>
    <n v="0"/>
  </r>
  <r>
    <x v="2"/>
    <x v="2"/>
    <n v="320"/>
    <x v="17"/>
    <x v="7"/>
    <n v="1"/>
    <n v="0"/>
  </r>
  <r>
    <x v="2"/>
    <x v="2"/>
    <n v="321"/>
    <x v="18"/>
    <x v="7"/>
    <n v="1"/>
    <n v="0"/>
  </r>
  <r>
    <x v="2"/>
    <x v="2"/>
    <n v="322"/>
    <x v="19"/>
    <x v="7"/>
    <n v="1"/>
    <n v="0"/>
  </r>
  <r>
    <x v="2"/>
    <x v="2"/>
    <n v="323"/>
    <x v="20"/>
    <x v="2"/>
    <n v="1"/>
    <n v="0"/>
  </r>
  <r>
    <x v="2"/>
    <x v="2"/>
    <n v="323"/>
    <x v="20"/>
    <x v="36"/>
    <n v="1"/>
    <n v="0"/>
  </r>
  <r>
    <x v="2"/>
    <x v="2"/>
    <n v="323"/>
    <x v="20"/>
    <x v="3"/>
    <n v="1"/>
    <n v="0"/>
  </r>
  <r>
    <x v="2"/>
    <x v="2"/>
    <n v="323"/>
    <x v="20"/>
    <x v="52"/>
    <n v="1"/>
    <n v="0"/>
  </r>
  <r>
    <x v="2"/>
    <x v="2"/>
    <n v="323"/>
    <x v="20"/>
    <x v="5"/>
    <n v="0"/>
    <n v="0"/>
  </r>
  <r>
    <x v="2"/>
    <x v="2"/>
    <n v="323"/>
    <x v="20"/>
    <x v="56"/>
    <n v="0"/>
    <n v="0"/>
  </r>
  <r>
    <x v="2"/>
    <x v="2"/>
    <n v="323"/>
    <x v="20"/>
    <x v="57"/>
    <n v="0"/>
    <n v="0"/>
  </r>
  <r>
    <x v="2"/>
    <x v="2"/>
    <n v="323"/>
    <x v="20"/>
    <x v="54"/>
    <n v="0"/>
    <n v="0"/>
  </r>
  <r>
    <x v="2"/>
    <x v="2"/>
    <n v="323"/>
    <x v="20"/>
    <x v="19"/>
    <n v="0"/>
    <n v="0"/>
  </r>
  <r>
    <x v="2"/>
    <x v="2"/>
    <n v="325"/>
    <x v="21"/>
    <x v="7"/>
    <n v="1"/>
    <n v="0"/>
  </r>
  <r>
    <x v="2"/>
    <x v="2"/>
    <n v="328"/>
    <x v="22"/>
    <x v="58"/>
    <n v="0"/>
    <n v="1"/>
  </r>
  <r>
    <x v="2"/>
    <x v="2"/>
    <n v="328"/>
    <x v="22"/>
    <x v="59"/>
    <n v="0"/>
    <n v="1"/>
  </r>
  <r>
    <x v="2"/>
    <x v="2"/>
    <n v="328"/>
    <x v="22"/>
    <x v="60"/>
    <n v="0"/>
    <n v="1"/>
  </r>
  <r>
    <x v="2"/>
    <x v="2"/>
    <n v="328"/>
    <x v="22"/>
    <x v="61"/>
    <n v="0"/>
    <n v="1"/>
  </r>
  <r>
    <x v="2"/>
    <x v="2"/>
    <n v="328"/>
    <x v="22"/>
    <x v="62"/>
    <n v="0"/>
    <n v="1"/>
  </r>
  <r>
    <x v="2"/>
    <x v="2"/>
    <n v="328"/>
    <x v="22"/>
    <x v="19"/>
    <n v="0"/>
    <n v="1"/>
  </r>
  <r>
    <x v="2"/>
    <x v="2"/>
    <n v="328"/>
    <x v="22"/>
    <x v="63"/>
    <n v="0"/>
    <n v="1"/>
  </r>
  <r>
    <x v="2"/>
    <x v="2"/>
    <n v="328"/>
    <x v="22"/>
    <x v="7"/>
    <n v="1"/>
    <n v="1"/>
  </r>
  <r>
    <x v="2"/>
    <x v="2"/>
    <n v="329"/>
    <x v="23"/>
    <x v="7"/>
    <n v="1"/>
    <n v="0"/>
  </r>
  <r>
    <x v="2"/>
    <x v="2"/>
    <n v="330"/>
    <x v="24"/>
    <x v="7"/>
    <n v="1"/>
    <n v="0"/>
  </r>
  <r>
    <x v="2"/>
    <x v="2"/>
    <n v="334"/>
    <x v="25"/>
    <x v="7"/>
    <n v="1"/>
    <n v="1"/>
  </r>
  <r>
    <x v="2"/>
    <x v="2"/>
    <n v="335"/>
    <x v="26"/>
    <x v="7"/>
    <n v="1"/>
    <n v="0"/>
  </r>
  <r>
    <x v="2"/>
    <x v="2"/>
    <n v="336"/>
    <x v="27"/>
    <x v="7"/>
    <n v="1"/>
    <n v="0"/>
  </r>
  <r>
    <x v="2"/>
    <x v="2"/>
    <n v="399"/>
    <x v="28"/>
    <x v="7"/>
    <n v="1"/>
    <n v="0"/>
  </r>
  <r>
    <x v="3"/>
    <x v="3"/>
    <n v="401"/>
    <x v="29"/>
    <x v="64"/>
    <n v="0"/>
    <n v="0"/>
  </r>
  <r>
    <x v="3"/>
    <x v="3"/>
    <n v="401"/>
    <x v="29"/>
    <x v="65"/>
    <n v="0"/>
    <n v="0"/>
  </r>
  <r>
    <x v="3"/>
    <x v="3"/>
    <n v="401"/>
    <x v="29"/>
    <x v="7"/>
    <n v="1"/>
    <n v="0"/>
  </r>
  <r>
    <x v="3"/>
    <x v="3"/>
    <n v="402"/>
    <x v="7"/>
    <x v="7"/>
    <n v="1"/>
    <n v="0"/>
  </r>
  <r>
    <x v="3"/>
    <x v="3"/>
    <n v="403"/>
    <x v="30"/>
    <x v="66"/>
    <n v="1"/>
    <n v="0"/>
  </r>
  <r>
    <x v="3"/>
    <x v="3"/>
    <n v="403"/>
    <x v="30"/>
    <x v="64"/>
    <n v="0"/>
    <n v="0"/>
  </r>
  <r>
    <x v="3"/>
    <x v="3"/>
    <n v="403"/>
    <x v="30"/>
    <x v="2"/>
    <n v="1"/>
    <n v="0"/>
  </r>
  <r>
    <x v="3"/>
    <x v="3"/>
    <n v="403"/>
    <x v="30"/>
    <x v="67"/>
    <n v="1"/>
    <n v="0"/>
  </r>
  <r>
    <x v="3"/>
    <x v="3"/>
    <n v="403"/>
    <x v="30"/>
    <x v="3"/>
    <n v="1"/>
    <n v="0"/>
  </r>
  <r>
    <x v="3"/>
    <x v="3"/>
    <n v="403"/>
    <x v="30"/>
    <x v="68"/>
    <n v="0"/>
    <n v="0"/>
  </r>
  <r>
    <x v="3"/>
    <x v="3"/>
    <n v="403"/>
    <x v="30"/>
    <x v="69"/>
    <n v="0"/>
    <n v="0"/>
  </r>
  <r>
    <x v="3"/>
    <x v="3"/>
    <n v="403"/>
    <x v="30"/>
    <x v="65"/>
    <n v="0"/>
    <n v="0"/>
  </r>
  <r>
    <x v="3"/>
    <x v="3"/>
    <n v="403"/>
    <x v="30"/>
    <x v="70"/>
    <n v="0"/>
    <n v="0"/>
  </r>
  <r>
    <x v="3"/>
    <x v="3"/>
    <n v="403"/>
    <x v="30"/>
    <x v="7"/>
    <n v="1"/>
    <n v="0"/>
  </r>
  <r>
    <x v="3"/>
    <x v="3"/>
    <n v="404"/>
    <x v="31"/>
    <x v="64"/>
    <n v="0"/>
    <n v="1"/>
  </r>
  <r>
    <x v="3"/>
    <x v="3"/>
    <n v="404"/>
    <x v="31"/>
    <x v="5"/>
    <n v="0"/>
    <n v="1"/>
  </r>
  <r>
    <x v="3"/>
    <x v="3"/>
    <n v="404"/>
    <x v="31"/>
    <x v="2"/>
    <n v="1"/>
    <n v="1"/>
  </r>
  <r>
    <x v="3"/>
    <x v="3"/>
    <n v="404"/>
    <x v="31"/>
    <x v="1"/>
    <n v="1"/>
    <n v="1"/>
  </r>
  <r>
    <x v="3"/>
    <x v="3"/>
    <n v="404"/>
    <x v="31"/>
    <x v="3"/>
    <n v="1"/>
    <n v="1"/>
  </r>
  <r>
    <x v="3"/>
    <x v="3"/>
    <n v="404"/>
    <x v="31"/>
    <x v="71"/>
    <n v="1"/>
    <n v="1"/>
  </r>
  <r>
    <x v="3"/>
    <x v="3"/>
    <n v="404"/>
    <x v="31"/>
    <x v="72"/>
    <n v="0"/>
    <n v="1"/>
  </r>
  <r>
    <x v="3"/>
    <x v="3"/>
    <n v="404"/>
    <x v="31"/>
    <x v="73"/>
    <n v="1"/>
    <n v="1"/>
  </r>
  <r>
    <x v="3"/>
    <x v="3"/>
    <n v="404"/>
    <x v="31"/>
    <x v="74"/>
    <n v="1"/>
    <n v="1"/>
  </r>
  <r>
    <x v="3"/>
    <x v="3"/>
    <n v="404"/>
    <x v="31"/>
    <x v="75"/>
    <n v="1"/>
    <n v="1"/>
  </r>
  <r>
    <x v="3"/>
    <x v="3"/>
    <n v="404"/>
    <x v="31"/>
    <x v="76"/>
    <n v="0"/>
    <n v="1"/>
  </r>
  <r>
    <x v="3"/>
    <x v="3"/>
    <n v="404"/>
    <x v="31"/>
    <x v="77"/>
    <n v="0"/>
    <n v="1"/>
  </r>
  <r>
    <x v="3"/>
    <x v="3"/>
    <n v="404"/>
    <x v="31"/>
    <x v="78"/>
    <n v="0"/>
    <n v="1"/>
  </r>
  <r>
    <x v="3"/>
    <x v="3"/>
    <n v="404"/>
    <x v="31"/>
    <x v="79"/>
    <n v="0"/>
    <n v="1"/>
  </r>
  <r>
    <x v="3"/>
    <x v="3"/>
    <n v="404"/>
    <x v="31"/>
    <x v="80"/>
    <n v="0"/>
    <n v="1"/>
  </r>
  <r>
    <x v="3"/>
    <x v="3"/>
    <n v="404"/>
    <x v="31"/>
    <x v="81"/>
    <n v="0"/>
    <n v="1"/>
  </r>
  <r>
    <x v="3"/>
    <x v="3"/>
    <n v="404"/>
    <x v="31"/>
    <x v="82"/>
    <n v="0"/>
    <n v="1"/>
  </r>
  <r>
    <x v="3"/>
    <x v="3"/>
    <n v="404"/>
    <x v="31"/>
    <x v="83"/>
    <n v="0"/>
    <n v="1"/>
  </r>
  <r>
    <x v="3"/>
    <x v="3"/>
    <n v="404"/>
    <x v="31"/>
    <x v="84"/>
    <n v="0"/>
    <n v="1"/>
  </r>
  <r>
    <x v="3"/>
    <x v="3"/>
    <n v="404"/>
    <x v="31"/>
    <x v="85"/>
    <n v="0"/>
    <n v="1"/>
  </r>
  <r>
    <x v="3"/>
    <x v="3"/>
    <n v="404"/>
    <x v="31"/>
    <x v="86"/>
    <n v="0"/>
    <n v="1"/>
  </r>
  <r>
    <x v="3"/>
    <x v="3"/>
    <n v="404"/>
    <x v="31"/>
    <x v="8"/>
    <n v="1"/>
    <n v="1"/>
  </r>
  <r>
    <x v="3"/>
    <x v="3"/>
    <n v="404"/>
    <x v="31"/>
    <x v="87"/>
    <n v="1"/>
    <n v="1"/>
  </r>
  <r>
    <x v="3"/>
    <x v="3"/>
    <n v="404"/>
    <x v="31"/>
    <x v="88"/>
    <n v="0"/>
    <n v="1"/>
  </r>
  <r>
    <x v="3"/>
    <x v="3"/>
    <n v="404"/>
    <x v="31"/>
    <x v="89"/>
    <n v="0"/>
    <n v="1"/>
  </r>
  <r>
    <x v="3"/>
    <x v="3"/>
    <n v="405"/>
    <x v="32"/>
    <x v="4"/>
    <n v="1"/>
    <n v="0"/>
  </r>
  <r>
    <x v="3"/>
    <x v="3"/>
    <n v="405"/>
    <x v="32"/>
    <x v="90"/>
    <n v="1"/>
    <n v="0"/>
  </r>
  <r>
    <x v="3"/>
    <x v="3"/>
    <n v="405"/>
    <x v="32"/>
    <x v="8"/>
    <n v="1"/>
    <n v="0"/>
  </r>
  <r>
    <x v="3"/>
    <x v="3"/>
    <n v="405"/>
    <x v="32"/>
    <x v="91"/>
    <n v="0"/>
    <n v="0"/>
  </r>
  <r>
    <x v="3"/>
    <x v="3"/>
    <n v="405"/>
    <x v="32"/>
    <x v="7"/>
    <n v="1"/>
    <n v="0"/>
  </r>
  <r>
    <x v="3"/>
    <x v="3"/>
    <n v="406"/>
    <x v="33"/>
    <x v="4"/>
    <n v="1"/>
    <n v="0"/>
  </r>
  <r>
    <x v="3"/>
    <x v="3"/>
    <n v="406"/>
    <x v="33"/>
    <x v="90"/>
    <n v="1"/>
    <n v="0"/>
  </r>
  <r>
    <x v="3"/>
    <x v="3"/>
    <n v="406"/>
    <x v="33"/>
    <x v="8"/>
    <n v="1"/>
    <n v="0"/>
  </r>
  <r>
    <x v="3"/>
    <x v="3"/>
    <n v="406"/>
    <x v="33"/>
    <x v="91"/>
    <n v="0"/>
    <n v="0"/>
  </r>
  <r>
    <x v="3"/>
    <x v="3"/>
    <n v="406"/>
    <x v="33"/>
    <x v="7"/>
    <n v="1"/>
    <n v="0"/>
  </r>
  <r>
    <x v="3"/>
    <x v="3"/>
    <n v="407"/>
    <x v="34"/>
    <x v="7"/>
    <n v="1"/>
    <n v="0"/>
  </r>
  <r>
    <x v="4"/>
    <x v="4"/>
    <n v="501"/>
    <x v="35"/>
    <x v="92"/>
    <n v="0"/>
    <n v="1"/>
  </r>
  <r>
    <x v="4"/>
    <x v="4"/>
    <n v="501"/>
    <x v="35"/>
    <x v="19"/>
    <n v="0"/>
    <n v="1"/>
  </r>
  <r>
    <x v="4"/>
    <x v="4"/>
    <n v="501"/>
    <x v="35"/>
    <x v="1"/>
    <n v="1"/>
    <n v="1"/>
  </r>
  <r>
    <x v="4"/>
    <x v="4"/>
    <n v="501"/>
    <x v="35"/>
    <x v="2"/>
    <n v="1"/>
    <n v="1"/>
  </r>
  <r>
    <x v="4"/>
    <x v="4"/>
    <n v="501"/>
    <x v="35"/>
    <x v="3"/>
    <n v="1"/>
    <n v="1"/>
  </r>
  <r>
    <x v="4"/>
    <x v="4"/>
    <n v="501"/>
    <x v="35"/>
    <x v="93"/>
    <n v="0"/>
    <n v="1"/>
  </r>
  <r>
    <x v="4"/>
    <x v="4"/>
    <n v="501"/>
    <x v="35"/>
    <x v="94"/>
    <n v="0"/>
    <n v="1"/>
  </r>
  <r>
    <x v="4"/>
    <x v="4"/>
    <n v="501"/>
    <x v="35"/>
    <x v="95"/>
    <n v="0"/>
    <n v="1"/>
  </r>
  <r>
    <x v="4"/>
    <x v="4"/>
    <n v="501"/>
    <x v="35"/>
    <x v="96"/>
    <n v="0"/>
    <n v="1"/>
  </r>
  <r>
    <x v="4"/>
    <x v="4"/>
    <n v="501"/>
    <x v="35"/>
    <x v="97"/>
    <n v="0"/>
    <n v="1"/>
  </r>
  <r>
    <x v="4"/>
    <x v="4"/>
    <n v="501"/>
    <x v="35"/>
    <x v="98"/>
    <n v="0"/>
    <n v="1"/>
  </r>
  <r>
    <x v="4"/>
    <x v="4"/>
    <n v="501"/>
    <x v="35"/>
    <x v="8"/>
    <n v="1"/>
    <n v="1"/>
  </r>
  <r>
    <x v="4"/>
    <x v="4"/>
    <n v="501"/>
    <x v="35"/>
    <x v="99"/>
    <n v="0"/>
    <n v="1"/>
  </r>
  <r>
    <x v="4"/>
    <x v="4"/>
    <n v="501"/>
    <x v="35"/>
    <x v="100"/>
    <n v="0"/>
    <n v="1"/>
  </r>
  <r>
    <x v="4"/>
    <x v="4"/>
    <n v="501"/>
    <x v="35"/>
    <x v="101"/>
    <n v="0"/>
    <n v="1"/>
  </r>
  <r>
    <x v="4"/>
    <x v="4"/>
    <n v="501"/>
    <x v="35"/>
    <x v="102"/>
    <n v="0"/>
    <n v="1"/>
  </r>
  <r>
    <x v="4"/>
    <x v="4"/>
    <n v="501"/>
    <x v="35"/>
    <x v="103"/>
    <n v="0"/>
    <n v="1"/>
  </r>
  <r>
    <x v="4"/>
    <x v="4"/>
    <n v="501"/>
    <x v="35"/>
    <x v="7"/>
    <n v="1"/>
    <n v="1"/>
  </r>
  <r>
    <x v="4"/>
    <x v="4"/>
    <n v="502"/>
    <x v="36"/>
    <x v="92"/>
    <n v="0"/>
    <n v="1"/>
  </r>
  <r>
    <x v="4"/>
    <x v="4"/>
    <n v="502"/>
    <x v="36"/>
    <x v="19"/>
    <n v="0"/>
    <n v="1"/>
  </r>
  <r>
    <x v="4"/>
    <x v="4"/>
    <n v="502"/>
    <x v="36"/>
    <x v="1"/>
    <n v="1"/>
    <n v="1"/>
  </r>
  <r>
    <x v="4"/>
    <x v="4"/>
    <n v="502"/>
    <x v="36"/>
    <x v="2"/>
    <n v="1"/>
    <n v="1"/>
  </r>
  <r>
    <x v="4"/>
    <x v="4"/>
    <n v="502"/>
    <x v="36"/>
    <x v="3"/>
    <n v="1"/>
    <n v="1"/>
  </r>
  <r>
    <x v="4"/>
    <x v="4"/>
    <n v="502"/>
    <x v="36"/>
    <x v="93"/>
    <n v="0"/>
    <n v="1"/>
  </r>
  <r>
    <x v="4"/>
    <x v="4"/>
    <n v="502"/>
    <x v="36"/>
    <x v="94"/>
    <n v="0"/>
    <n v="1"/>
  </r>
  <r>
    <x v="4"/>
    <x v="4"/>
    <n v="502"/>
    <x v="36"/>
    <x v="95"/>
    <n v="0"/>
    <n v="1"/>
  </r>
  <r>
    <x v="4"/>
    <x v="4"/>
    <n v="502"/>
    <x v="36"/>
    <x v="96"/>
    <n v="0"/>
    <n v="1"/>
  </r>
  <r>
    <x v="4"/>
    <x v="4"/>
    <n v="502"/>
    <x v="36"/>
    <x v="97"/>
    <n v="0"/>
    <n v="1"/>
  </r>
  <r>
    <x v="4"/>
    <x v="4"/>
    <n v="502"/>
    <x v="36"/>
    <x v="98"/>
    <n v="0"/>
    <n v="1"/>
  </r>
  <r>
    <x v="4"/>
    <x v="4"/>
    <n v="502"/>
    <x v="36"/>
    <x v="8"/>
    <n v="1"/>
    <n v="1"/>
  </r>
  <r>
    <x v="4"/>
    <x v="4"/>
    <n v="502"/>
    <x v="36"/>
    <x v="99"/>
    <n v="0"/>
    <n v="1"/>
  </r>
  <r>
    <x v="4"/>
    <x v="4"/>
    <n v="502"/>
    <x v="36"/>
    <x v="100"/>
    <n v="0"/>
    <n v="1"/>
  </r>
  <r>
    <x v="4"/>
    <x v="4"/>
    <n v="502"/>
    <x v="36"/>
    <x v="101"/>
    <n v="0"/>
    <n v="1"/>
  </r>
  <r>
    <x v="4"/>
    <x v="4"/>
    <n v="502"/>
    <x v="36"/>
    <x v="102"/>
    <n v="0"/>
    <n v="1"/>
  </r>
  <r>
    <x v="4"/>
    <x v="4"/>
    <n v="502"/>
    <x v="36"/>
    <x v="103"/>
    <n v="0"/>
    <n v="1"/>
  </r>
  <r>
    <x v="4"/>
    <x v="4"/>
    <n v="502"/>
    <x v="36"/>
    <x v="104"/>
    <n v="0"/>
    <n v="1"/>
  </r>
  <r>
    <x v="4"/>
    <x v="4"/>
    <n v="502"/>
    <x v="36"/>
    <x v="7"/>
    <n v="1"/>
    <n v="1"/>
  </r>
  <r>
    <x v="4"/>
    <x v="4"/>
    <n v="503"/>
    <x v="37"/>
    <x v="105"/>
    <n v="0"/>
    <n v="0"/>
  </r>
  <r>
    <x v="4"/>
    <x v="4"/>
    <n v="503"/>
    <x v="37"/>
    <x v="104"/>
    <n v="0"/>
    <n v="0"/>
  </r>
  <r>
    <x v="4"/>
    <x v="4"/>
    <n v="503"/>
    <x v="37"/>
    <x v="7"/>
    <n v="1"/>
    <n v="0"/>
  </r>
  <r>
    <x v="4"/>
    <x v="4"/>
    <n v="504"/>
    <x v="38"/>
    <x v="106"/>
    <n v="0"/>
    <n v="0"/>
  </r>
  <r>
    <x v="4"/>
    <x v="4"/>
    <n v="504"/>
    <x v="38"/>
    <x v="107"/>
    <n v="0"/>
    <n v="0"/>
  </r>
  <r>
    <x v="4"/>
    <x v="4"/>
    <n v="504"/>
    <x v="38"/>
    <x v="7"/>
    <n v="1"/>
    <n v="0"/>
  </r>
  <r>
    <x v="5"/>
    <x v="5"/>
    <n v="701"/>
    <x v="39"/>
    <x v="108"/>
    <n v="0"/>
    <n v="1"/>
  </r>
  <r>
    <x v="5"/>
    <x v="5"/>
    <n v="701"/>
    <x v="39"/>
    <x v="109"/>
    <n v="0"/>
    <n v="1"/>
  </r>
  <r>
    <x v="5"/>
    <x v="5"/>
    <n v="701"/>
    <x v="39"/>
    <x v="64"/>
    <n v="0"/>
    <n v="1"/>
  </r>
  <r>
    <x v="5"/>
    <x v="5"/>
    <n v="701"/>
    <x v="39"/>
    <x v="0"/>
    <n v="1"/>
    <n v="1"/>
  </r>
  <r>
    <x v="5"/>
    <x v="5"/>
    <n v="701"/>
    <x v="39"/>
    <x v="110"/>
    <n v="0"/>
    <n v="1"/>
  </r>
  <r>
    <x v="5"/>
    <x v="5"/>
    <n v="701"/>
    <x v="39"/>
    <x v="111"/>
    <n v="0"/>
    <n v="1"/>
  </r>
  <r>
    <x v="5"/>
    <x v="5"/>
    <n v="701"/>
    <x v="39"/>
    <x v="2"/>
    <n v="1"/>
    <n v="1"/>
  </r>
  <r>
    <x v="5"/>
    <x v="5"/>
    <n v="701"/>
    <x v="39"/>
    <x v="112"/>
    <n v="0"/>
    <n v="1"/>
  </r>
  <r>
    <x v="5"/>
    <x v="5"/>
    <n v="701"/>
    <x v="39"/>
    <x v="113"/>
    <n v="0"/>
    <n v="1"/>
  </r>
  <r>
    <x v="5"/>
    <x v="5"/>
    <n v="701"/>
    <x v="39"/>
    <x v="7"/>
    <n v="1"/>
    <n v="1"/>
  </r>
  <r>
    <x v="6"/>
    <x v="6"/>
    <n v="801"/>
    <x v="40"/>
    <x v="114"/>
    <n v="0"/>
    <n v="1"/>
  </r>
  <r>
    <x v="6"/>
    <x v="6"/>
    <n v="801"/>
    <x v="40"/>
    <x v="115"/>
    <n v="0"/>
    <n v="1"/>
  </r>
  <r>
    <x v="6"/>
    <x v="6"/>
    <n v="801"/>
    <x v="40"/>
    <x v="5"/>
    <n v="0"/>
    <n v="1"/>
  </r>
  <r>
    <x v="6"/>
    <x v="6"/>
    <n v="801"/>
    <x v="40"/>
    <x v="116"/>
    <n v="0"/>
    <n v="1"/>
  </r>
  <r>
    <x v="6"/>
    <x v="6"/>
    <n v="801"/>
    <x v="40"/>
    <x v="117"/>
    <n v="0"/>
    <n v="1"/>
  </r>
  <r>
    <x v="6"/>
    <x v="6"/>
    <n v="801"/>
    <x v="40"/>
    <x v="118"/>
    <n v="0"/>
    <n v="1"/>
  </r>
  <r>
    <x v="6"/>
    <x v="6"/>
    <n v="801"/>
    <x v="40"/>
    <x v="1"/>
    <n v="1"/>
    <n v="1"/>
  </r>
  <r>
    <x v="6"/>
    <x v="6"/>
    <n v="801"/>
    <x v="40"/>
    <x v="2"/>
    <n v="1"/>
    <n v="1"/>
  </r>
  <r>
    <x v="6"/>
    <x v="6"/>
    <n v="801"/>
    <x v="40"/>
    <x v="3"/>
    <n v="1"/>
    <n v="1"/>
  </r>
  <r>
    <x v="6"/>
    <x v="6"/>
    <n v="801"/>
    <x v="40"/>
    <x v="119"/>
    <n v="0"/>
    <n v="1"/>
  </r>
  <r>
    <x v="6"/>
    <x v="6"/>
    <n v="801"/>
    <x v="40"/>
    <x v="120"/>
    <n v="0"/>
    <n v="1"/>
  </r>
  <r>
    <x v="6"/>
    <x v="6"/>
    <n v="801"/>
    <x v="40"/>
    <x v="121"/>
    <n v="0"/>
    <n v="1"/>
  </r>
  <r>
    <x v="6"/>
    <x v="6"/>
    <n v="802"/>
    <x v="41"/>
    <x v="122"/>
    <n v="0"/>
    <n v="0"/>
  </r>
  <r>
    <x v="6"/>
    <x v="6"/>
    <n v="803"/>
    <x v="42"/>
    <x v="114"/>
    <n v="0"/>
    <n v="1"/>
  </r>
  <r>
    <x v="6"/>
    <x v="6"/>
    <n v="803"/>
    <x v="42"/>
    <x v="115"/>
    <n v="0"/>
    <n v="1"/>
  </r>
  <r>
    <x v="6"/>
    <x v="6"/>
    <n v="803"/>
    <x v="42"/>
    <x v="5"/>
    <n v="0"/>
    <n v="1"/>
  </r>
  <r>
    <x v="6"/>
    <x v="6"/>
    <n v="803"/>
    <x v="42"/>
    <x v="116"/>
    <n v="0"/>
    <n v="1"/>
  </r>
  <r>
    <x v="6"/>
    <x v="6"/>
    <n v="803"/>
    <x v="42"/>
    <x v="117"/>
    <n v="0"/>
    <n v="1"/>
  </r>
  <r>
    <x v="6"/>
    <x v="6"/>
    <n v="803"/>
    <x v="42"/>
    <x v="118"/>
    <n v="0"/>
    <n v="1"/>
  </r>
  <r>
    <x v="6"/>
    <x v="6"/>
    <n v="803"/>
    <x v="42"/>
    <x v="1"/>
    <n v="1"/>
    <n v="1"/>
  </r>
  <r>
    <x v="6"/>
    <x v="6"/>
    <n v="803"/>
    <x v="42"/>
    <x v="2"/>
    <n v="1"/>
    <n v="1"/>
  </r>
  <r>
    <x v="6"/>
    <x v="6"/>
    <n v="803"/>
    <x v="42"/>
    <x v="3"/>
    <n v="1"/>
    <n v="1"/>
  </r>
  <r>
    <x v="6"/>
    <x v="6"/>
    <n v="803"/>
    <x v="42"/>
    <x v="119"/>
    <n v="0"/>
    <n v="1"/>
  </r>
  <r>
    <x v="6"/>
    <x v="6"/>
    <n v="803"/>
    <x v="42"/>
    <x v="120"/>
    <n v="0"/>
    <n v="1"/>
  </r>
  <r>
    <x v="6"/>
    <x v="6"/>
    <n v="803"/>
    <x v="42"/>
    <x v="121"/>
    <n v="0"/>
    <n v="1"/>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r>
    <x v="7"/>
    <x v="7"/>
    <m/>
    <x v="43"/>
    <x v="123"/>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x v="0"/>
    <x v="0"/>
    <n v="101"/>
    <x v="0"/>
    <x v="0"/>
    <n v="1"/>
    <x v="0"/>
  </r>
  <r>
    <x v="0"/>
    <x v="0"/>
    <n v="101"/>
    <x v="0"/>
    <x v="1"/>
    <n v="1"/>
    <x v="0"/>
  </r>
  <r>
    <x v="0"/>
    <x v="0"/>
    <n v="101"/>
    <x v="0"/>
    <x v="2"/>
    <n v="1"/>
    <x v="0"/>
  </r>
  <r>
    <x v="0"/>
    <x v="0"/>
    <n v="101"/>
    <x v="0"/>
    <x v="3"/>
    <n v="1"/>
    <x v="0"/>
  </r>
  <r>
    <x v="0"/>
    <x v="0"/>
    <n v="101"/>
    <x v="0"/>
    <x v="4"/>
    <n v="1"/>
    <x v="0"/>
  </r>
  <r>
    <x v="0"/>
    <x v="0"/>
    <n v="101"/>
    <x v="0"/>
    <x v="5"/>
    <n v="1"/>
    <x v="0"/>
  </r>
  <r>
    <x v="0"/>
    <x v="0"/>
    <n v="102"/>
    <x v="1"/>
    <x v="0"/>
    <n v="1"/>
    <x v="0"/>
  </r>
  <r>
    <x v="0"/>
    <x v="0"/>
    <n v="102"/>
    <x v="1"/>
    <x v="1"/>
    <n v="1"/>
    <x v="0"/>
  </r>
  <r>
    <x v="0"/>
    <x v="0"/>
    <n v="102"/>
    <x v="1"/>
    <x v="6"/>
    <n v="1"/>
    <x v="0"/>
  </r>
  <r>
    <x v="0"/>
    <x v="0"/>
    <n v="102"/>
    <x v="1"/>
    <x v="7"/>
    <n v="1"/>
    <x v="0"/>
  </r>
  <r>
    <x v="0"/>
    <x v="0"/>
    <n v="102"/>
    <x v="1"/>
    <x v="3"/>
    <n v="1"/>
    <x v="0"/>
  </r>
  <r>
    <x v="0"/>
    <x v="0"/>
    <n v="103"/>
    <x v="2"/>
    <x v="5"/>
    <n v="1"/>
    <x v="1"/>
  </r>
  <r>
    <x v="0"/>
    <x v="0"/>
    <n v="104"/>
    <x v="3"/>
    <x v="5"/>
    <n v="1"/>
    <x v="1"/>
  </r>
  <r>
    <x v="0"/>
    <x v="0"/>
    <n v="105"/>
    <x v="4"/>
    <x v="5"/>
    <n v="1"/>
    <x v="1"/>
  </r>
  <r>
    <x v="1"/>
    <x v="1"/>
    <n v="201"/>
    <x v="5"/>
    <x v="6"/>
    <n v="1"/>
    <x v="0"/>
  </r>
  <r>
    <x v="1"/>
    <x v="1"/>
    <n v="201"/>
    <x v="5"/>
    <x v="1"/>
    <n v="1"/>
    <x v="0"/>
  </r>
  <r>
    <x v="1"/>
    <x v="1"/>
    <n v="201"/>
    <x v="5"/>
    <x v="3"/>
    <n v="1"/>
    <x v="0"/>
  </r>
  <r>
    <x v="1"/>
    <x v="1"/>
    <n v="201"/>
    <x v="5"/>
    <x v="5"/>
    <n v="1"/>
    <x v="0"/>
  </r>
  <r>
    <x v="1"/>
    <x v="1"/>
    <n v="202"/>
    <x v="6"/>
    <x v="5"/>
    <n v="1"/>
    <x v="1"/>
  </r>
  <r>
    <x v="1"/>
    <x v="1"/>
    <n v="203"/>
    <x v="7"/>
    <x v="5"/>
    <n v="1"/>
    <x v="1"/>
  </r>
  <r>
    <x v="1"/>
    <x v="1"/>
    <n v="204"/>
    <x v="8"/>
    <x v="5"/>
    <n v="1"/>
    <x v="1"/>
  </r>
  <r>
    <x v="2"/>
    <x v="2"/>
    <n v="301"/>
    <x v="9"/>
    <x v="8"/>
    <n v="1"/>
    <x v="0"/>
  </r>
  <r>
    <x v="2"/>
    <x v="2"/>
    <n v="301"/>
    <x v="9"/>
    <x v="9"/>
    <n v="1"/>
    <x v="0"/>
  </r>
  <r>
    <x v="2"/>
    <x v="2"/>
    <n v="301"/>
    <x v="9"/>
    <x v="10"/>
    <n v="1"/>
    <x v="0"/>
  </r>
  <r>
    <x v="2"/>
    <x v="2"/>
    <n v="301"/>
    <x v="9"/>
    <x v="11"/>
    <n v="1"/>
    <x v="0"/>
  </r>
  <r>
    <x v="2"/>
    <x v="2"/>
    <n v="301"/>
    <x v="9"/>
    <x v="5"/>
    <n v="1"/>
    <x v="0"/>
  </r>
  <r>
    <x v="2"/>
    <x v="2"/>
    <n v="305"/>
    <x v="6"/>
    <x v="5"/>
    <n v="1"/>
    <x v="1"/>
  </r>
  <r>
    <x v="2"/>
    <x v="2"/>
    <n v="306"/>
    <x v="7"/>
    <x v="5"/>
    <n v="1"/>
    <x v="1"/>
  </r>
  <r>
    <x v="2"/>
    <x v="2"/>
    <n v="307"/>
    <x v="10"/>
    <x v="5"/>
    <n v="1"/>
    <x v="1"/>
  </r>
  <r>
    <x v="2"/>
    <x v="2"/>
    <n v="308"/>
    <x v="11"/>
    <x v="5"/>
    <n v="1"/>
    <x v="1"/>
  </r>
  <r>
    <x v="2"/>
    <x v="2"/>
    <n v="309"/>
    <x v="12"/>
    <x v="5"/>
    <n v="1"/>
    <x v="1"/>
  </r>
  <r>
    <x v="2"/>
    <x v="2"/>
    <n v="310"/>
    <x v="13"/>
    <x v="0"/>
    <n v="1"/>
    <x v="0"/>
  </r>
  <r>
    <x v="2"/>
    <x v="2"/>
    <n v="310"/>
    <x v="13"/>
    <x v="1"/>
    <n v="1"/>
    <x v="0"/>
  </r>
  <r>
    <x v="2"/>
    <x v="2"/>
    <n v="310"/>
    <x v="13"/>
    <x v="3"/>
    <n v="1"/>
    <x v="0"/>
  </r>
  <r>
    <x v="2"/>
    <x v="2"/>
    <n v="310"/>
    <x v="13"/>
    <x v="4"/>
    <n v="1"/>
    <x v="0"/>
  </r>
  <r>
    <x v="2"/>
    <x v="2"/>
    <n v="310"/>
    <x v="13"/>
    <x v="5"/>
    <n v="1"/>
    <x v="0"/>
  </r>
  <r>
    <x v="2"/>
    <x v="2"/>
    <n v="314"/>
    <x v="14"/>
    <x v="5"/>
    <n v="1"/>
    <x v="1"/>
  </r>
  <r>
    <x v="2"/>
    <x v="2"/>
    <n v="316"/>
    <x v="6"/>
    <x v="5"/>
    <n v="1"/>
    <x v="1"/>
  </r>
  <r>
    <x v="2"/>
    <x v="2"/>
    <n v="317"/>
    <x v="7"/>
    <x v="5"/>
    <n v="1"/>
    <x v="1"/>
  </r>
  <r>
    <x v="2"/>
    <x v="2"/>
    <n v="319"/>
    <x v="15"/>
    <x v="0"/>
    <n v="1"/>
    <x v="1"/>
  </r>
  <r>
    <x v="2"/>
    <x v="2"/>
    <n v="319"/>
    <x v="15"/>
    <x v="1"/>
    <n v="1"/>
    <x v="1"/>
  </r>
  <r>
    <x v="2"/>
    <x v="2"/>
    <n v="319"/>
    <x v="15"/>
    <x v="12"/>
    <n v="0"/>
    <x v="1"/>
  </r>
  <r>
    <x v="2"/>
    <x v="2"/>
    <n v="319"/>
    <x v="15"/>
    <x v="3"/>
    <n v="1"/>
    <x v="1"/>
  </r>
  <r>
    <x v="2"/>
    <x v="2"/>
    <n v="320"/>
    <x v="16"/>
    <x v="5"/>
    <n v="1"/>
    <x v="1"/>
  </r>
  <r>
    <x v="2"/>
    <x v="2"/>
    <n v="321"/>
    <x v="17"/>
    <x v="5"/>
    <n v="1"/>
    <x v="1"/>
  </r>
  <r>
    <x v="2"/>
    <x v="2"/>
    <n v="322"/>
    <x v="18"/>
    <x v="5"/>
    <n v="1"/>
    <x v="1"/>
  </r>
  <r>
    <x v="2"/>
    <x v="2"/>
    <n v="323"/>
    <x v="19"/>
    <x v="1"/>
    <n v="1"/>
    <x v="1"/>
  </r>
  <r>
    <x v="2"/>
    <x v="2"/>
    <n v="323"/>
    <x v="19"/>
    <x v="10"/>
    <n v="1"/>
    <x v="1"/>
  </r>
  <r>
    <x v="2"/>
    <x v="2"/>
    <n v="323"/>
    <x v="19"/>
    <x v="12"/>
    <n v="0"/>
    <x v="1"/>
  </r>
  <r>
    <x v="2"/>
    <x v="2"/>
    <n v="323"/>
    <x v="19"/>
    <x v="3"/>
    <n v="1"/>
    <x v="1"/>
  </r>
  <r>
    <x v="2"/>
    <x v="2"/>
    <n v="325"/>
    <x v="20"/>
    <x v="5"/>
    <n v="1"/>
    <x v="1"/>
  </r>
  <r>
    <x v="2"/>
    <x v="2"/>
    <n v="328"/>
    <x v="21"/>
    <x v="5"/>
    <n v="1"/>
    <x v="0"/>
  </r>
  <r>
    <x v="2"/>
    <x v="2"/>
    <n v="329"/>
    <x v="22"/>
    <x v="5"/>
    <n v="1"/>
    <x v="1"/>
  </r>
  <r>
    <x v="2"/>
    <x v="2"/>
    <n v="330"/>
    <x v="23"/>
    <x v="5"/>
    <n v="1"/>
    <x v="1"/>
  </r>
  <r>
    <x v="2"/>
    <x v="2"/>
    <n v="334"/>
    <x v="24"/>
    <x v="5"/>
    <n v="1"/>
    <x v="0"/>
  </r>
  <r>
    <x v="2"/>
    <x v="2"/>
    <n v="335"/>
    <x v="25"/>
    <x v="5"/>
    <n v="1"/>
    <x v="1"/>
  </r>
  <r>
    <x v="2"/>
    <x v="2"/>
    <n v="336"/>
    <x v="26"/>
    <x v="5"/>
    <n v="1"/>
    <x v="1"/>
  </r>
  <r>
    <x v="2"/>
    <x v="2"/>
    <n v="399"/>
    <x v="27"/>
    <x v="5"/>
    <n v="1"/>
    <x v="1"/>
  </r>
  <r>
    <x v="3"/>
    <x v="3"/>
    <n v="401"/>
    <x v="28"/>
    <x v="5"/>
    <n v="1"/>
    <x v="1"/>
  </r>
  <r>
    <x v="3"/>
    <x v="3"/>
    <n v="402"/>
    <x v="7"/>
    <x v="5"/>
    <n v="1"/>
    <x v="1"/>
  </r>
  <r>
    <x v="3"/>
    <x v="3"/>
    <n v="403"/>
    <x v="29"/>
    <x v="1"/>
    <n v="1"/>
    <x v="1"/>
  </r>
  <r>
    <x v="3"/>
    <x v="3"/>
    <n v="403"/>
    <x v="29"/>
    <x v="13"/>
    <n v="0"/>
    <x v="1"/>
  </r>
  <r>
    <x v="3"/>
    <x v="3"/>
    <n v="403"/>
    <x v="29"/>
    <x v="14"/>
    <n v="0"/>
    <x v="1"/>
  </r>
  <r>
    <x v="3"/>
    <x v="3"/>
    <n v="403"/>
    <x v="29"/>
    <x v="3"/>
    <n v="1"/>
    <x v="1"/>
  </r>
  <r>
    <x v="3"/>
    <x v="3"/>
    <n v="403"/>
    <x v="29"/>
    <x v="5"/>
    <n v="1"/>
    <x v="1"/>
  </r>
  <r>
    <x v="3"/>
    <x v="3"/>
    <n v="404"/>
    <x v="30"/>
    <x v="15"/>
    <n v="1"/>
    <x v="0"/>
  </r>
  <r>
    <x v="3"/>
    <x v="3"/>
    <n v="404"/>
    <x v="30"/>
    <x v="0"/>
    <n v="1"/>
    <x v="0"/>
  </r>
  <r>
    <x v="3"/>
    <x v="3"/>
    <n v="404"/>
    <x v="30"/>
    <x v="1"/>
    <n v="1"/>
    <x v="0"/>
  </r>
  <r>
    <x v="3"/>
    <x v="3"/>
    <n v="404"/>
    <x v="30"/>
    <x v="6"/>
    <n v="1"/>
    <x v="0"/>
  </r>
  <r>
    <x v="3"/>
    <x v="3"/>
    <n v="404"/>
    <x v="30"/>
    <x v="16"/>
    <n v="1"/>
    <x v="0"/>
  </r>
  <r>
    <x v="3"/>
    <x v="3"/>
    <n v="404"/>
    <x v="30"/>
    <x v="17"/>
    <n v="1"/>
    <x v="0"/>
  </r>
  <r>
    <x v="3"/>
    <x v="3"/>
    <n v="404"/>
    <x v="30"/>
    <x v="18"/>
    <n v="1"/>
    <x v="0"/>
  </r>
  <r>
    <x v="3"/>
    <x v="3"/>
    <n v="404"/>
    <x v="30"/>
    <x v="3"/>
    <n v="1"/>
    <x v="0"/>
  </r>
  <r>
    <x v="3"/>
    <x v="3"/>
    <n v="404"/>
    <x v="30"/>
    <x v="19"/>
    <n v="1"/>
    <x v="0"/>
  </r>
  <r>
    <x v="3"/>
    <x v="3"/>
    <n v="405"/>
    <x v="31"/>
    <x v="6"/>
    <n v="1"/>
    <x v="1"/>
  </r>
  <r>
    <x v="3"/>
    <x v="3"/>
    <n v="405"/>
    <x v="31"/>
    <x v="2"/>
    <n v="1"/>
    <x v="1"/>
  </r>
  <r>
    <x v="3"/>
    <x v="3"/>
    <n v="405"/>
    <x v="31"/>
    <x v="20"/>
    <n v="0"/>
    <x v="1"/>
  </r>
  <r>
    <x v="3"/>
    <x v="3"/>
    <n v="405"/>
    <x v="31"/>
    <x v="5"/>
    <n v="1"/>
    <x v="1"/>
  </r>
  <r>
    <x v="3"/>
    <x v="3"/>
    <n v="406"/>
    <x v="32"/>
    <x v="6"/>
    <n v="1"/>
    <x v="1"/>
  </r>
  <r>
    <x v="3"/>
    <x v="3"/>
    <n v="406"/>
    <x v="32"/>
    <x v="2"/>
    <n v="1"/>
    <x v="1"/>
  </r>
  <r>
    <x v="3"/>
    <x v="3"/>
    <n v="406"/>
    <x v="32"/>
    <x v="20"/>
    <n v="0"/>
    <x v="1"/>
  </r>
  <r>
    <x v="3"/>
    <x v="3"/>
    <n v="406"/>
    <x v="32"/>
    <x v="5"/>
    <n v="1"/>
    <x v="1"/>
  </r>
  <r>
    <x v="3"/>
    <x v="3"/>
    <n v="407"/>
    <x v="33"/>
    <x v="5"/>
    <n v="1"/>
    <x v="1"/>
  </r>
  <r>
    <x v="4"/>
    <x v="4"/>
    <n v="501"/>
    <x v="34"/>
    <x v="5"/>
    <n v="1"/>
    <x v="0"/>
  </r>
  <r>
    <x v="4"/>
    <x v="4"/>
    <n v="502"/>
    <x v="35"/>
    <x v="1"/>
    <n v="1"/>
    <x v="0"/>
  </r>
  <r>
    <x v="4"/>
    <x v="4"/>
    <n v="502"/>
    <x v="35"/>
    <x v="6"/>
    <n v="1"/>
    <x v="0"/>
  </r>
  <r>
    <x v="4"/>
    <x v="4"/>
    <n v="502"/>
    <x v="35"/>
    <x v="3"/>
    <n v="1"/>
    <x v="0"/>
  </r>
  <r>
    <x v="4"/>
    <x v="4"/>
    <n v="502"/>
    <x v="35"/>
    <x v="0"/>
    <n v="1"/>
    <x v="0"/>
  </r>
  <r>
    <x v="4"/>
    <x v="4"/>
    <n v="502"/>
    <x v="35"/>
    <x v="5"/>
    <n v="1"/>
    <x v="0"/>
  </r>
  <r>
    <x v="4"/>
    <x v="4"/>
    <n v="503"/>
    <x v="36"/>
    <x v="5"/>
    <n v="1"/>
    <x v="1"/>
  </r>
  <r>
    <x v="4"/>
    <x v="4"/>
    <n v="504"/>
    <x v="37"/>
    <x v="5"/>
    <n v="1"/>
    <x v="1"/>
  </r>
  <r>
    <x v="5"/>
    <x v="5"/>
    <n v="601"/>
    <x v="38"/>
    <x v="0"/>
    <n v="1"/>
    <x v="1"/>
  </r>
  <r>
    <x v="5"/>
    <x v="5"/>
    <n v="601"/>
    <x v="38"/>
    <x v="1"/>
    <n v="1"/>
    <x v="1"/>
  </r>
  <r>
    <x v="5"/>
    <x v="5"/>
    <n v="601"/>
    <x v="38"/>
    <x v="6"/>
    <n v="1"/>
    <x v="1"/>
  </r>
  <r>
    <x v="5"/>
    <x v="5"/>
    <n v="601"/>
    <x v="38"/>
    <x v="3"/>
    <n v="1"/>
    <x v="1"/>
  </r>
  <r>
    <x v="5"/>
    <x v="5"/>
    <n v="601"/>
    <x v="38"/>
    <x v="4"/>
    <n v="1"/>
    <x v="1"/>
  </r>
  <r>
    <x v="5"/>
    <x v="5"/>
    <n v="601"/>
    <x v="38"/>
    <x v="5"/>
    <n v="1"/>
    <x v="1"/>
  </r>
  <r>
    <x v="5"/>
    <x v="5"/>
    <n v="602"/>
    <x v="39"/>
    <x v="5"/>
    <n v="1"/>
    <x v="1"/>
  </r>
  <r>
    <x v="6"/>
    <x v="6"/>
    <n v="701"/>
    <x v="40"/>
    <x v="1"/>
    <n v="1"/>
    <x v="0"/>
  </r>
  <r>
    <x v="6"/>
    <x v="6"/>
    <n v="701"/>
    <x v="40"/>
    <x v="4"/>
    <n v="1"/>
    <x v="0"/>
  </r>
  <r>
    <x v="6"/>
    <x v="6"/>
    <n v="701"/>
    <x v="40"/>
    <x v="5"/>
    <n v="1"/>
    <x v="0"/>
  </r>
  <r>
    <x v="7"/>
    <x v="7"/>
    <n v="801"/>
    <x v="41"/>
    <x v="0"/>
    <n v="1"/>
    <x v="0"/>
  </r>
  <r>
    <x v="7"/>
    <x v="7"/>
    <n v="801"/>
    <x v="41"/>
    <x v="1"/>
    <n v="1"/>
    <x v="0"/>
  </r>
  <r>
    <x v="7"/>
    <x v="7"/>
    <n v="801"/>
    <x v="41"/>
    <x v="3"/>
    <n v="1"/>
    <x v="0"/>
  </r>
  <r>
    <x v="7"/>
    <x v="7"/>
    <n v="803"/>
    <x v="42"/>
    <x v="0"/>
    <n v="1"/>
    <x v="0"/>
  </r>
  <r>
    <x v="7"/>
    <x v="7"/>
    <n v="803"/>
    <x v="42"/>
    <x v="1"/>
    <n v="1"/>
    <x v="0"/>
  </r>
  <r>
    <x v="7"/>
    <x v="7"/>
    <n v="803"/>
    <x v="42"/>
    <x v="3"/>
    <n v="1"/>
    <x v="0"/>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r>
    <x v="8"/>
    <x v="8"/>
    <m/>
    <x v="43"/>
    <x v="21"/>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1E97D7-E8B0-4A4B-93C6-7DCF09A412FF}" name="Tabela dinâmica1" cacheId="42" applyNumberFormats="0" applyBorderFormats="0" applyFontFormats="0" applyPatternFormats="0" applyAlignmentFormats="0" applyWidthHeightFormats="1" dataCaption="Valores" updatedVersion="8" minRefreshableVersion="3" useAutoFormatting="1" colGrandTotals="0" itemPrintTitles="1" createdVersion="7" indent="0" compact="0" compactData="0" gridDropZones="1" multipleFieldFilters="0" chartFormat="16">
  <location ref="A64:N83" firstHeaderRow="1" firstDataRow="2" firstDataCol="1" rowPageCount="1" colPageCount="1"/>
  <pivotFields count="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7">
        <item x="40"/>
        <item x="5"/>
        <item x="29"/>
        <item x="30"/>
        <item x="41"/>
        <item x="31"/>
        <item x="15"/>
        <item x="32"/>
        <item x="34"/>
        <item x="13"/>
        <item x="9"/>
        <item x="19"/>
        <item x="28"/>
        <item x="38"/>
        <item x="1"/>
        <item m="1" x="44"/>
        <item m="1" x="46"/>
        <item m="1" x="45"/>
        <item x="0"/>
        <item x="43"/>
        <item x="35"/>
        <item x="42"/>
        <item x="2"/>
        <item x="3"/>
        <item x="4"/>
        <item x="6"/>
        <item x="7"/>
        <item x="8"/>
        <item x="10"/>
        <item x="11"/>
        <item x="12"/>
        <item x="14"/>
        <item x="16"/>
        <item x="17"/>
        <item x="18"/>
        <item x="20"/>
        <item x="21"/>
        <item x="22"/>
        <item x="23"/>
        <item x="24"/>
        <item x="25"/>
        <item x="26"/>
        <item x="27"/>
        <item x="33"/>
        <item x="36"/>
        <item x="37"/>
        <item x="39"/>
      </items>
      <extLst>
        <ext xmlns:x14="http://schemas.microsoft.com/office/spreadsheetml/2009/9/main" uri="{2946ED86-A175-432a-8AC1-64E0C546D7DE}">
          <x14:pivotField fillDownLabels="1"/>
        </ext>
      </extLst>
    </pivotField>
    <pivotField axis="axisRow" dataField="1" compact="0" outline="0" showAll="0" defaultSubtotal="0">
      <items count="28">
        <item x="8"/>
        <item x="15"/>
        <item x="0"/>
        <item m="1" x="23"/>
        <item m="1" x="25"/>
        <item m="1" x="26"/>
        <item x="1"/>
        <item x="9"/>
        <item x="6"/>
        <item m="1" x="22"/>
        <item x="10"/>
        <item x="12"/>
        <item x="2"/>
        <item x="16"/>
        <item x="7"/>
        <item x="13"/>
        <item x="20"/>
        <item x="17"/>
        <item x="18"/>
        <item x="14"/>
        <item x="3"/>
        <item x="4"/>
        <item m="1" x="27"/>
        <item x="19"/>
        <item m="1" x="24"/>
        <item x="11"/>
        <item x="21"/>
        <item x="5"/>
      </items>
      <extLst>
        <ext xmlns:x14="http://schemas.microsoft.com/office/spreadsheetml/2009/9/main" uri="{2946ED86-A175-432a-8AC1-64E0C546D7DE}">
          <x14:pivotField fillDownLabels="1"/>
        </ext>
      </extLst>
    </pivotField>
    <pivotField compact="0" outline="0" subtotalTop="0" multipleItemSelectionAllowed="1" showAll="0" defaultSubtotal="0">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h="1" x="1"/>
        <item x="0"/>
        <item h="1" x="2"/>
      </items>
      <extLst>
        <ext xmlns:x14="http://schemas.microsoft.com/office/spreadsheetml/2009/9/main" uri="{2946ED86-A175-432a-8AC1-64E0C546D7DE}">
          <x14:pivotField fillDownLabels="1"/>
        </ext>
      </extLst>
    </pivotField>
  </pivotFields>
  <rowFields count="1">
    <field x="4"/>
  </rowFields>
  <rowItems count="18">
    <i>
      <x/>
    </i>
    <i>
      <x v="1"/>
    </i>
    <i>
      <x v="2"/>
    </i>
    <i>
      <x v="6"/>
    </i>
    <i>
      <x v="7"/>
    </i>
    <i>
      <x v="8"/>
    </i>
    <i>
      <x v="10"/>
    </i>
    <i>
      <x v="12"/>
    </i>
    <i>
      <x v="13"/>
    </i>
    <i>
      <x v="14"/>
    </i>
    <i>
      <x v="17"/>
    </i>
    <i>
      <x v="18"/>
    </i>
    <i>
      <x v="20"/>
    </i>
    <i>
      <x v="21"/>
    </i>
    <i>
      <x v="23"/>
    </i>
    <i>
      <x v="25"/>
    </i>
    <i>
      <x v="27"/>
    </i>
    <i t="grand">
      <x/>
    </i>
  </rowItems>
  <colFields count="1">
    <field x="3"/>
  </colFields>
  <colItems count="13">
    <i>
      <x/>
    </i>
    <i>
      <x v="1"/>
    </i>
    <i>
      <x v="3"/>
    </i>
    <i>
      <x v="4"/>
    </i>
    <i>
      <x v="8"/>
    </i>
    <i>
      <x v="9"/>
    </i>
    <i>
      <x v="10"/>
    </i>
    <i>
      <x v="14"/>
    </i>
    <i>
      <x v="18"/>
    </i>
    <i>
      <x v="20"/>
    </i>
    <i>
      <x v="21"/>
    </i>
    <i>
      <x v="36"/>
    </i>
    <i>
      <x v="39"/>
    </i>
  </colItems>
  <pageFields count="1">
    <pageField fld="6" hier="-1"/>
  </pageFields>
  <dataFields count="1">
    <dataField name="Contagem de Regra_Revisada" fld="4" subtotal="count" baseField="0" baseItem="0"/>
  </dataFields>
  <chartFormats count="1">
    <chartFormat chart="0" format="2" series="1">
      <pivotArea type="data" outline="0" fieldPosition="0"/>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3C4FB8-5D39-404E-A901-F0E0580B9A92}" name="Tabela dinâmica4" cacheId="42" applyNumberFormats="0" applyBorderFormats="0" applyFontFormats="0" applyPatternFormats="0" applyAlignmentFormats="0" applyWidthHeightFormats="1" dataCaption="Valores" updatedVersion="8" minRefreshableVersion="3" useAutoFormatting="1" colGrandTotals="0" itemPrintTitles="1" createdVersion="7" indent="0" compact="0" compactData="0" gridDropZones="1" multipleFieldFilters="0" chartFormat="23">
  <location ref="A4:D19" firstHeaderRow="2" firstDataRow="2" firstDataCol="3" rowPageCount="1" colPageCount="1"/>
  <pivotFields count="7">
    <pivotField axis="axisRow" compact="0" outline="0" showAll="0" defaultSubtotal="0">
      <items count="10">
        <item x="0"/>
        <item x="1"/>
        <item x="2"/>
        <item x="3"/>
        <item x="4"/>
        <item x="5"/>
        <item x="6"/>
        <item x="7"/>
        <item h="1" m="1" x="9"/>
        <item h="1" x="8"/>
      </items>
      <extLst>
        <ext xmlns:x14="http://schemas.microsoft.com/office/spreadsheetml/2009/9/main" uri="{2946ED86-A175-432a-8AC1-64E0C546D7DE}">
          <x14:pivotField fillDownLabels="1"/>
        </ext>
      </extLst>
    </pivotField>
    <pivotField axis="axisRow" compact="0" outline="0" showAll="0" defaultSubtotal="0">
      <items count="10">
        <item x="6"/>
        <item x="1"/>
        <item x="7"/>
        <item x="4"/>
        <item x="0"/>
        <item x="2"/>
        <item x="3"/>
        <item x="5"/>
        <item m="1" x="9"/>
        <item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7">
        <item x="40"/>
        <item x="5"/>
        <item x="29"/>
        <item x="30"/>
        <item x="41"/>
        <item x="31"/>
        <item x="15"/>
        <item x="32"/>
        <item x="34"/>
        <item x="13"/>
        <item x="9"/>
        <item x="19"/>
        <item x="28"/>
        <item x="38"/>
        <item x="1"/>
        <item m="1" x="44"/>
        <item m="1" x="46"/>
        <item m="1" x="45"/>
        <item x="0"/>
        <item x="43"/>
        <item x="35"/>
        <item x="42"/>
        <item x="2"/>
        <item x="3"/>
        <item x="4"/>
        <item x="6"/>
        <item x="7"/>
        <item x="8"/>
        <item x="10"/>
        <item x="11"/>
        <item x="12"/>
        <item x="14"/>
        <item x="16"/>
        <item x="17"/>
        <item x="18"/>
        <item x="20"/>
        <item x="21"/>
        <item x="22"/>
        <item x="23"/>
        <item x="24"/>
        <item x="25"/>
        <item x="26"/>
        <item x="27"/>
        <item x="33"/>
        <item x="36"/>
        <item x="37"/>
        <item x="39"/>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multipleItemSelectionAllowed="1" showAll="0" defaultSubtotal="0">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h="1" x="1"/>
        <item x="0"/>
        <item h="1" x="2"/>
      </items>
      <extLst>
        <ext xmlns:x14="http://schemas.microsoft.com/office/spreadsheetml/2009/9/main" uri="{2946ED86-A175-432a-8AC1-64E0C546D7DE}">
          <x14:pivotField fillDownLabels="1"/>
        </ext>
      </extLst>
    </pivotField>
  </pivotFields>
  <rowFields count="3">
    <field x="0"/>
    <field x="1"/>
    <field x="3"/>
  </rowFields>
  <rowItems count="14">
    <i>
      <x/>
      <x v="4"/>
      <x v="14"/>
    </i>
    <i r="2">
      <x v="18"/>
    </i>
    <i>
      <x v="1"/>
      <x v="1"/>
      <x v="1"/>
    </i>
    <i>
      <x v="2"/>
      <x v="5"/>
      <x v="9"/>
    </i>
    <i r="2">
      <x v="10"/>
    </i>
    <i r="2">
      <x v="36"/>
    </i>
    <i r="2">
      <x v="39"/>
    </i>
    <i>
      <x v="3"/>
      <x v="6"/>
      <x v="3"/>
    </i>
    <i>
      <x v="4"/>
      <x v="3"/>
      <x v="8"/>
    </i>
    <i r="2">
      <x v="20"/>
    </i>
    <i>
      <x v="6"/>
      <x/>
      <x/>
    </i>
    <i>
      <x v="7"/>
      <x v="2"/>
      <x v="4"/>
    </i>
    <i r="2">
      <x v="21"/>
    </i>
    <i t="grand">
      <x/>
    </i>
  </rowItems>
  <colItems count="1">
    <i/>
  </colItems>
  <pageFields count="1">
    <pageField fld="6" hier="-1"/>
  </pageFields>
  <dataFields count="1">
    <dataField name="Contagem de Regra_Revisada" fld="4"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223AA7-CA08-42B2-9D5B-B3DD69E39961}" name="Tabela dinâmica4" cacheId="26" applyNumberFormats="0" applyBorderFormats="0" applyFontFormats="0" applyPatternFormats="0" applyAlignmentFormats="0" applyWidthHeightFormats="1" dataCaption="Valores" updatedVersion="8" minRefreshableVersion="3" useAutoFormatting="1" colGrandTotals="0" itemPrintTitles="1" createdVersion="7" indent="0" compact="0" compactData="0" gridDropZones="1" multipleFieldFilters="0" chartFormat="17">
  <location ref="A4:D59" firstHeaderRow="2" firstDataRow="2" firstDataCol="3" rowPageCount="2" colPageCount="1"/>
  <pivotFields count="7">
    <pivotField axis="axisRow" compact="0" outline="0" showAll="0" defaultSubtotal="0">
      <items count="10">
        <item x="0"/>
        <item x="1"/>
        <item x="2"/>
        <item x="3"/>
        <item x="4"/>
        <item x="5"/>
        <item x="6"/>
        <item x="7"/>
        <item x="8"/>
        <item h="1" x="9"/>
      </items>
      <extLst>
        <ext xmlns:x14="http://schemas.microsoft.com/office/spreadsheetml/2009/9/main" uri="{2946ED86-A175-432a-8AC1-64E0C546D7DE}">
          <x14:pivotField fillDownLabels="1"/>
        </ext>
      </extLst>
    </pivotField>
    <pivotField axis="axisRow" compact="0" outline="0" showAll="0" defaultSubtotal="0">
      <items count="10">
        <item x="6"/>
        <item x="1"/>
        <item x="7"/>
        <item x="4"/>
        <item x="0"/>
        <item x="2"/>
        <item x="3"/>
        <item x="5"/>
        <item x="8"/>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1">
        <item x="42"/>
        <item x="36"/>
        <item x="5"/>
        <item x="8"/>
        <item x="30"/>
        <item x="31"/>
        <item x="43"/>
        <item x="37"/>
        <item x="32"/>
        <item x="16"/>
        <item x="38"/>
        <item x="22"/>
        <item x="33"/>
        <item x="35"/>
        <item x="13"/>
        <item x="9"/>
        <item x="45"/>
        <item x="44"/>
        <item x="20"/>
        <item x="15"/>
        <item x="29"/>
        <item x="39"/>
        <item x="41"/>
        <item x="1"/>
        <item x="49"/>
        <item x="46"/>
        <item x="48"/>
        <item x="47"/>
        <item x="0"/>
        <item x="50"/>
        <item x="2"/>
        <item x="3"/>
        <item x="4"/>
        <item x="6"/>
        <item x="7"/>
        <item x="10"/>
        <item x="11"/>
        <item x="12"/>
        <item x="14"/>
        <item x="17"/>
        <item x="18"/>
        <item x="19"/>
        <item x="21"/>
        <item x="23"/>
        <item x="24"/>
        <item x="25"/>
        <item x="26"/>
        <item x="27"/>
        <item x="28"/>
        <item x="34"/>
        <item x="4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1"/>
        <item x="0"/>
        <item x="2"/>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1"/>
        <item x="0"/>
        <item x="2"/>
      </items>
      <extLst>
        <ext xmlns:x14="http://schemas.microsoft.com/office/spreadsheetml/2009/9/main" uri="{2946ED86-A175-432a-8AC1-64E0C546D7DE}">
          <x14:pivotField fillDownLabels="1"/>
        </ext>
      </extLst>
    </pivotField>
  </pivotFields>
  <rowFields count="3">
    <field x="0"/>
    <field x="1"/>
    <field x="3"/>
  </rowFields>
  <rowItems count="54">
    <i>
      <x/>
      <x v="4"/>
      <x v="23"/>
    </i>
    <i r="2">
      <x v="28"/>
    </i>
    <i r="2">
      <x v="30"/>
    </i>
    <i r="2">
      <x v="31"/>
    </i>
    <i r="2">
      <x v="32"/>
    </i>
    <i>
      <x v="1"/>
      <x v="1"/>
      <x v="2"/>
    </i>
    <i r="2">
      <x v="3"/>
    </i>
    <i r="2">
      <x v="33"/>
    </i>
    <i r="2">
      <x v="34"/>
    </i>
    <i>
      <x v="2"/>
      <x v="5"/>
      <x v="9"/>
    </i>
    <i r="2">
      <x v="11"/>
    </i>
    <i r="2">
      <x v="14"/>
    </i>
    <i r="2">
      <x v="15"/>
    </i>
    <i r="2">
      <x v="18"/>
    </i>
    <i r="2">
      <x v="19"/>
    </i>
    <i r="2">
      <x v="33"/>
    </i>
    <i r="2">
      <x v="34"/>
    </i>
    <i r="2">
      <x v="35"/>
    </i>
    <i r="2">
      <x v="36"/>
    </i>
    <i r="2">
      <x v="37"/>
    </i>
    <i r="2">
      <x v="38"/>
    </i>
    <i r="2">
      <x v="39"/>
    </i>
    <i r="2">
      <x v="40"/>
    </i>
    <i r="2">
      <x v="41"/>
    </i>
    <i r="2">
      <x v="42"/>
    </i>
    <i r="2">
      <x v="43"/>
    </i>
    <i r="2">
      <x v="44"/>
    </i>
    <i r="2">
      <x v="45"/>
    </i>
    <i r="2">
      <x v="46"/>
    </i>
    <i r="2">
      <x v="47"/>
    </i>
    <i r="2">
      <x v="48"/>
    </i>
    <i>
      <x v="3"/>
      <x v="6"/>
      <x v="4"/>
    </i>
    <i r="2">
      <x v="5"/>
    </i>
    <i r="2">
      <x v="8"/>
    </i>
    <i r="2">
      <x v="12"/>
    </i>
    <i r="2">
      <x v="20"/>
    </i>
    <i r="2">
      <x v="34"/>
    </i>
    <i r="2">
      <x v="49"/>
    </i>
    <i>
      <x v="4"/>
      <x v="3"/>
      <x v="1"/>
    </i>
    <i r="2">
      <x v="7"/>
    </i>
    <i r="2">
      <x v="10"/>
    </i>
    <i r="2">
      <x v="13"/>
    </i>
    <i>
      <x v="5"/>
      <x v="7"/>
      <x v="21"/>
    </i>
    <i r="2">
      <x v="22"/>
    </i>
    <i r="2">
      <x v="50"/>
    </i>
    <i>
      <x v="6"/>
      <x/>
      <x/>
    </i>
    <i>
      <x v="7"/>
      <x v="2"/>
      <x v="6"/>
    </i>
    <i r="2">
      <x v="16"/>
    </i>
    <i r="2">
      <x v="17"/>
    </i>
    <i>
      <x v="8"/>
      <x v="8"/>
      <x v="24"/>
    </i>
    <i r="2">
      <x v="25"/>
    </i>
    <i r="2">
      <x v="26"/>
    </i>
    <i r="2">
      <x v="27"/>
    </i>
    <i t="grand">
      <x/>
    </i>
  </rowItems>
  <colItems count="1">
    <i/>
  </colItems>
  <pageFields count="2">
    <pageField fld="6" hier="-1"/>
    <pageField fld="5" hier="-1"/>
  </pageFields>
  <dataFields count="1">
    <dataField name="Contagem de Regra_Revisada" fld="4" subtotal="count" baseField="0" baseItem="0"/>
  </dataFields>
  <chartFormats count="2">
    <chartFormat chart="16" format="3" series="1">
      <pivotArea type="data" outline="0" fieldPosition="0"/>
    </chartFormat>
    <chartFormat chart="1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13CAA7-641A-46D1-B38D-9EFC32E348EE}" name="Tabela dinâmica3" cacheId="42" applyNumberFormats="0" applyBorderFormats="0" applyFontFormats="0" applyPatternFormats="0" applyAlignmentFormats="0" applyWidthHeightFormats="1" dataCaption="Valores" updatedVersion="8" minRefreshableVersion="3" useAutoFormatting="1" rowGrandTotals="0" colGrandTotals="0" itemPrintTitles="1" createdVersion="8" indent="0" outline="1" outlineData="1" multipleFieldFilters="0">
  <location ref="A4:N22" firstHeaderRow="1" firstDataRow="2" firstDataCol="1" rowPageCount="1" colPageCount="1"/>
  <pivotFields count="7">
    <pivotField dataField="1"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axis="axisCol" showAll="0" defaultSubtotal="0">
      <items count="47">
        <item x="40"/>
        <item x="14"/>
        <item x="25"/>
        <item x="26"/>
        <item x="39"/>
        <item x="35"/>
        <item x="5"/>
        <item x="8"/>
        <item x="29"/>
        <item x="30"/>
        <item x="33"/>
        <item x="41"/>
        <item x="36"/>
        <item x="31"/>
        <item x="15"/>
        <item x="18"/>
        <item x="17"/>
        <item x="6"/>
        <item x="11"/>
        <item x="37"/>
        <item x="16"/>
        <item x="21"/>
        <item x="23"/>
        <item x="22"/>
        <item x="20"/>
        <item x="3"/>
        <item x="32"/>
        <item x="34"/>
        <item x="13"/>
        <item x="9"/>
        <item x="42"/>
        <item x="24"/>
        <item x="7"/>
        <item x="12"/>
        <item x="10"/>
        <item x="4"/>
        <item x="19"/>
        <item x="27"/>
        <item x="28"/>
        <item x="38"/>
        <item x="1"/>
        <item x="2"/>
        <item m="1" x="44"/>
        <item m="1" x="46"/>
        <item m="1" x="45"/>
        <item x="0"/>
        <item x="43"/>
      </items>
      <extLst>
        <ext xmlns:x14="http://schemas.microsoft.com/office/spreadsheetml/2009/9/main" uri="{2946ED86-A175-432a-8AC1-64E0C546D7DE}">
          <x14:pivotField fillDownLabels="1"/>
        </ext>
      </extLst>
    </pivotField>
    <pivotField axis="axisRow" showAll="0" defaultSubtotal="0">
      <items count="28">
        <item x="8"/>
        <item x="15"/>
        <item x="0"/>
        <item m="1" x="23"/>
        <item m="1" x="25"/>
        <item m="1" x="26"/>
        <item x="1"/>
        <item x="5"/>
        <item x="9"/>
        <item x="6"/>
        <item m="1" x="22"/>
        <item x="10"/>
        <item x="12"/>
        <item x="2"/>
        <item x="16"/>
        <item x="7"/>
        <item x="13"/>
        <item x="20"/>
        <item x="17"/>
        <item x="18"/>
        <item x="14"/>
        <item x="3"/>
        <item x="4"/>
        <item m="1" x="27"/>
        <item x="19"/>
        <item m="1" x="24"/>
        <item x="11"/>
        <item x="21"/>
      </items>
      <extLst>
        <ext xmlns:x14="http://schemas.microsoft.com/office/spreadsheetml/2009/9/main" uri="{2946ED86-A175-432a-8AC1-64E0C546D7DE}">
          <x14:pivotField fillDownLabels="1"/>
        </ext>
      </extLst>
    </pivotField>
    <pivotField multipleItemSelectionAllowed="1" showAll="0" defaultSubtotal="0">
      <extLst>
        <ext xmlns:x14="http://schemas.microsoft.com/office/spreadsheetml/2009/9/main" uri="{2946ED86-A175-432a-8AC1-64E0C546D7DE}">
          <x14:pivotField fillDownLabels="1"/>
        </ext>
      </extLst>
    </pivotField>
    <pivotField axis="axisPage" multipleItemSelectionAllowed="1" showAll="0" defaultSubtotal="0">
      <items count="3">
        <item h="1" x="1"/>
        <item x="0"/>
        <item h="1" x="2"/>
      </items>
      <extLst>
        <ext xmlns:x14="http://schemas.microsoft.com/office/spreadsheetml/2009/9/main" uri="{2946ED86-A175-432a-8AC1-64E0C546D7DE}">
          <x14:pivotField fillDownLabels="1"/>
        </ext>
      </extLst>
    </pivotField>
  </pivotFields>
  <rowFields count="1">
    <field x="4"/>
  </rowFields>
  <rowItems count="17">
    <i>
      <x/>
    </i>
    <i>
      <x v="1"/>
    </i>
    <i>
      <x v="2"/>
    </i>
    <i>
      <x v="6"/>
    </i>
    <i>
      <x v="7"/>
    </i>
    <i>
      <x v="8"/>
    </i>
    <i>
      <x v="9"/>
    </i>
    <i>
      <x v="11"/>
    </i>
    <i>
      <x v="13"/>
    </i>
    <i>
      <x v="14"/>
    </i>
    <i>
      <x v="15"/>
    </i>
    <i>
      <x v="18"/>
    </i>
    <i>
      <x v="19"/>
    </i>
    <i>
      <x v="21"/>
    </i>
    <i>
      <x v="22"/>
    </i>
    <i>
      <x v="24"/>
    </i>
    <i>
      <x v="26"/>
    </i>
  </rowItems>
  <colFields count="1">
    <field x="3"/>
  </colFields>
  <colItems count="13">
    <i>
      <x/>
    </i>
    <i>
      <x v="5"/>
    </i>
    <i>
      <x v="6"/>
    </i>
    <i>
      <x v="9"/>
    </i>
    <i>
      <x v="11"/>
    </i>
    <i>
      <x v="21"/>
    </i>
    <i>
      <x v="27"/>
    </i>
    <i>
      <x v="28"/>
    </i>
    <i>
      <x v="29"/>
    </i>
    <i>
      <x v="30"/>
    </i>
    <i>
      <x v="31"/>
    </i>
    <i>
      <x v="40"/>
    </i>
    <i>
      <x v="45"/>
    </i>
  </colItems>
  <pageFields count="1">
    <pageField fld="6" hier="-1"/>
  </pageFields>
  <dataFields count="1">
    <dataField name="Contagem de Codigo_Capitulo"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CBEE4B-9396-46A7-B81A-F10136780CE9}" name="Tabela dinâmica3" cacheId="27"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gridDropZones="1" multipleFieldFilters="0" chartFormat="7">
  <location ref="A3:D50" firstHeaderRow="2" firstDataRow="2" firstDataCol="3"/>
  <pivotFields count="7">
    <pivotField axis="axisRow" compact="0" outline="0" showAll="0" defaultSubtotal="0">
      <items count="9">
        <item x="0"/>
        <item x="1"/>
        <item x="2"/>
        <item x="3"/>
        <item x="4"/>
        <item m="1" x="8"/>
        <item x="5"/>
        <item x="6"/>
        <item h="1" x="7"/>
      </items>
      <extLst>
        <ext xmlns:x14="http://schemas.microsoft.com/office/spreadsheetml/2009/9/main" uri="{2946ED86-A175-432a-8AC1-64E0C546D7DE}">
          <x14:pivotField fillDownLabels="1"/>
        </ext>
      </extLst>
    </pivotField>
    <pivotField axis="axisRow" compact="0" outline="0" showAll="0" defaultSubtotal="0">
      <items count="9">
        <item x="5"/>
        <item x="1"/>
        <item x="6"/>
        <item x="4"/>
        <item x="0"/>
        <item x="2"/>
        <item x="3"/>
        <item m="1" x="8"/>
        <item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7">
        <item x="39"/>
        <item x="14"/>
        <item x="26"/>
        <item x="27"/>
        <item m="1" x="44"/>
        <item x="36"/>
        <item x="5"/>
        <item x="8"/>
        <item x="30"/>
        <item x="31"/>
        <item x="34"/>
        <item x="40"/>
        <item x="37"/>
        <item x="32"/>
        <item x="16"/>
        <item x="19"/>
        <item x="18"/>
        <item x="6"/>
        <item x="11"/>
        <item x="38"/>
        <item x="17"/>
        <item x="22"/>
        <item x="24"/>
        <item x="23"/>
        <item x="21"/>
        <item x="3"/>
        <item x="33"/>
        <item x="35"/>
        <item x="13"/>
        <item x="9"/>
        <item x="42"/>
        <item x="25"/>
        <item x="7"/>
        <item x="12"/>
        <item x="10"/>
        <item x="4"/>
        <item x="41"/>
        <item x="20"/>
        <item x="15"/>
        <item x="28"/>
        <item x="29"/>
        <item m="1" x="45"/>
        <item m="1" x="46"/>
        <item x="1"/>
        <item x="2"/>
        <item x="0"/>
        <item x="43"/>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0"/>
    <field x="1"/>
    <field x="3"/>
  </rowFields>
  <rowItems count="46">
    <i>
      <x/>
      <x v="4"/>
      <x v="25"/>
    </i>
    <i r="2">
      <x v="35"/>
    </i>
    <i r="2">
      <x v="43"/>
    </i>
    <i r="2">
      <x v="44"/>
    </i>
    <i r="2">
      <x v="45"/>
    </i>
    <i>
      <x v="1"/>
      <x v="1"/>
      <x v="6"/>
    </i>
    <i r="2">
      <x v="7"/>
    </i>
    <i r="2">
      <x v="17"/>
    </i>
    <i r="2">
      <x v="32"/>
    </i>
    <i>
      <x v="2"/>
      <x v="5"/>
      <x v="1"/>
    </i>
    <i r="2">
      <x v="2"/>
    </i>
    <i r="2">
      <x v="3"/>
    </i>
    <i r="2">
      <x v="14"/>
    </i>
    <i r="2">
      <x v="15"/>
    </i>
    <i r="2">
      <x v="16"/>
    </i>
    <i r="2">
      <x v="17"/>
    </i>
    <i r="2">
      <x v="18"/>
    </i>
    <i r="2">
      <x v="20"/>
    </i>
    <i r="2">
      <x v="21"/>
    </i>
    <i r="2">
      <x v="22"/>
    </i>
    <i r="2">
      <x v="23"/>
    </i>
    <i r="2">
      <x v="24"/>
    </i>
    <i r="2">
      <x v="28"/>
    </i>
    <i r="2">
      <x v="29"/>
    </i>
    <i r="2">
      <x v="31"/>
    </i>
    <i r="2">
      <x v="32"/>
    </i>
    <i r="2">
      <x v="33"/>
    </i>
    <i r="2">
      <x v="34"/>
    </i>
    <i r="2">
      <x v="37"/>
    </i>
    <i r="2">
      <x v="38"/>
    </i>
    <i r="2">
      <x v="39"/>
    </i>
    <i>
      <x v="3"/>
      <x v="6"/>
      <x v="8"/>
    </i>
    <i r="2">
      <x v="9"/>
    </i>
    <i r="2">
      <x v="10"/>
    </i>
    <i r="2">
      <x v="13"/>
    </i>
    <i r="2">
      <x v="26"/>
    </i>
    <i r="2">
      <x v="32"/>
    </i>
    <i r="2">
      <x v="40"/>
    </i>
    <i>
      <x v="4"/>
      <x v="3"/>
      <x v="5"/>
    </i>
    <i r="2">
      <x v="12"/>
    </i>
    <i r="2">
      <x v="19"/>
    </i>
    <i r="2">
      <x v="27"/>
    </i>
    <i>
      <x v="6"/>
      <x/>
      <x/>
    </i>
    <i>
      <x v="7"/>
      <x v="2"/>
      <x v="11"/>
    </i>
    <i r="2">
      <x v="30"/>
    </i>
    <i r="2">
      <x v="36"/>
    </i>
  </rowItems>
  <colItems count="1">
    <i/>
  </colItems>
  <dataFields count="1">
    <dataField name="Contagem de Regra_Revisada" fld="4"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0.bin"/><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ivotTable" Target="../pivotTables/pivotTable5.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B8347-74DD-4CC2-A843-F5F98D1C391E}">
  <sheetPr codeName="Planilha1"/>
  <dimension ref="A1:C71"/>
  <sheetViews>
    <sheetView zoomScale="160" zoomScaleNormal="160" workbookViewId="0">
      <selection activeCell="B1" sqref="B1"/>
    </sheetView>
  </sheetViews>
  <sheetFormatPr defaultRowHeight="15" x14ac:dyDescent="0.25"/>
  <cols>
    <col min="1" max="1" width="20.28515625" style="7" bestFit="1" customWidth="1"/>
    <col min="2" max="2" width="44.85546875" style="7" bestFit="1" customWidth="1"/>
    <col min="3" max="3" width="30.7109375" style="4" customWidth="1"/>
    <col min="4" max="16384" width="9.140625" style="16"/>
  </cols>
  <sheetData>
    <row r="1" spans="1:3" x14ac:dyDescent="0.25">
      <c r="A1" s="2" t="s">
        <v>438</v>
      </c>
      <c r="B1" s="2" t="s">
        <v>151</v>
      </c>
      <c r="C1" s="2" t="s">
        <v>439</v>
      </c>
    </row>
    <row r="2" spans="1:3" ht="15" customHeight="1" x14ac:dyDescent="0.25">
      <c r="A2" s="7">
        <v>1</v>
      </c>
      <c r="B2" s="7" t="s">
        <v>1</v>
      </c>
      <c r="C2" s="17" t="s">
        <v>10</v>
      </c>
    </row>
    <row r="3" spans="1:3" x14ac:dyDescent="0.25">
      <c r="A3" s="7">
        <v>2</v>
      </c>
      <c r="B3" s="7" t="s">
        <v>2</v>
      </c>
      <c r="C3" s="17" t="s">
        <v>15</v>
      </c>
    </row>
    <row r="4" spans="1:3" x14ac:dyDescent="0.25">
      <c r="A4" s="7">
        <v>3</v>
      </c>
      <c r="B4" s="7" t="s">
        <v>3</v>
      </c>
      <c r="C4" s="21" t="s">
        <v>33</v>
      </c>
    </row>
    <row r="5" spans="1:3" x14ac:dyDescent="0.25">
      <c r="A5" s="7">
        <v>4</v>
      </c>
      <c r="B5" s="7" t="s">
        <v>4</v>
      </c>
      <c r="C5" s="17" t="s">
        <v>23</v>
      </c>
    </row>
    <row r="6" spans="1:3" x14ac:dyDescent="0.25">
      <c r="A6" s="7">
        <v>5</v>
      </c>
      <c r="B6" s="7" t="s">
        <v>5</v>
      </c>
      <c r="C6" s="17" t="s">
        <v>34</v>
      </c>
    </row>
    <row r="7" spans="1:3" ht="15" customHeight="1" x14ac:dyDescent="0.25">
      <c r="A7" s="7">
        <v>6</v>
      </c>
      <c r="B7" s="7" t="s">
        <v>6</v>
      </c>
      <c r="C7" s="17" t="s">
        <v>35</v>
      </c>
    </row>
    <row r="8" spans="1:3" x14ac:dyDescent="0.25">
      <c r="A8" s="7">
        <v>7</v>
      </c>
      <c r="B8" s="7" t="s">
        <v>7</v>
      </c>
      <c r="C8" s="4" t="s">
        <v>36</v>
      </c>
    </row>
    <row r="9" spans="1:3" x14ac:dyDescent="0.25">
      <c r="A9" s="7">
        <v>8</v>
      </c>
      <c r="B9" s="7" t="s">
        <v>8</v>
      </c>
      <c r="C9" s="17" t="s">
        <v>37</v>
      </c>
    </row>
    <row r="10" spans="1:3" x14ac:dyDescent="0.25">
      <c r="A10" s="7">
        <v>9</v>
      </c>
      <c r="B10" s="7" t="s">
        <v>9</v>
      </c>
      <c r="C10" s="17" t="s">
        <v>38</v>
      </c>
    </row>
    <row r="11" spans="1:3" ht="15" customHeight="1" x14ac:dyDescent="0.25">
      <c r="C11" s="17"/>
    </row>
    <row r="12" spans="1:3" x14ac:dyDescent="0.25">
      <c r="C12" s="17"/>
    </row>
    <row r="13" spans="1:3" x14ac:dyDescent="0.25">
      <c r="C13" s="17"/>
    </row>
    <row r="14" spans="1:3" x14ac:dyDescent="0.25">
      <c r="C14" s="17"/>
    </row>
    <row r="15" spans="1:3" x14ac:dyDescent="0.25">
      <c r="C15" s="17"/>
    </row>
    <row r="16" spans="1:3" x14ac:dyDescent="0.25">
      <c r="C16" s="17"/>
    </row>
    <row r="17" spans="3:3" x14ac:dyDescent="0.25">
      <c r="C17" s="17"/>
    </row>
    <row r="18" spans="3:3" x14ac:dyDescent="0.25">
      <c r="C18" s="21"/>
    </row>
    <row r="19" spans="3:3" x14ac:dyDescent="0.25">
      <c r="C19" s="21"/>
    </row>
    <row r="20" spans="3:3" x14ac:dyDescent="0.25">
      <c r="C20" s="21"/>
    </row>
    <row r="21" spans="3:3" x14ac:dyDescent="0.25">
      <c r="C21" s="21"/>
    </row>
    <row r="22" spans="3:3" x14ac:dyDescent="0.25">
      <c r="C22" s="21"/>
    </row>
    <row r="23" spans="3:3" x14ac:dyDescent="0.25">
      <c r="C23" s="21"/>
    </row>
    <row r="24" spans="3:3" x14ac:dyDescent="0.25">
      <c r="C24" s="21"/>
    </row>
    <row r="25" spans="3:3" x14ac:dyDescent="0.25">
      <c r="C25" s="21"/>
    </row>
    <row r="26" spans="3:3" x14ac:dyDescent="0.25">
      <c r="C26" s="21"/>
    </row>
    <row r="27" spans="3:3" x14ac:dyDescent="0.25">
      <c r="C27" s="21"/>
    </row>
    <row r="28" spans="3:3" x14ac:dyDescent="0.25">
      <c r="C28" s="21"/>
    </row>
    <row r="29" spans="3:3" x14ac:dyDescent="0.25">
      <c r="C29" s="21"/>
    </row>
    <row r="30" spans="3:3" x14ac:dyDescent="0.25">
      <c r="C30" s="21"/>
    </row>
    <row r="31" spans="3:3" x14ac:dyDescent="0.25">
      <c r="C31" s="21"/>
    </row>
    <row r="32" spans="3:3" x14ac:dyDescent="0.25">
      <c r="C32" s="21"/>
    </row>
    <row r="33" spans="3:3" x14ac:dyDescent="0.25">
      <c r="C33" s="21"/>
    </row>
    <row r="34" spans="3:3" x14ac:dyDescent="0.25">
      <c r="C34" s="21"/>
    </row>
    <row r="35" spans="3:3" x14ac:dyDescent="0.25">
      <c r="C35" s="21"/>
    </row>
    <row r="36" spans="3:3" x14ac:dyDescent="0.25">
      <c r="C36" s="21"/>
    </row>
    <row r="37" spans="3:3" x14ac:dyDescent="0.25">
      <c r="C37" s="21"/>
    </row>
    <row r="38" spans="3:3" x14ac:dyDescent="0.25">
      <c r="C38" s="21"/>
    </row>
    <row r="39" spans="3:3" x14ac:dyDescent="0.25">
      <c r="C39" s="21"/>
    </row>
    <row r="40" spans="3:3" x14ac:dyDescent="0.25">
      <c r="C40" s="21"/>
    </row>
    <row r="41" spans="3:3" x14ac:dyDescent="0.25">
      <c r="C41" s="21"/>
    </row>
    <row r="42" spans="3:3" x14ac:dyDescent="0.25">
      <c r="C42" s="21"/>
    </row>
    <row r="43" spans="3:3" x14ac:dyDescent="0.25">
      <c r="C43" s="21"/>
    </row>
    <row r="44" spans="3:3" x14ac:dyDescent="0.25">
      <c r="C44" s="21"/>
    </row>
    <row r="45" spans="3:3" x14ac:dyDescent="0.25">
      <c r="C45" s="21"/>
    </row>
    <row r="46" spans="3:3" x14ac:dyDescent="0.25">
      <c r="C46" s="21"/>
    </row>
    <row r="47" spans="3:3" ht="15" customHeight="1" x14ac:dyDescent="0.25">
      <c r="C47" s="21"/>
    </row>
    <row r="48" spans="3:3" x14ac:dyDescent="0.25">
      <c r="C48" s="21"/>
    </row>
    <row r="49" spans="3:3" x14ac:dyDescent="0.25">
      <c r="C49" s="21"/>
    </row>
    <row r="50" spans="3:3" x14ac:dyDescent="0.25">
      <c r="C50" s="21"/>
    </row>
    <row r="51" spans="3:3" x14ac:dyDescent="0.25">
      <c r="C51" s="21"/>
    </row>
    <row r="52" spans="3:3" x14ac:dyDescent="0.25">
      <c r="C52" s="21"/>
    </row>
    <row r="53" spans="3:3" x14ac:dyDescent="0.25">
      <c r="C53" s="17"/>
    </row>
    <row r="54" spans="3:3" ht="15" customHeight="1" x14ac:dyDescent="0.25">
      <c r="C54" s="17"/>
    </row>
    <row r="55" spans="3:3" x14ac:dyDescent="0.25">
      <c r="C55" s="17"/>
    </row>
    <row r="56" spans="3:3" x14ac:dyDescent="0.25">
      <c r="C56" s="17"/>
    </row>
    <row r="57" spans="3:3" x14ac:dyDescent="0.25">
      <c r="C57" s="17"/>
    </row>
    <row r="58" spans="3:3" ht="15" customHeight="1" x14ac:dyDescent="0.25">
      <c r="C58" s="17"/>
    </row>
    <row r="59" spans="3:3" x14ac:dyDescent="0.25">
      <c r="C59" s="17"/>
    </row>
    <row r="60" spans="3:3" x14ac:dyDescent="0.25">
      <c r="C60" s="17"/>
    </row>
    <row r="61" spans="3:3" x14ac:dyDescent="0.25">
      <c r="C61" s="17"/>
    </row>
    <row r="62" spans="3:3" x14ac:dyDescent="0.25">
      <c r="C62" s="17"/>
    </row>
    <row r="63" spans="3:3" ht="15" customHeight="1" x14ac:dyDescent="0.25">
      <c r="C63" s="17"/>
    </row>
    <row r="64" spans="3:3" x14ac:dyDescent="0.25">
      <c r="C64" s="17"/>
    </row>
    <row r="65" spans="3:3" x14ac:dyDescent="0.25">
      <c r="C65" s="17"/>
    </row>
    <row r="66" spans="3:3" ht="15" customHeight="1" x14ac:dyDescent="0.25">
      <c r="C66" s="17"/>
    </row>
    <row r="67" spans="3:3" x14ac:dyDescent="0.25">
      <c r="C67" s="17"/>
    </row>
    <row r="68" spans="3:3" x14ac:dyDescent="0.25">
      <c r="C68" s="17"/>
    </row>
    <row r="69" spans="3:3" x14ac:dyDescent="0.25">
      <c r="C69" s="17"/>
    </row>
    <row r="70" spans="3:3" x14ac:dyDescent="0.25">
      <c r="C70" s="17"/>
    </row>
    <row r="71" spans="3:3" x14ac:dyDescent="0.25">
      <c r="C71" s="17"/>
    </row>
  </sheetData>
  <autoFilter ref="A1:C71" xr:uid="{B35B8347-74DD-4CC2-A843-F5F98D1C391E}">
    <sortState xmlns:xlrd2="http://schemas.microsoft.com/office/spreadsheetml/2017/richdata2" ref="A2:C71">
      <sortCondition ref="A1:A71"/>
    </sortState>
  </autoFilter>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AB500-0E39-444A-B40B-8682743A8302}">
  <sheetPr>
    <tabColor rgb="FFFFC000"/>
  </sheetPr>
  <dimension ref="A1:D59"/>
  <sheetViews>
    <sheetView workbookViewId="0">
      <selection activeCell="C10" sqref="C10"/>
    </sheetView>
  </sheetViews>
  <sheetFormatPr defaultRowHeight="15" x14ac:dyDescent="0.25"/>
  <cols>
    <col min="1" max="1" width="27.5703125" bestFit="1" customWidth="1"/>
    <col min="2" max="2" width="44.85546875" bestFit="1" customWidth="1"/>
    <col min="3" max="3" width="33.5703125" bestFit="1" customWidth="1"/>
    <col min="4" max="4" width="5.42578125" bestFit="1" customWidth="1"/>
  </cols>
  <sheetData>
    <row r="1" spans="1:4" x14ac:dyDescent="0.25">
      <c r="A1" s="12" t="s">
        <v>556</v>
      </c>
      <c r="B1" t="s">
        <v>557</v>
      </c>
    </row>
    <row r="2" spans="1:4" x14ac:dyDescent="0.25">
      <c r="A2" s="12" t="s">
        <v>539</v>
      </c>
      <c r="B2" t="s">
        <v>557</v>
      </c>
    </row>
    <row r="4" spans="1:4" x14ac:dyDescent="0.25">
      <c r="A4" s="12" t="s">
        <v>454</v>
      </c>
    </row>
    <row r="5" spans="1:4" x14ac:dyDescent="0.25">
      <c r="A5" s="12" t="s">
        <v>438</v>
      </c>
      <c r="B5" s="12" t="s">
        <v>151</v>
      </c>
      <c r="C5" s="12" t="s">
        <v>0</v>
      </c>
      <c r="D5" t="s">
        <v>455</v>
      </c>
    </row>
    <row r="6" spans="1:4" x14ac:dyDescent="0.25">
      <c r="A6">
        <v>1</v>
      </c>
      <c r="B6" t="s">
        <v>1</v>
      </c>
      <c r="C6" t="s">
        <v>12</v>
      </c>
      <c r="D6" s="11">
        <v>13</v>
      </c>
    </row>
    <row r="7" spans="1:4" x14ac:dyDescent="0.25">
      <c r="A7">
        <v>1</v>
      </c>
      <c r="B7" t="s">
        <v>1</v>
      </c>
      <c r="C7" t="s">
        <v>11</v>
      </c>
      <c r="D7" s="11">
        <v>8</v>
      </c>
    </row>
    <row r="8" spans="1:4" x14ac:dyDescent="0.25">
      <c r="A8">
        <v>1</v>
      </c>
      <c r="B8" t="s">
        <v>1</v>
      </c>
      <c r="C8" t="s">
        <v>41</v>
      </c>
      <c r="D8" s="11">
        <v>1</v>
      </c>
    </row>
    <row r="9" spans="1:4" x14ac:dyDescent="0.25">
      <c r="A9">
        <v>1</v>
      </c>
      <c r="B9" t="s">
        <v>1</v>
      </c>
      <c r="C9" t="s">
        <v>42</v>
      </c>
      <c r="D9" s="11">
        <v>1</v>
      </c>
    </row>
    <row r="10" spans="1:4" x14ac:dyDescent="0.25">
      <c r="A10">
        <v>1</v>
      </c>
      <c r="B10" t="s">
        <v>1</v>
      </c>
      <c r="C10" t="s">
        <v>43</v>
      </c>
      <c r="D10" s="11">
        <v>1</v>
      </c>
    </row>
    <row r="11" spans="1:4" x14ac:dyDescent="0.25">
      <c r="A11">
        <v>2</v>
      </c>
      <c r="B11" t="s">
        <v>2</v>
      </c>
      <c r="C11" t="s">
        <v>13</v>
      </c>
      <c r="D11" s="11">
        <v>18</v>
      </c>
    </row>
    <row r="12" spans="1:4" x14ac:dyDescent="0.25">
      <c r="A12">
        <v>2</v>
      </c>
      <c r="B12" t="s">
        <v>2</v>
      </c>
      <c r="C12" t="s">
        <v>14</v>
      </c>
      <c r="D12" s="11">
        <v>3</v>
      </c>
    </row>
    <row r="13" spans="1:4" x14ac:dyDescent="0.25">
      <c r="A13">
        <v>2</v>
      </c>
      <c r="B13" t="s">
        <v>2</v>
      </c>
      <c r="C13" t="s">
        <v>47</v>
      </c>
      <c r="D13" s="11">
        <v>1</v>
      </c>
    </row>
    <row r="14" spans="1:4" x14ac:dyDescent="0.25">
      <c r="A14">
        <v>2</v>
      </c>
      <c r="B14" t="s">
        <v>2</v>
      </c>
      <c r="C14" t="s">
        <v>46</v>
      </c>
      <c r="D14" s="11">
        <v>1</v>
      </c>
    </row>
    <row r="15" spans="1:4" x14ac:dyDescent="0.25">
      <c r="A15">
        <v>3</v>
      </c>
      <c r="B15" t="s">
        <v>3</v>
      </c>
      <c r="C15" t="s">
        <v>63</v>
      </c>
      <c r="D15" s="11">
        <v>8</v>
      </c>
    </row>
    <row r="16" spans="1:4" x14ac:dyDescent="0.25">
      <c r="A16">
        <v>3</v>
      </c>
      <c r="B16" t="s">
        <v>3</v>
      </c>
      <c r="C16" t="s">
        <v>71</v>
      </c>
      <c r="D16" s="11">
        <v>8</v>
      </c>
    </row>
    <row r="17" spans="1:4" x14ac:dyDescent="0.25">
      <c r="A17">
        <v>3</v>
      </c>
      <c r="B17" t="s">
        <v>3</v>
      </c>
      <c r="C17" t="s">
        <v>17</v>
      </c>
      <c r="D17" s="11">
        <v>12</v>
      </c>
    </row>
    <row r="18" spans="1:4" x14ac:dyDescent="0.25">
      <c r="A18">
        <v>3</v>
      </c>
      <c r="B18" t="s">
        <v>3</v>
      </c>
      <c r="C18" t="s">
        <v>16</v>
      </c>
      <c r="D18" s="11">
        <v>11</v>
      </c>
    </row>
    <row r="19" spans="1:4" x14ac:dyDescent="0.25">
      <c r="A19">
        <v>3</v>
      </c>
      <c r="B19" t="s">
        <v>3</v>
      </c>
      <c r="C19" t="s">
        <v>67</v>
      </c>
      <c r="D19" s="11">
        <v>9</v>
      </c>
    </row>
    <row r="20" spans="1:4" x14ac:dyDescent="0.25">
      <c r="A20">
        <v>3</v>
      </c>
      <c r="B20" t="s">
        <v>3</v>
      </c>
      <c r="C20" t="s">
        <v>18</v>
      </c>
      <c r="D20" s="11">
        <v>3</v>
      </c>
    </row>
    <row r="21" spans="1:4" x14ac:dyDescent="0.25">
      <c r="A21">
        <v>3</v>
      </c>
      <c r="B21" t="s">
        <v>3</v>
      </c>
      <c r="C21" t="s">
        <v>47</v>
      </c>
      <c r="D21" s="11">
        <v>2</v>
      </c>
    </row>
    <row r="22" spans="1:4" x14ac:dyDescent="0.25">
      <c r="A22">
        <v>3</v>
      </c>
      <c r="B22" t="s">
        <v>3</v>
      </c>
      <c r="C22" t="s">
        <v>46</v>
      </c>
      <c r="D22" s="11">
        <v>2</v>
      </c>
    </row>
    <row r="23" spans="1:4" x14ac:dyDescent="0.25">
      <c r="A23">
        <v>3</v>
      </c>
      <c r="B23" t="s">
        <v>3</v>
      </c>
      <c r="C23" t="s">
        <v>55</v>
      </c>
      <c r="D23" s="11">
        <v>1</v>
      </c>
    </row>
    <row r="24" spans="1:4" x14ac:dyDescent="0.25">
      <c r="A24">
        <v>3</v>
      </c>
      <c r="B24" t="s">
        <v>3</v>
      </c>
      <c r="C24" t="s">
        <v>56</v>
      </c>
      <c r="D24" s="11">
        <v>1</v>
      </c>
    </row>
    <row r="25" spans="1:4" x14ac:dyDescent="0.25">
      <c r="A25">
        <v>3</v>
      </c>
      <c r="B25" t="s">
        <v>3</v>
      </c>
      <c r="C25" t="s">
        <v>57</v>
      </c>
      <c r="D25" s="11">
        <v>1</v>
      </c>
    </row>
    <row r="26" spans="1:4" x14ac:dyDescent="0.25">
      <c r="A26">
        <v>3</v>
      </c>
      <c r="B26" t="s">
        <v>3</v>
      </c>
      <c r="C26" t="s">
        <v>61</v>
      </c>
      <c r="D26" s="11">
        <v>1</v>
      </c>
    </row>
    <row r="27" spans="1:4" x14ac:dyDescent="0.25">
      <c r="A27">
        <v>3</v>
      </c>
      <c r="B27" t="s">
        <v>3</v>
      </c>
      <c r="C27" t="s">
        <v>64</v>
      </c>
      <c r="D27" s="11">
        <v>1</v>
      </c>
    </row>
    <row r="28" spans="1:4" x14ac:dyDescent="0.25">
      <c r="A28">
        <v>3</v>
      </c>
      <c r="B28" t="s">
        <v>3</v>
      </c>
      <c r="C28" t="s">
        <v>65</v>
      </c>
      <c r="D28" s="11">
        <v>1</v>
      </c>
    </row>
    <row r="29" spans="1:4" x14ac:dyDescent="0.25">
      <c r="A29">
        <v>3</v>
      </c>
      <c r="B29" t="s">
        <v>3</v>
      </c>
      <c r="C29" t="s">
        <v>66</v>
      </c>
      <c r="D29" s="11">
        <v>1</v>
      </c>
    </row>
    <row r="30" spans="1:4" x14ac:dyDescent="0.25">
      <c r="A30">
        <v>3</v>
      </c>
      <c r="B30" t="s">
        <v>3</v>
      </c>
      <c r="C30" t="s">
        <v>69</v>
      </c>
      <c r="D30" s="11">
        <v>1</v>
      </c>
    </row>
    <row r="31" spans="1:4" x14ac:dyDescent="0.25">
      <c r="A31">
        <v>3</v>
      </c>
      <c r="B31" t="s">
        <v>3</v>
      </c>
      <c r="C31" t="s">
        <v>72</v>
      </c>
      <c r="D31" s="11">
        <v>1</v>
      </c>
    </row>
    <row r="32" spans="1:4" x14ac:dyDescent="0.25">
      <c r="A32">
        <v>3</v>
      </c>
      <c r="B32" t="s">
        <v>3</v>
      </c>
      <c r="C32" t="s">
        <v>73</v>
      </c>
      <c r="D32" s="11">
        <v>1</v>
      </c>
    </row>
    <row r="33" spans="1:4" x14ac:dyDescent="0.25">
      <c r="A33">
        <v>3</v>
      </c>
      <c r="B33" t="s">
        <v>3</v>
      </c>
      <c r="C33" t="s">
        <v>76</v>
      </c>
      <c r="D33" s="11">
        <v>1</v>
      </c>
    </row>
    <row r="34" spans="1:4" x14ac:dyDescent="0.25">
      <c r="A34">
        <v>3</v>
      </c>
      <c r="B34" t="s">
        <v>3</v>
      </c>
      <c r="C34" t="s">
        <v>77</v>
      </c>
      <c r="D34" s="11">
        <v>1</v>
      </c>
    </row>
    <row r="35" spans="1:4" x14ac:dyDescent="0.25">
      <c r="A35">
        <v>3</v>
      </c>
      <c r="B35" t="s">
        <v>3</v>
      </c>
      <c r="C35" t="s">
        <v>78</v>
      </c>
      <c r="D35" s="11">
        <v>1</v>
      </c>
    </row>
    <row r="36" spans="1:4" x14ac:dyDescent="0.25">
      <c r="A36">
        <v>3</v>
      </c>
      <c r="B36" t="s">
        <v>3</v>
      </c>
      <c r="C36" t="s">
        <v>68</v>
      </c>
      <c r="D36" s="11">
        <v>1</v>
      </c>
    </row>
    <row r="37" spans="1:4" x14ac:dyDescent="0.25">
      <c r="A37">
        <v>4</v>
      </c>
      <c r="B37" t="s">
        <v>4</v>
      </c>
      <c r="C37" t="s">
        <v>21</v>
      </c>
      <c r="D37" s="11">
        <v>10</v>
      </c>
    </row>
    <row r="38" spans="1:4" x14ac:dyDescent="0.25">
      <c r="A38">
        <v>4</v>
      </c>
      <c r="B38" t="s">
        <v>4</v>
      </c>
      <c r="C38" t="s">
        <v>22</v>
      </c>
      <c r="D38" s="11">
        <v>25</v>
      </c>
    </row>
    <row r="39" spans="1:4" x14ac:dyDescent="0.25">
      <c r="A39">
        <v>4</v>
      </c>
      <c r="B39" t="s">
        <v>4</v>
      </c>
      <c r="C39" t="s">
        <v>113</v>
      </c>
      <c r="D39" s="11">
        <v>5</v>
      </c>
    </row>
    <row r="40" spans="1:4" x14ac:dyDescent="0.25">
      <c r="A40">
        <v>4</v>
      </c>
      <c r="B40" t="s">
        <v>4</v>
      </c>
      <c r="C40" t="s">
        <v>114</v>
      </c>
      <c r="D40" s="11">
        <v>5</v>
      </c>
    </row>
    <row r="41" spans="1:4" x14ac:dyDescent="0.25">
      <c r="A41">
        <v>4</v>
      </c>
      <c r="B41" t="s">
        <v>4</v>
      </c>
      <c r="C41" t="s">
        <v>20</v>
      </c>
      <c r="D41" s="11">
        <v>3</v>
      </c>
    </row>
    <row r="42" spans="1:4" x14ac:dyDescent="0.25">
      <c r="A42">
        <v>4</v>
      </c>
      <c r="B42" t="s">
        <v>4</v>
      </c>
      <c r="C42" t="s">
        <v>46</v>
      </c>
      <c r="D42" s="11">
        <v>1</v>
      </c>
    </row>
    <row r="43" spans="1:4" x14ac:dyDescent="0.25">
      <c r="A43">
        <v>4</v>
      </c>
      <c r="B43" t="s">
        <v>4</v>
      </c>
      <c r="C43" t="s">
        <v>115</v>
      </c>
      <c r="D43" s="11">
        <v>1</v>
      </c>
    </row>
    <row r="44" spans="1:4" x14ac:dyDescent="0.25">
      <c r="A44">
        <v>5</v>
      </c>
      <c r="B44" t="s">
        <v>5</v>
      </c>
      <c r="C44" t="s">
        <v>25</v>
      </c>
      <c r="D44" s="11">
        <v>19</v>
      </c>
    </row>
    <row r="45" spans="1:4" x14ac:dyDescent="0.25">
      <c r="A45">
        <v>5</v>
      </c>
      <c r="B45" t="s">
        <v>5</v>
      </c>
      <c r="C45" t="s">
        <v>26</v>
      </c>
      <c r="D45" s="11">
        <v>3</v>
      </c>
    </row>
    <row r="46" spans="1:4" x14ac:dyDescent="0.25">
      <c r="A46">
        <v>5</v>
      </c>
      <c r="B46" t="s">
        <v>5</v>
      </c>
      <c r="C46" t="s">
        <v>27</v>
      </c>
      <c r="D46" s="11">
        <v>3</v>
      </c>
    </row>
    <row r="47" spans="1:4" x14ac:dyDescent="0.25">
      <c r="A47">
        <v>5</v>
      </c>
      <c r="B47" t="s">
        <v>5</v>
      </c>
      <c r="C47" t="s">
        <v>24</v>
      </c>
      <c r="D47" s="11">
        <v>18</v>
      </c>
    </row>
    <row r="48" spans="1:4" x14ac:dyDescent="0.25">
      <c r="A48">
        <v>6</v>
      </c>
      <c r="B48" t="s">
        <v>6</v>
      </c>
      <c r="C48" t="s">
        <v>6</v>
      </c>
      <c r="D48" s="11">
        <v>30</v>
      </c>
    </row>
    <row r="49" spans="1:4" x14ac:dyDescent="0.25">
      <c r="A49">
        <v>6</v>
      </c>
      <c r="B49" t="s">
        <v>6</v>
      </c>
      <c r="C49" t="s">
        <v>127</v>
      </c>
      <c r="D49" s="11">
        <v>1</v>
      </c>
    </row>
    <row r="50" spans="1:4" x14ac:dyDescent="0.25">
      <c r="A50">
        <v>6</v>
      </c>
      <c r="B50" t="s">
        <v>6</v>
      </c>
      <c r="C50" t="s">
        <v>126</v>
      </c>
      <c r="D50" s="11">
        <v>1</v>
      </c>
    </row>
    <row r="51" spans="1:4" x14ac:dyDescent="0.25">
      <c r="A51">
        <v>7</v>
      </c>
      <c r="B51" t="s">
        <v>7</v>
      </c>
      <c r="C51" t="s">
        <v>7</v>
      </c>
      <c r="D51" s="11">
        <v>10</v>
      </c>
    </row>
    <row r="52" spans="1:4" x14ac:dyDescent="0.25">
      <c r="A52">
        <v>8</v>
      </c>
      <c r="B52" t="s">
        <v>8</v>
      </c>
      <c r="C52" t="s">
        <v>8</v>
      </c>
      <c r="D52" s="11">
        <v>12</v>
      </c>
    </row>
    <row r="53" spans="1:4" x14ac:dyDescent="0.25">
      <c r="A53">
        <v>8</v>
      </c>
      <c r="B53" t="s">
        <v>8</v>
      </c>
      <c r="C53" t="s">
        <v>28</v>
      </c>
      <c r="D53" s="11">
        <v>12</v>
      </c>
    </row>
    <row r="54" spans="1:4" x14ac:dyDescent="0.25">
      <c r="A54">
        <v>8</v>
      </c>
      <c r="B54" t="s">
        <v>8</v>
      </c>
      <c r="C54" t="s">
        <v>134</v>
      </c>
      <c r="D54" s="11">
        <v>1</v>
      </c>
    </row>
    <row r="55" spans="1:4" x14ac:dyDescent="0.25">
      <c r="A55">
        <v>9</v>
      </c>
      <c r="B55" t="s">
        <v>9</v>
      </c>
      <c r="C55" t="s">
        <v>32</v>
      </c>
      <c r="D55" s="11">
        <v>6</v>
      </c>
    </row>
    <row r="56" spans="1:4" x14ac:dyDescent="0.25">
      <c r="A56">
        <v>9</v>
      </c>
      <c r="B56" t="s">
        <v>9</v>
      </c>
      <c r="C56" t="s">
        <v>29</v>
      </c>
      <c r="D56" s="11">
        <v>7</v>
      </c>
    </row>
    <row r="57" spans="1:4" x14ac:dyDescent="0.25">
      <c r="A57">
        <v>9</v>
      </c>
      <c r="B57" t="s">
        <v>9</v>
      </c>
      <c r="C57" t="s">
        <v>31</v>
      </c>
      <c r="D57" s="11">
        <v>10</v>
      </c>
    </row>
    <row r="58" spans="1:4" x14ac:dyDescent="0.25">
      <c r="A58">
        <v>9</v>
      </c>
      <c r="B58" t="s">
        <v>9</v>
      </c>
      <c r="C58" t="s">
        <v>30</v>
      </c>
      <c r="D58" s="11">
        <v>13</v>
      </c>
    </row>
    <row r="59" spans="1:4" x14ac:dyDescent="0.25">
      <c r="A59" t="s">
        <v>352</v>
      </c>
      <c r="D59" s="11">
        <v>312</v>
      </c>
    </row>
  </sheetData>
  <pageMargins left="0.511811024" right="0.511811024" top="0.78740157499999996" bottom="0.78740157499999996" header="0.31496062000000002" footer="0.31496062000000002"/>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2B0D4-BE47-4FF0-87E5-2DDD54500EDB}">
  <dimension ref="A2:AD22"/>
  <sheetViews>
    <sheetView topLeftCell="O1" workbookViewId="0">
      <selection activeCell="AC6" sqref="AC6"/>
    </sheetView>
  </sheetViews>
  <sheetFormatPr defaultRowHeight="15" x14ac:dyDescent="0.25"/>
  <cols>
    <col min="1" max="1" width="93.85546875" bestFit="1" customWidth="1"/>
    <col min="2" max="2" width="19.5703125" bestFit="1" customWidth="1"/>
    <col min="3" max="3" width="16.5703125" bestFit="1" customWidth="1"/>
    <col min="4" max="4" width="7.5703125" bestFit="1" customWidth="1"/>
    <col min="5" max="5" width="5.140625" bestFit="1" customWidth="1"/>
    <col min="6" max="6" width="11.140625" bestFit="1" customWidth="1"/>
    <col min="7" max="7" width="10.42578125" bestFit="1" customWidth="1"/>
    <col min="8" max="8" width="8.42578125" bestFit="1" customWidth="1"/>
    <col min="9" max="9" width="24.140625" bestFit="1" customWidth="1"/>
    <col min="10" max="10" width="14.5703125" bestFit="1" customWidth="1"/>
    <col min="11" max="11" width="22.7109375" bestFit="1" customWidth="1"/>
    <col min="12" max="12" width="19" bestFit="1" customWidth="1"/>
    <col min="13" max="13" width="5" bestFit="1" customWidth="1"/>
    <col min="14" max="14" width="10.5703125" bestFit="1" customWidth="1"/>
    <col min="15" max="27" width="10.5703125" customWidth="1"/>
    <col min="28" max="28" width="9.140625" customWidth="1"/>
    <col min="29" max="29" width="93.85546875" bestFit="1" customWidth="1"/>
  </cols>
  <sheetData>
    <row r="2" spans="1:30" x14ac:dyDescent="0.25">
      <c r="A2" s="12" t="s">
        <v>556</v>
      </c>
      <c r="B2" s="13">
        <v>1</v>
      </c>
    </row>
    <row r="4" spans="1:30" x14ac:dyDescent="0.25">
      <c r="A4" s="12" t="s">
        <v>563</v>
      </c>
      <c r="B4" s="12" t="s">
        <v>562</v>
      </c>
    </row>
    <row r="5" spans="1:30" x14ac:dyDescent="0.25">
      <c r="A5" s="12" t="s">
        <v>561</v>
      </c>
      <c r="B5" t="s">
        <v>7</v>
      </c>
      <c r="C5" t="s">
        <v>25</v>
      </c>
      <c r="D5" t="s">
        <v>13</v>
      </c>
      <c r="E5" t="s">
        <v>22</v>
      </c>
      <c r="F5" t="s">
        <v>8</v>
      </c>
      <c r="G5" t="s">
        <v>71</v>
      </c>
      <c r="H5" t="s">
        <v>24</v>
      </c>
      <c r="I5" t="s">
        <v>17</v>
      </c>
      <c r="J5" t="s">
        <v>16</v>
      </c>
      <c r="K5" t="s">
        <v>28</v>
      </c>
      <c r="L5" t="s">
        <v>76</v>
      </c>
      <c r="M5" t="s">
        <v>12</v>
      </c>
      <c r="N5" t="s">
        <v>11</v>
      </c>
      <c r="O5" s="11"/>
      <c r="P5" s="11"/>
      <c r="Q5" s="11"/>
      <c r="R5" s="11"/>
      <c r="S5" s="11"/>
      <c r="T5" s="11"/>
      <c r="U5" s="11"/>
      <c r="V5" s="11"/>
      <c r="W5" s="11"/>
      <c r="X5" s="11"/>
      <c r="Y5" s="11"/>
      <c r="Z5" s="11"/>
      <c r="AA5" s="11"/>
      <c r="AC5" s="8" t="s">
        <v>448</v>
      </c>
      <c r="AD5" s="8" t="s">
        <v>564</v>
      </c>
    </row>
    <row r="6" spans="1:30" x14ac:dyDescent="0.25">
      <c r="A6" s="13" t="s">
        <v>405</v>
      </c>
      <c r="B6" s="11"/>
      <c r="C6" s="11"/>
      <c r="D6" s="11"/>
      <c r="E6" s="11"/>
      <c r="F6" s="11"/>
      <c r="G6" s="11"/>
      <c r="H6" s="11"/>
      <c r="I6" s="11"/>
      <c r="J6" s="11">
        <v>1</v>
      </c>
      <c r="K6" s="11"/>
      <c r="L6" s="11"/>
      <c r="M6" s="11"/>
      <c r="N6" s="11"/>
      <c r="O6" s="11" t="str">
        <f>IF(B6&lt;&gt;"",CONCATENATE(B$5,", "),"")</f>
        <v/>
      </c>
      <c r="P6" s="11" t="str">
        <f t="shared" ref="P6:AA21" si="0">IF(C6&lt;&gt;"",CONCATENATE(C$5,", "),"")</f>
        <v/>
      </c>
      <c r="Q6" s="11" t="str">
        <f t="shared" si="0"/>
        <v/>
      </c>
      <c r="R6" s="11" t="str">
        <f t="shared" si="0"/>
        <v/>
      </c>
      <c r="S6" s="11" t="str">
        <f t="shared" si="0"/>
        <v/>
      </c>
      <c r="T6" s="11" t="str">
        <f t="shared" si="0"/>
        <v/>
      </c>
      <c r="U6" s="11" t="str">
        <f t="shared" si="0"/>
        <v/>
      </c>
      <c r="V6" s="11" t="str">
        <f t="shared" si="0"/>
        <v/>
      </c>
      <c r="W6" s="11" t="str">
        <f t="shared" si="0"/>
        <v xml:space="preserve">Measurements, </v>
      </c>
      <c r="X6" s="11" t="str">
        <f t="shared" si="0"/>
        <v/>
      </c>
      <c r="Y6" s="11" t="str">
        <f t="shared" si="0"/>
        <v/>
      </c>
      <c r="Z6" s="11" t="str">
        <f t="shared" si="0"/>
        <v/>
      </c>
      <c r="AA6" s="11" t="str">
        <f t="shared" si="0"/>
        <v/>
      </c>
      <c r="AC6" t="str">
        <f t="shared" ref="AC6:AC22" si="1">A6</f>
        <v>Abreviar unidades métricas de acordo com o Sistema Internacional (m, cm, mm, g, kg, kb, Mb, Gb)</v>
      </c>
      <c r="AD6" t="str">
        <f t="shared" ref="AD6:AD22" si="2">CONCATENATE(O6,P6,Q6,R6,S6,T6,U6,V6,W6,X6,Y6,Z6,AA6)</f>
        <v xml:space="preserve">Measurements, </v>
      </c>
    </row>
    <row r="7" spans="1:30" x14ac:dyDescent="0.25">
      <c r="A7" s="13" t="s">
        <v>554</v>
      </c>
      <c r="B7" s="11"/>
      <c r="C7" s="11"/>
      <c r="D7" s="11"/>
      <c r="E7" s="11">
        <v>1</v>
      </c>
      <c r="F7" s="11"/>
      <c r="G7" s="11"/>
      <c r="H7" s="11"/>
      <c r="I7" s="11"/>
      <c r="J7" s="11"/>
      <c r="K7" s="11"/>
      <c r="L7" s="11"/>
      <c r="M7" s="11"/>
      <c r="N7" s="11"/>
      <c r="O7" s="11" t="str">
        <f t="shared" ref="O7:O22" si="3">IF(B7&lt;&gt;"",CONCATENATE(B$5,", "),"")</f>
        <v/>
      </c>
      <c r="P7" s="11" t="str">
        <f t="shared" si="0"/>
        <v/>
      </c>
      <c r="Q7" s="11" t="str">
        <f t="shared" si="0"/>
        <v/>
      </c>
      <c r="R7" s="11" t="str">
        <f t="shared" si="0"/>
        <v xml:space="preserve">Date, </v>
      </c>
      <c r="S7" s="11" t="str">
        <f t="shared" si="0"/>
        <v/>
      </c>
      <c r="T7" s="11" t="str">
        <f t="shared" si="0"/>
        <v/>
      </c>
      <c r="U7" s="11" t="str">
        <f t="shared" si="0"/>
        <v/>
      </c>
      <c r="V7" s="11" t="str">
        <f t="shared" si="0"/>
        <v/>
      </c>
      <c r="W7" s="11" t="str">
        <f t="shared" si="0"/>
        <v/>
      </c>
      <c r="X7" s="11" t="str">
        <f t="shared" si="0"/>
        <v/>
      </c>
      <c r="Y7" s="11" t="str">
        <f t="shared" si="0"/>
        <v/>
      </c>
      <c r="Z7" s="11" t="str">
        <f t="shared" si="0"/>
        <v/>
      </c>
      <c r="AA7" s="11" t="str">
        <f t="shared" si="0"/>
        <v/>
      </c>
      <c r="AC7" t="str">
        <f t="shared" si="1"/>
        <v>Anos com menos que 4 digitos, inserir 0 a esquerda</v>
      </c>
      <c r="AD7" t="str">
        <f t="shared" si="2"/>
        <v xml:space="preserve">Date, </v>
      </c>
    </row>
    <row r="8" spans="1:30" x14ac:dyDescent="0.25">
      <c r="A8" s="13" t="s">
        <v>546</v>
      </c>
      <c r="B8" s="11"/>
      <c r="C8" s="11">
        <v>1</v>
      </c>
      <c r="D8" s="11"/>
      <c r="E8" s="11">
        <v>1</v>
      </c>
      <c r="F8" s="11">
        <v>1</v>
      </c>
      <c r="G8" s="11"/>
      <c r="H8" s="11"/>
      <c r="I8" s="11">
        <v>1</v>
      </c>
      <c r="J8" s="11"/>
      <c r="K8" s="11">
        <v>1</v>
      </c>
      <c r="L8" s="11"/>
      <c r="M8" s="11">
        <v>1</v>
      </c>
      <c r="N8" s="11">
        <v>1</v>
      </c>
      <c r="O8" s="11" t="str">
        <f t="shared" si="3"/>
        <v/>
      </c>
      <c r="P8" s="11" t="str">
        <f t="shared" si="0"/>
        <v xml:space="preserve">Creation Location, </v>
      </c>
      <c r="Q8" s="11" t="str">
        <f t="shared" si="0"/>
        <v/>
      </c>
      <c r="R8" s="11" t="str">
        <f t="shared" si="0"/>
        <v xml:space="preserve">Date, </v>
      </c>
      <c r="S8" s="11" t="str">
        <f t="shared" si="0"/>
        <v xml:space="preserve">Description, </v>
      </c>
      <c r="T8" s="11" t="str">
        <f t="shared" si="0"/>
        <v/>
      </c>
      <c r="U8" s="11" t="str">
        <f t="shared" si="0"/>
        <v/>
      </c>
      <c r="V8" s="11" t="str">
        <f t="shared" si="0"/>
        <v xml:space="preserve">Materials and Techniques, </v>
      </c>
      <c r="W8" s="11" t="str">
        <f t="shared" si="0"/>
        <v/>
      </c>
      <c r="X8" s="11" t="str">
        <f t="shared" si="0"/>
        <v xml:space="preserve">Other Descriptive Notes, </v>
      </c>
      <c r="Y8" s="11" t="str">
        <f t="shared" si="0"/>
        <v/>
      </c>
      <c r="Z8" s="11" t="str">
        <f t="shared" si="0"/>
        <v xml:space="preserve">Title, </v>
      </c>
      <c r="AA8" s="11" t="str">
        <f t="shared" si="0"/>
        <v xml:space="preserve">Work Type, </v>
      </c>
      <c r="AC8" t="str">
        <f t="shared" si="1"/>
        <v>Capitalize as inicais de nomes próprios e da primeira palavra, para outros termos use letras minúsculas</v>
      </c>
      <c r="AD8" t="str">
        <f t="shared" si="2"/>
        <v xml:space="preserve">Creation Location, Date, Description, Materials and Techniques, Other Descriptive Notes, Title, Work Type, </v>
      </c>
    </row>
    <row r="9" spans="1:30" x14ac:dyDescent="0.25">
      <c r="A9" s="13" t="s">
        <v>381</v>
      </c>
      <c r="B9" s="11">
        <v>1</v>
      </c>
      <c r="C9" s="11">
        <v>1</v>
      </c>
      <c r="D9" s="11">
        <v>1</v>
      </c>
      <c r="E9" s="11">
        <v>1</v>
      </c>
      <c r="F9" s="11">
        <v>1</v>
      </c>
      <c r="G9" s="11"/>
      <c r="H9" s="11"/>
      <c r="I9" s="11">
        <v>1</v>
      </c>
      <c r="J9" s="11"/>
      <c r="K9" s="11">
        <v>1</v>
      </c>
      <c r="L9" s="11"/>
      <c r="M9" s="11">
        <v>1</v>
      </c>
      <c r="N9" s="11">
        <v>1</v>
      </c>
      <c r="O9" s="11" t="str">
        <f t="shared" si="3"/>
        <v xml:space="preserve">Class, </v>
      </c>
      <c r="P9" s="11" t="str">
        <f t="shared" si="0"/>
        <v xml:space="preserve">Creation Location, </v>
      </c>
      <c r="Q9" s="11" t="str">
        <f t="shared" si="0"/>
        <v xml:space="preserve">Creator, </v>
      </c>
      <c r="R9" s="11" t="str">
        <f t="shared" si="0"/>
        <v xml:space="preserve">Date, </v>
      </c>
      <c r="S9" s="11" t="str">
        <f t="shared" si="0"/>
        <v xml:space="preserve">Description, </v>
      </c>
      <c r="T9" s="11" t="str">
        <f t="shared" si="0"/>
        <v/>
      </c>
      <c r="U9" s="11" t="str">
        <f t="shared" si="0"/>
        <v/>
      </c>
      <c r="V9" s="11" t="str">
        <f t="shared" si="0"/>
        <v xml:space="preserve">Materials and Techniques, </v>
      </c>
      <c r="W9" s="11" t="str">
        <f t="shared" si="0"/>
        <v/>
      </c>
      <c r="X9" s="11" t="str">
        <f t="shared" si="0"/>
        <v xml:space="preserve">Other Descriptive Notes, </v>
      </c>
      <c r="Y9" s="11" t="str">
        <f t="shared" si="0"/>
        <v/>
      </c>
      <c r="Z9" s="11" t="str">
        <f t="shared" si="0"/>
        <v xml:space="preserve">Title, </v>
      </c>
      <c r="AA9" s="11" t="str">
        <f t="shared" si="0"/>
        <v xml:space="preserve">Work Type, </v>
      </c>
      <c r="AC9" t="str">
        <f t="shared" si="1"/>
        <v>Evitar abreviações</v>
      </c>
      <c r="AD9" t="str">
        <f t="shared" si="2"/>
        <v xml:space="preserve">Class, Creation Location, Creator, Date, Description, Materials and Techniques, Other Descriptive Notes, Title, Work Type, </v>
      </c>
    </row>
    <row r="10" spans="1:30" x14ac:dyDescent="0.25">
      <c r="A10" s="13" t="s">
        <v>560</v>
      </c>
      <c r="B10" s="11">
        <v>1</v>
      </c>
      <c r="C10" s="11">
        <v>1</v>
      </c>
      <c r="D10" s="11">
        <v>1</v>
      </c>
      <c r="E10" s="11"/>
      <c r="F10" s="11"/>
      <c r="G10" s="11">
        <v>1</v>
      </c>
      <c r="H10" s="11">
        <v>1</v>
      </c>
      <c r="I10" s="11">
        <v>1</v>
      </c>
      <c r="J10" s="11">
        <v>1</v>
      </c>
      <c r="K10" s="11"/>
      <c r="L10" s="11">
        <v>1</v>
      </c>
      <c r="M10" s="11"/>
      <c r="N10" s="11">
        <v>1</v>
      </c>
      <c r="O10" s="11" t="str">
        <f t="shared" si="3"/>
        <v xml:space="preserve">Class, </v>
      </c>
      <c r="P10" s="11" t="str">
        <f t="shared" si="0"/>
        <v xml:space="preserve">Creation Location, </v>
      </c>
      <c r="Q10" s="11" t="str">
        <f t="shared" si="0"/>
        <v xml:space="preserve">Creator, </v>
      </c>
      <c r="R10" s="11" t="str">
        <f t="shared" si="0"/>
        <v/>
      </c>
      <c r="S10" s="11" t="str">
        <f t="shared" si="0"/>
        <v/>
      </c>
      <c r="T10" s="11" t="str">
        <f t="shared" si="0"/>
        <v xml:space="preserve">Inscription, </v>
      </c>
      <c r="U10" s="11" t="str">
        <f t="shared" si="0"/>
        <v xml:space="preserve">Location, </v>
      </c>
      <c r="V10" s="11" t="str">
        <f t="shared" si="0"/>
        <v xml:space="preserve">Materials and Techniques, </v>
      </c>
      <c r="W10" s="11" t="str">
        <f t="shared" si="0"/>
        <v xml:space="preserve">Measurements, </v>
      </c>
      <c r="X10" s="11" t="str">
        <f t="shared" si="0"/>
        <v/>
      </c>
      <c r="Y10" s="11" t="str">
        <f t="shared" si="0"/>
        <v xml:space="preserve">Physical Description, </v>
      </c>
      <c r="Z10" s="11" t="str">
        <f t="shared" si="0"/>
        <v/>
      </c>
      <c r="AA10" s="11" t="str">
        <f t="shared" si="0"/>
        <v xml:space="preserve">Work Type, </v>
      </c>
      <c r="AC10" t="str">
        <f t="shared" si="1"/>
        <v>Fazer uso de vocabulário controlado</v>
      </c>
      <c r="AD10" t="str">
        <f t="shared" si="2"/>
        <v xml:space="preserve">Class, Creation Location, Creator, Inscription, Location, Materials and Techniques, Measurements, Physical Description, Work Type, </v>
      </c>
    </row>
    <row r="11" spans="1:30" x14ac:dyDescent="0.25">
      <c r="A11" s="13" t="s">
        <v>544</v>
      </c>
      <c r="B11" s="11"/>
      <c r="C11" s="11"/>
      <c r="D11" s="11"/>
      <c r="E11" s="11"/>
      <c r="F11" s="11"/>
      <c r="G11" s="11"/>
      <c r="H11" s="11"/>
      <c r="I11" s="11"/>
      <c r="J11" s="11">
        <v>1</v>
      </c>
      <c r="K11" s="11"/>
      <c r="L11" s="11"/>
      <c r="M11" s="11"/>
      <c r="N11" s="11"/>
      <c r="O11" s="11" t="str">
        <f t="shared" si="3"/>
        <v/>
      </c>
      <c r="P11" s="11" t="str">
        <f t="shared" si="0"/>
        <v/>
      </c>
      <c r="Q11" s="11" t="str">
        <f t="shared" si="0"/>
        <v/>
      </c>
      <c r="R11" s="11" t="str">
        <f t="shared" si="0"/>
        <v/>
      </c>
      <c r="S11" s="11" t="str">
        <f t="shared" si="0"/>
        <v/>
      </c>
      <c r="T11" s="11" t="str">
        <f t="shared" si="0"/>
        <v/>
      </c>
      <c r="U11" s="11" t="str">
        <f t="shared" si="0"/>
        <v/>
      </c>
      <c r="V11" s="11" t="str">
        <f t="shared" si="0"/>
        <v/>
      </c>
      <c r="W11" s="11" t="str">
        <f t="shared" si="0"/>
        <v xml:space="preserve">Measurements, </v>
      </c>
      <c r="X11" s="11" t="str">
        <f t="shared" si="0"/>
        <v/>
      </c>
      <c r="Y11" s="11" t="str">
        <f t="shared" si="0"/>
        <v/>
      </c>
      <c r="Z11" s="11" t="str">
        <f t="shared" si="0"/>
        <v/>
      </c>
      <c r="AA11" s="11" t="str">
        <f t="shared" si="0"/>
        <v/>
      </c>
      <c r="AC11" t="str">
        <f t="shared" si="1"/>
        <v>Medidas geralmente incluem duas casas decimais para medidas métricas</v>
      </c>
      <c r="AD11" t="str">
        <f t="shared" si="2"/>
        <v xml:space="preserve">Measurements, </v>
      </c>
    </row>
    <row r="12" spans="1:30" x14ac:dyDescent="0.25">
      <c r="A12" s="13" t="s">
        <v>371</v>
      </c>
      <c r="B12" s="11"/>
      <c r="C12" s="11">
        <v>1</v>
      </c>
      <c r="D12" s="11">
        <v>1</v>
      </c>
      <c r="E12" s="11">
        <v>1</v>
      </c>
      <c r="F12" s="11"/>
      <c r="G12" s="11"/>
      <c r="H12" s="11"/>
      <c r="I12" s="11"/>
      <c r="J12" s="11"/>
      <c r="K12" s="11"/>
      <c r="L12" s="11"/>
      <c r="M12" s="11">
        <v>1</v>
      </c>
      <c r="N12" s="11"/>
      <c r="O12" s="11" t="str">
        <f t="shared" si="3"/>
        <v/>
      </c>
      <c r="P12" s="11" t="str">
        <f t="shared" si="0"/>
        <v xml:space="preserve">Creation Location, </v>
      </c>
      <c r="Q12" s="11" t="str">
        <f t="shared" si="0"/>
        <v xml:space="preserve">Creator, </v>
      </c>
      <c r="R12" s="11" t="str">
        <f t="shared" si="0"/>
        <v xml:space="preserve">Date, </v>
      </c>
      <c r="S12" s="11" t="str">
        <f t="shared" si="0"/>
        <v/>
      </c>
      <c r="T12" s="11" t="str">
        <f t="shared" si="0"/>
        <v/>
      </c>
      <c r="U12" s="11" t="str">
        <f t="shared" si="0"/>
        <v/>
      </c>
      <c r="V12" s="11" t="str">
        <f t="shared" si="0"/>
        <v/>
      </c>
      <c r="W12" s="11" t="str">
        <f t="shared" si="0"/>
        <v/>
      </c>
      <c r="X12" s="11" t="str">
        <f t="shared" si="0"/>
        <v/>
      </c>
      <c r="Y12" s="11" t="str">
        <f t="shared" si="0"/>
        <v/>
      </c>
      <c r="Z12" s="11" t="str">
        <f t="shared" si="0"/>
        <v xml:space="preserve">Title, </v>
      </c>
      <c r="AA12" s="11" t="str">
        <f t="shared" si="0"/>
        <v/>
      </c>
      <c r="AC12" t="str">
        <f t="shared" si="1"/>
        <v>Não pode ficar vazio</v>
      </c>
      <c r="AD12" t="str">
        <f t="shared" si="2"/>
        <v xml:space="preserve">Creation Location, Creator, Date, Title, </v>
      </c>
    </row>
    <row r="13" spans="1:30" x14ac:dyDescent="0.25">
      <c r="A13" s="13" t="s">
        <v>394</v>
      </c>
      <c r="B13" s="11"/>
      <c r="C13" s="11"/>
      <c r="D13" s="11"/>
      <c r="E13" s="11"/>
      <c r="F13" s="11"/>
      <c r="G13" s="11"/>
      <c r="H13" s="11"/>
      <c r="I13" s="11"/>
      <c r="J13" s="11">
        <v>1</v>
      </c>
      <c r="K13" s="11"/>
      <c r="L13" s="11"/>
      <c r="M13" s="11"/>
      <c r="N13" s="11"/>
      <c r="O13" s="11" t="str">
        <f t="shared" si="3"/>
        <v/>
      </c>
      <c r="P13" s="11" t="str">
        <f t="shared" si="0"/>
        <v/>
      </c>
      <c r="Q13" s="11" t="str">
        <f t="shared" si="0"/>
        <v/>
      </c>
      <c r="R13" s="11" t="str">
        <f t="shared" si="0"/>
        <v/>
      </c>
      <c r="S13" s="11" t="str">
        <f t="shared" si="0"/>
        <v/>
      </c>
      <c r="T13" s="11" t="str">
        <f t="shared" si="0"/>
        <v/>
      </c>
      <c r="U13" s="11" t="str">
        <f t="shared" si="0"/>
        <v/>
      </c>
      <c r="V13" s="11" t="str">
        <f t="shared" si="0"/>
        <v/>
      </c>
      <c r="W13" s="11" t="str">
        <f t="shared" si="0"/>
        <v xml:space="preserve">Measurements, </v>
      </c>
      <c r="X13" s="11" t="str">
        <f t="shared" si="0"/>
        <v/>
      </c>
      <c r="Y13" s="11" t="str">
        <f t="shared" si="0"/>
        <v/>
      </c>
      <c r="Z13" s="11" t="str">
        <f t="shared" si="0"/>
        <v/>
      </c>
      <c r="AA13" s="11" t="str">
        <f t="shared" si="0"/>
        <v/>
      </c>
      <c r="AC13" t="str">
        <f t="shared" si="1"/>
        <v>Não usar capitalização</v>
      </c>
      <c r="AD13" t="str">
        <f t="shared" si="2"/>
        <v xml:space="preserve">Measurements, </v>
      </c>
    </row>
    <row r="14" spans="1:30" x14ac:dyDescent="0.25">
      <c r="A14" s="13" t="s">
        <v>543</v>
      </c>
      <c r="B14" s="11"/>
      <c r="C14" s="11"/>
      <c r="D14" s="11"/>
      <c r="E14" s="11"/>
      <c r="F14" s="11"/>
      <c r="G14" s="11"/>
      <c r="H14" s="11"/>
      <c r="I14" s="11"/>
      <c r="J14" s="11"/>
      <c r="K14" s="11"/>
      <c r="L14" s="11"/>
      <c r="M14" s="11"/>
      <c r="N14" s="11">
        <v>1</v>
      </c>
      <c r="O14" s="11" t="str">
        <f t="shared" si="3"/>
        <v/>
      </c>
      <c r="P14" s="11" t="str">
        <f t="shared" si="0"/>
        <v/>
      </c>
      <c r="Q14" s="11" t="str">
        <f t="shared" si="0"/>
        <v/>
      </c>
      <c r="R14" s="11" t="str">
        <f t="shared" si="0"/>
        <v/>
      </c>
      <c r="S14" s="11" t="str">
        <f t="shared" si="0"/>
        <v/>
      </c>
      <c r="T14" s="11" t="str">
        <f t="shared" si="0"/>
        <v/>
      </c>
      <c r="U14" s="11" t="str">
        <f t="shared" si="0"/>
        <v/>
      </c>
      <c r="V14" s="11" t="str">
        <f t="shared" si="0"/>
        <v/>
      </c>
      <c r="W14" s="11" t="str">
        <f t="shared" si="0"/>
        <v/>
      </c>
      <c r="X14" s="11" t="str">
        <f t="shared" si="0"/>
        <v/>
      </c>
      <c r="Y14" s="11" t="str">
        <f t="shared" si="0"/>
        <v/>
      </c>
      <c r="Z14" s="11" t="str">
        <f t="shared" si="0"/>
        <v/>
      </c>
      <c r="AA14" s="11" t="str">
        <f t="shared" si="0"/>
        <v xml:space="preserve">Work Type, </v>
      </c>
      <c r="AC14" t="str">
        <f t="shared" si="1"/>
        <v>Não usar pontuação, exceto hífen</v>
      </c>
      <c r="AD14" t="str">
        <f t="shared" si="2"/>
        <v xml:space="preserve">Work Type, </v>
      </c>
    </row>
    <row r="15" spans="1:30" x14ac:dyDescent="0.25">
      <c r="A15" s="13" t="s">
        <v>551</v>
      </c>
      <c r="B15" s="11"/>
      <c r="C15" s="11"/>
      <c r="D15" s="11"/>
      <c r="E15" s="11">
        <v>1</v>
      </c>
      <c r="F15" s="11"/>
      <c r="G15" s="11"/>
      <c r="H15" s="11"/>
      <c r="I15" s="11"/>
      <c r="J15" s="11"/>
      <c r="K15" s="11"/>
      <c r="L15" s="11"/>
      <c r="M15" s="11"/>
      <c r="N15" s="11"/>
      <c r="O15" s="11" t="str">
        <f t="shared" si="3"/>
        <v/>
      </c>
      <c r="P15" s="11" t="str">
        <f t="shared" si="0"/>
        <v/>
      </c>
      <c r="Q15" s="11" t="str">
        <f t="shared" si="0"/>
        <v/>
      </c>
      <c r="R15" s="11" t="str">
        <f t="shared" si="0"/>
        <v xml:space="preserve">Date, </v>
      </c>
      <c r="S15" s="11" t="str">
        <f t="shared" si="0"/>
        <v/>
      </c>
      <c r="T15" s="11" t="str">
        <f t="shared" si="0"/>
        <v/>
      </c>
      <c r="U15" s="11" t="str">
        <f t="shared" si="0"/>
        <v/>
      </c>
      <c r="V15" s="11" t="str">
        <f t="shared" si="0"/>
        <v/>
      </c>
      <c r="W15" s="11" t="str">
        <f t="shared" si="0"/>
        <v/>
      </c>
      <c r="X15" s="11" t="str">
        <f t="shared" si="0"/>
        <v/>
      </c>
      <c r="Y15" s="11" t="str">
        <f t="shared" si="0"/>
        <v/>
      </c>
      <c r="Z15" s="11" t="str">
        <f t="shared" si="0"/>
        <v/>
      </c>
      <c r="AA15" s="11" t="str">
        <f t="shared" si="0"/>
        <v/>
      </c>
      <c r="AC15" t="str">
        <f t="shared" si="1"/>
        <v>Não utilizar apostrofo</v>
      </c>
      <c r="AD15" t="str">
        <f t="shared" si="2"/>
        <v xml:space="preserve">Date, </v>
      </c>
    </row>
    <row r="16" spans="1:30" x14ac:dyDescent="0.25">
      <c r="A16" s="13" t="s">
        <v>552</v>
      </c>
      <c r="B16" s="11"/>
      <c r="C16" s="11"/>
      <c r="D16" s="11"/>
      <c r="E16" s="11"/>
      <c r="F16" s="11"/>
      <c r="G16" s="11"/>
      <c r="H16" s="11"/>
      <c r="I16" s="11"/>
      <c r="J16" s="11"/>
      <c r="K16" s="11"/>
      <c r="L16" s="11"/>
      <c r="M16" s="11">
        <v>1</v>
      </c>
      <c r="N16" s="11"/>
      <c r="O16" s="11" t="str">
        <f t="shared" si="3"/>
        <v/>
      </c>
      <c r="P16" s="11" t="str">
        <f t="shared" si="0"/>
        <v/>
      </c>
      <c r="Q16" s="11" t="str">
        <f t="shared" si="0"/>
        <v/>
      </c>
      <c r="R16" s="11" t="str">
        <f t="shared" si="0"/>
        <v/>
      </c>
      <c r="S16" s="11" t="str">
        <f t="shared" si="0"/>
        <v/>
      </c>
      <c r="T16" s="11" t="str">
        <f t="shared" si="0"/>
        <v/>
      </c>
      <c r="U16" s="11" t="str">
        <f t="shared" si="0"/>
        <v/>
      </c>
      <c r="V16" s="11" t="str">
        <f t="shared" si="0"/>
        <v/>
      </c>
      <c r="W16" s="11" t="str">
        <f t="shared" si="0"/>
        <v/>
      </c>
      <c r="X16" s="11" t="str">
        <f t="shared" si="0"/>
        <v/>
      </c>
      <c r="Y16" s="11" t="str">
        <f t="shared" si="0"/>
        <v/>
      </c>
      <c r="Z16" s="11" t="str">
        <f t="shared" si="0"/>
        <v xml:space="preserve">Title, </v>
      </c>
      <c r="AA16" s="11" t="str">
        <f t="shared" si="0"/>
        <v/>
      </c>
      <c r="AC16" t="str">
        <f t="shared" si="1"/>
        <v>Não utilizar artigos</v>
      </c>
      <c r="AD16" t="str">
        <f t="shared" si="2"/>
        <v xml:space="preserve">Title, </v>
      </c>
    </row>
    <row r="17" spans="1:30" x14ac:dyDescent="0.25">
      <c r="A17" s="13" t="s">
        <v>414</v>
      </c>
      <c r="B17" s="11"/>
      <c r="C17" s="11"/>
      <c r="D17" s="11"/>
      <c r="E17" s="11">
        <v>1</v>
      </c>
      <c r="F17" s="11"/>
      <c r="G17" s="11"/>
      <c r="H17" s="11"/>
      <c r="I17" s="11"/>
      <c r="J17" s="11"/>
      <c r="K17" s="11"/>
      <c r="L17" s="11"/>
      <c r="M17" s="11"/>
      <c r="N17" s="11"/>
      <c r="O17" s="11" t="str">
        <f t="shared" si="3"/>
        <v/>
      </c>
      <c r="P17" s="11" t="str">
        <f t="shared" si="0"/>
        <v/>
      </c>
      <c r="Q17" s="11" t="str">
        <f t="shared" si="0"/>
        <v/>
      </c>
      <c r="R17" s="11" t="str">
        <f t="shared" si="0"/>
        <v xml:space="preserve">Date, </v>
      </c>
      <c r="S17" s="11" t="str">
        <f t="shared" si="0"/>
        <v/>
      </c>
      <c r="T17" s="11" t="str">
        <f t="shared" si="0"/>
        <v/>
      </c>
      <c r="U17" s="11" t="str">
        <f t="shared" si="0"/>
        <v/>
      </c>
      <c r="V17" s="11" t="str">
        <f t="shared" si="0"/>
        <v/>
      </c>
      <c r="W17" s="11" t="str">
        <f t="shared" si="0"/>
        <v/>
      </c>
      <c r="X17" s="11" t="str">
        <f t="shared" si="0"/>
        <v/>
      </c>
      <c r="Y17" s="11" t="str">
        <f t="shared" si="0"/>
        <v/>
      </c>
      <c r="Z17" s="11" t="str">
        <f t="shared" si="0"/>
        <v/>
      </c>
      <c r="AA17" s="11" t="str">
        <f t="shared" si="0"/>
        <v/>
      </c>
      <c r="AC17" t="str">
        <f t="shared" si="1"/>
        <v>Seguir padrão para registro de hora, minutos e segundos</v>
      </c>
      <c r="AD17" t="str">
        <f t="shared" si="2"/>
        <v xml:space="preserve">Date, </v>
      </c>
    </row>
    <row r="18" spans="1:30" x14ac:dyDescent="0.25">
      <c r="A18" s="13" t="s">
        <v>415</v>
      </c>
      <c r="B18" s="11"/>
      <c r="C18" s="11"/>
      <c r="D18" s="11"/>
      <c r="E18" s="11">
        <v>1</v>
      </c>
      <c r="F18" s="11"/>
      <c r="G18" s="11"/>
      <c r="H18" s="11"/>
      <c r="I18" s="11"/>
      <c r="J18" s="11"/>
      <c r="K18" s="11"/>
      <c r="L18" s="11"/>
      <c r="M18" s="11"/>
      <c r="N18" s="11"/>
      <c r="O18" s="11" t="str">
        <f t="shared" si="3"/>
        <v/>
      </c>
      <c r="P18" s="11" t="str">
        <f t="shared" si="0"/>
        <v/>
      </c>
      <c r="Q18" s="11" t="str">
        <f t="shared" si="0"/>
        <v/>
      </c>
      <c r="R18" s="11" t="str">
        <f t="shared" si="0"/>
        <v xml:space="preserve">Date, </v>
      </c>
      <c r="S18" s="11" t="str">
        <f t="shared" si="0"/>
        <v/>
      </c>
      <c r="T18" s="11" t="str">
        <f t="shared" si="0"/>
        <v/>
      </c>
      <c r="U18" s="11" t="str">
        <f t="shared" si="0"/>
        <v/>
      </c>
      <c r="V18" s="11" t="str">
        <f t="shared" si="0"/>
        <v/>
      </c>
      <c r="W18" s="11" t="str">
        <f t="shared" si="0"/>
        <v/>
      </c>
      <c r="X18" s="11" t="str">
        <f t="shared" si="0"/>
        <v/>
      </c>
      <c r="Y18" s="11" t="str">
        <f t="shared" si="0"/>
        <v/>
      </c>
      <c r="Z18" s="11" t="str">
        <f t="shared" si="0"/>
        <v/>
      </c>
      <c r="AA18" s="11" t="str">
        <f t="shared" si="0"/>
        <v/>
      </c>
      <c r="AC18" t="str">
        <f t="shared" si="1"/>
        <v>Seguir padrão pra registro de dia, mês e ano de data</v>
      </c>
      <c r="AD18" t="str">
        <f t="shared" si="2"/>
        <v xml:space="preserve">Date, </v>
      </c>
    </row>
    <row r="19" spans="1:30" x14ac:dyDescent="0.25">
      <c r="A19" s="13" t="s">
        <v>542</v>
      </c>
      <c r="B19" s="11"/>
      <c r="C19" s="11">
        <v>1</v>
      </c>
      <c r="D19" s="11">
        <v>1</v>
      </c>
      <c r="E19" s="11">
        <v>1</v>
      </c>
      <c r="F19" s="11">
        <v>1</v>
      </c>
      <c r="G19" s="11"/>
      <c r="H19" s="11"/>
      <c r="I19" s="11">
        <v>1</v>
      </c>
      <c r="J19" s="11"/>
      <c r="K19" s="11">
        <v>1</v>
      </c>
      <c r="L19" s="11"/>
      <c r="M19" s="11">
        <v>1</v>
      </c>
      <c r="N19" s="11">
        <v>1</v>
      </c>
      <c r="O19" s="11" t="str">
        <f t="shared" si="3"/>
        <v/>
      </c>
      <c r="P19" s="11" t="str">
        <f t="shared" si="0"/>
        <v xml:space="preserve">Creation Location, </v>
      </c>
      <c r="Q19" s="11" t="str">
        <f t="shared" si="0"/>
        <v xml:space="preserve">Creator, </v>
      </c>
      <c r="R19" s="11" t="str">
        <f t="shared" si="0"/>
        <v xml:space="preserve">Date, </v>
      </c>
      <c r="S19" s="11" t="str">
        <f t="shared" si="0"/>
        <v xml:space="preserve">Description, </v>
      </c>
      <c r="T19" s="11" t="str">
        <f t="shared" si="0"/>
        <v/>
      </c>
      <c r="U19" s="11" t="str">
        <f t="shared" si="0"/>
        <v/>
      </c>
      <c r="V19" s="11" t="str">
        <f t="shared" si="0"/>
        <v xml:space="preserve">Materials and Techniques, </v>
      </c>
      <c r="W19" s="11" t="str">
        <f t="shared" si="0"/>
        <v/>
      </c>
      <c r="X19" s="11" t="str">
        <f t="shared" si="0"/>
        <v xml:space="preserve">Other Descriptive Notes, </v>
      </c>
      <c r="Y19" s="11" t="str">
        <f t="shared" si="0"/>
        <v/>
      </c>
      <c r="Z19" s="11" t="str">
        <f t="shared" si="0"/>
        <v xml:space="preserve">Title, </v>
      </c>
      <c r="AA19" s="11" t="str">
        <f t="shared" si="0"/>
        <v xml:space="preserve">Work Type, </v>
      </c>
      <c r="AC19" t="str">
        <f t="shared" si="1"/>
        <v>Usar o mesmo idioma do catálogo</v>
      </c>
      <c r="AD19" t="str">
        <f t="shared" si="2"/>
        <v xml:space="preserve">Creation Location, Creator, Date, Description, Materials and Techniques, Other Descriptive Notes, Title, Work Type, </v>
      </c>
    </row>
    <row r="20" spans="1:30" x14ac:dyDescent="0.25">
      <c r="A20" s="13" t="s">
        <v>541</v>
      </c>
      <c r="B20" s="11">
        <v>1</v>
      </c>
      <c r="C20" s="11"/>
      <c r="D20" s="11"/>
      <c r="E20" s="11"/>
      <c r="F20" s="11"/>
      <c r="G20" s="11"/>
      <c r="H20" s="11"/>
      <c r="I20" s="11">
        <v>1</v>
      </c>
      <c r="J20" s="11"/>
      <c r="K20" s="11"/>
      <c r="L20" s="11"/>
      <c r="M20" s="11"/>
      <c r="N20" s="11">
        <v>1</v>
      </c>
      <c r="O20" s="11" t="str">
        <f t="shared" si="3"/>
        <v xml:space="preserve">Class, </v>
      </c>
      <c r="P20" s="11" t="str">
        <f t="shared" si="0"/>
        <v/>
      </c>
      <c r="Q20" s="11" t="str">
        <f t="shared" si="0"/>
        <v/>
      </c>
      <c r="R20" s="11" t="str">
        <f t="shared" si="0"/>
        <v/>
      </c>
      <c r="S20" s="11" t="str">
        <f t="shared" si="0"/>
        <v/>
      </c>
      <c r="T20" s="11" t="str">
        <f t="shared" si="0"/>
        <v/>
      </c>
      <c r="U20" s="11" t="str">
        <f t="shared" si="0"/>
        <v/>
      </c>
      <c r="V20" s="11" t="str">
        <f t="shared" si="0"/>
        <v xml:space="preserve">Materials and Techniques, </v>
      </c>
      <c r="W20" s="11" t="str">
        <f t="shared" si="0"/>
        <v/>
      </c>
      <c r="X20" s="11" t="str">
        <f t="shared" si="0"/>
        <v/>
      </c>
      <c r="Y20" s="11" t="str">
        <f t="shared" si="0"/>
        <v/>
      </c>
      <c r="Z20" s="11" t="str">
        <f t="shared" si="0"/>
        <v/>
      </c>
      <c r="AA20" s="11" t="str">
        <f t="shared" si="0"/>
        <v xml:space="preserve">Work Type, </v>
      </c>
      <c r="AC20" t="str">
        <f t="shared" si="1"/>
        <v>Usar singular</v>
      </c>
      <c r="AD20" t="str">
        <f t="shared" si="2"/>
        <v xml:space="preserve">Class, Materials and Techniques, Work Type, </v>
      </c>
    </row>
    <row r="21" spans="1:30" x14ac:dyDescent="0.25">
      <c r="A21" s="13" t="s">
        <v>553</v>
      </c>
      <c r="B21" s="11"/>
      <c r="C21" s="11"/>
      <c r="D21" s="11"/>
      <c r="E21" s="11">
        <v>1</v>
      </c>
      <c r="F21" s="11"/>
      <c r="G21" s="11"/>
      <c r="H21" s="11"/>
      <c r="I21" s="11"/>
      <c r="J21" s="11"/>
      <c r="K21" s="11"/>
      <c r="L21" s="11"/>
      <c r="M21" s="11"/>
      <c r="N21" s="11"/>
      <c r="O21" s="11" t="str">
        <f t="shared" si="3"/>
        <v/>
      </c>
      <c r="P21" s="11" t="str">
        <f t="shared" si="0"/>
        <v/>
      </c>
      <c r="Q21" s="11" t="str">
        <f t="shared" si="0"/>
        <v/>
      </c>
      <c r="R21" s="11" t="str">
        <f t="shared" si="0"/>
        <v xml:space="preserve">Date, </v>
      </c>
      <c r="S21" s="11" t="str">
        <f t="shared" si="0"/>
        <v/>
      </c>
      <c r="T21" s="11" t="str">
        <f t="shared" si="0"/>
        <v/>
      </c>
      <c r="U21" s="11" t="str">
        <f t="shared" si="0"/>
        <v/>
      </c>
      <c r="V21" s="11" t="str">
        <f t="shared" si="0"/>
        <v/>
      </c>
      <c r="W21" s="11" t="str">
        <f t="shared" si="0"/>
        <v/>
      </c>
      <c r="X21" s="11" t="str">
        <f t="shared" si="0"/>
        <v/>
      </c>
      <c r="Y21" s="11" t="str">
        <f t="shared" si="0"/>
        <v/>
      </c>
      <c r="Z21" s="11" t="str">
        <f t="shared" si="0"/>
        <v/>
      </c>
      <c r="AA21" s="11" t="str">
        <f t="shared" si="0"/>
        <v/>
      </c>
      <c r="AC21" t="str">
        <f t="shared" si="1"/>
        <v>Use traço para separar intervalo de anos</v>
      </c>
      <c r="AD21" t="str">
        <f t="shared" si="2"/>
        <v xml:space="preserve">Date, </v>
      </c>
    </row>
    <row r="22" spans="1:30" x14ac:dyDescent="0.25">
      <c r="A22" s="13" t="s">
        <v>427</v>
      </c>
      <c r="B22" s="11"/>
      <c r="C22" s="11"/>
      <c r="D22" s="11"/>
      <c r="E22" s="11"/>
      <c r="F22" s="11"/>
      <c r="G22" s="11"/>
      <c r="H22" s="11"/>
      <c r="I22" s="11"/>
      <c r="J22" s="11">
        <v>1</v>
      </c>
      <c r="K22" s="11"/>
      <c r="L22" s="11"/>
      <c r="M22" s="11"/>
      <c r="N22" s="11"/>
      <c r="O22" s="11" t="str">
        <f t="shared" si="3"/>
        <v/>
      </c>
      <c r="P22" s="11" t="str">
        <f t="shared" ref="P22" si="4">IF(C22&lt;&gt;"",CONCATENATE(C$5,", "),"")</f>
        <v/>
      </c>
      <c r="Q22" s="11" t="str">
        <f t="shared" ref="Q22" si="5">IF(D22&lt;&gt;"",CONCATENATE(D$5,", "),"")</f>
        <v/>
      </c>
      <c r="R22" s="11" t="str">
        <f t="shared" ref="R22" si="6">IF(E22&lt;&gt;"",CONCATENATE(E$5,", "),"")</f>
        <v/>
      </c>
      <c r="S22" s="11" t="str">
        <f t="shared" ref="S22" si="7">IF(F22&lt;&gt;"",CONCATENATE(F$5,", "),"")</f>
        <v/>
      </c>
      <c r="T22" s="11" t="str">
        <f t="shared" ref="T22" si="8">IF(G22&lt;&gt;"",CONCATENATE(G$5,", "),"")</f>
        <v/>
      </c>
      <c r="U22" s="11" t="str">
        <f t="shared" ref="U22" si="9">IF(H22&lt;&gt;"",CONCATENATE(H$5,", "),"")</f>
        <v/>
      </c>
      <c r="V22" s="11" t="str">
        <f t="shared" ref="V22" si="10">IF(I22&lt;&gt;"",CONCATENATE(I$5,", "),"")</f>
        <v/>
      </c>
      <c r="W22" s="11" t="str">
        <f t="shared" ref="W22" si="11">IF(J22&lt;&gt;"",CONCATENATE(J$5,", "),"")</f>
        <v xml:space="preserve">Measurements, </v>
      </c>
      <c r="X22" s="11" t="str">
        <f t="shared" ref="X22" si="12">IF(K22&lt;&gt;"",CONCATENATE(K$5,", "),"")</f>
        <v/>
      </c>
      <c r="Y22" s="11" t="str">
        <f t="shared" ref="Y22" si="13">IF(L22&lt;&gt;"",CONCATENATE(L$5,", "),"")</f>
        <v/>
      </c>
      <c r="Z22" s="11" t="str">
        <f t="shared" ref="Z22" si="14">IF(M22&lt;&gt;"",CONCATENATE(M$5,", "),"")</f>
        <v/>
      </c>
      <c r="AA22" s="11" t="str">
        <f t="shared" ref="AA22" si="15">IF(N22&lt;&gt;"",CONCATENATE(N$5,", "),"")</f>
        <v/>
      </c>
      <c r="AC22" t="str">
        <f t="shared" si="1"/>
        <v>Utilizar números inteiro ou frações decimais</v>
      </c>
      <c r="AD22" t="str">
        <f t="shared" si="2"/>
        <v xml:space="preserve">Measurements, </v>
      </c>
    </row>
  </sheetData>
  <pageMargins left="0.511811024" right="0.511811024" top="0.78740157499999996" bottom="0.78740157499999996" header="0.31496062000000002" footer="0.31496062000000002"/>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4D479-7DFD-468B-BCF7-35125BBC73AA}">
  <sheetPr>
    <tabColor rgb="FFFFC000"/>
  </sheetPr>
  <dimension ref="A1:G315"/>
  <sheetViews>
    <sheetView topLeftCell="C1" zoomScale="110" zoomScaleNormal="110" workbookViewId="0">
      <pane ySplit="1" topLeftCell="A227" activePane="bottomLeft" state="frozen"/>
      <selection activeCell="E2" sqref="E2"/>
      <selection pane="bottomLeft" activeCell="E2" sqref="E2:E245"/>
    </sheetView>
  </sheetViews>
  <sheetFormatPr defaultRowHeight="15" x14ac:dyDescent="0.25"/>
  <cols>
    <col min="1" max="1" width="20.28515625" bestFit="1" customWidth="1"/>
    <col min="2" max="2" width="9" customWidth="1"/>
    <col min="3" max="3" width="16.7109375" style="9" bestFit="1" customWidth="1"/>
    <col min="4" max="4" width="20" style="9" customWidth="1"/>
    <col min="5" max="5" width="130.7109375" customWidth="1"/>
    <col min="6" max="6" width="12.7109375" bestFit="1" customWidth="1"/>
    <col min="7" max="7" width="14.42578125" bestFit="1" customWidth="1"/>
  </cols>
  <sheetData>
    <row r="1" spans="1:7" x14ac:dyDescent="0.25">
      <c r="A1" s="2" t="s">
        <v>438</v>
      </c>
      <c r="B1" s="2" t="s">
        <v>151</v>
      </c>
      <c r="C1" s="18" t="s">
        <v>150</v>
      </c>
      <c r="D1" s="18" t="s">
        <v>0</v>
      </c>
      <c r="E1" s="8" t="s">
        <v>449</v>
      </c>
      <c r="F1" s="8" t="s">
        <v>539</v>
      </c>
      <c r="G1" s="29" t="s">
        <v>556</v>
      </c>
    </row>
    <row r="2" spans="1:7" x14ac:dyDescent="0.25">
      <c r="A2" s="11">
        <f t="shared" ref="A2:A65" si="0">VALUE(LEFT(C2,1))</f>
        <v>1</v>
      </c>
      <c r="B2" t="str">
        <f>VLOOKUP(A2,Capitulos!A:B,2,0)</f>
        <v>Object Naming</v>
      </c>
      <c r="C2" s="19">
        <v>101</v>
      </c>
      <c r="D2" s="19" t="str">
        <f>VLOOKUP(C2,Campos!C:D,2,0)</f>
        <v>Work Type</v>
      </c>
      <c r="E2" t="s">
        <v>541</v>
      </c>
      <c r="F2">
        <f>VLOOKUP(E2,Indicacao_viabilidade!E:F,2,0)</f>
        <v>1</v>
      </c>
      <c r="G2">
        <f>IFERROR(VLOOKUP(C2,[1]CROSSWALK!$C$2:$I$90,7,0),0)</f>
        <v>1</v>
      </c>
    </row>
    <row r="3" spans="1:7" x14ac:dyDescent="0.25">
      <c r="A3" s="11">
        <f t="shared" si="0"/>
        <v>1</v>
      </c>
      <c r="B3" t="str">
        <f>VLOOKUP(A3,Capitulos!A:B,2,0)</f>
        <v>Object Naming</v>
      </c>
      <c r="C3" s="19">
        <v>101</v>
      </c>
      <c r="D3" s="19" t="str">
        <f>VLOOKUP(C3,Campos!C:D,2,0)</f>
        <v>Work Type</v>
      </c>
      <c r="E3" t="s">
        <v>546</v>
      </c>
      <c r="F3">
        <f>VLOOKUP(E3,Indicacao_viabilidade!E:F,2,0)</f>
        <v>1</v>
      </c>
      <c r="G3">
        <f>IFERROR(VLOOKUP(C3,[1]CROSSWALK!$C$2:$I$90,7,0),0)</f>
        <v>1</v>
      </c>
    </row>
    <row r="4" spans="1:7" x14ac:dyDescent="0.25">
      <c r="A4" s="11">
        <f t="shared" si="0"/>
        <v>1</v>
      </c>
      <c r="B4" t="str">
        <f>VLOOKUP(A4,Capitulos!A:B,2,0)</f>
        <v>Object Naming</v>
      </c>
      <c r="C4" s="19">
        <v>101</v>
      </c>
      <c r="D4" s="19" t="str">
        <f>VLOOKUP(C4,Campos!C:D,2,0)</f>
        <v>Work Type</v>
      </c>
      <c r="E4" t="s">
        <v>381</v>
      </c>
      <c r="F4">
        <f>VLOOKUP(E4,Indicacao_viabilidade!E:F,2,0)</f>
        <v>1</v>
      </c>
      <c r="G4">
        <f>IFERROR(VLOOKUP(C4,[1]CROSSWALK!$C$2:$I$90,7,0),0)</f>
        <v>1</v>
      </c>
    </row>
    <row r="5" spans="1:7" x14ac:dyDescent="0.25">
      <c r="A5" s="11">
        <f t="shared" si="0"/>
        <v>1</v>
      </c>
      <c r="B5" t="str">
        <f>VLOOKUP(A5,Capitulos!A:B,2,0)</f>
        <v>Object Naming</v>
      </c>
      <c r="C5" s="19">
        <v>101</v>
      </c>
      <c r="D5" s="19" t="str">
        <f>VLOOKUP(C5,Campos!C:D,2,0)</f>
        <v>Work Type</v>
      </c>
      <c r="E5" t="s">
        <v>542</v>
      </c>
      <c r="F5">
        <f>VLOOKUP(E5,Indicacao_viabilidade!E:F,2,0)</f>
        <v>1</v>
      </c>
      <c r="G5">
        <f>IFERROR(VLOOKUP(C5,[1]CROSSWALK!$C$2:$I$90,7,0),0)</f>
        <v>1</v>
      </c>
    </row>
    <row r="6" spans="1:7" x14ac:dyDescent="0.25">
      <c r="A6" s="11">
        <f t="shared" si="0"/>
        <v>1</v>
      </c>
      <c r="B6" t="str">
        <f>VLOOKUP(A6,Capitulos!A:B,2,0)</f>
        <v>Object Naming</v>
      </c>
      <c r="C6" s="19">
        <v>101</v>
      </c>
      <c r="D6" s="19" t="str">
        <f>VLOOKUP(C6,Campos!C:D,2,0)</f>
        <v>Work Type</v>
      </c>
      <c r="E6" t="s">
        <v>543</v>
      </c>
      <c r="F6">
        <f>VLOOKUP(E6,Indicacao_viabilidade!E:F,2,0)</f>
        <v>1</v>
      </c>
      <c r="G6">
        <f>IFERROR(VLOOKUP(C6,[1]CROSSWALK!$C$2:$I$90,7,0),0)</f>
        <v>1</v>
      </c>
    </row>
    <row r="7" spans="1:7" x14ac:dyDescent="0.25">
      <c r="A7" s="11">
        <f t="shared" si="0"/>
        <v>1</v>
      </c>
      <c r="B7" t="str">
        <f>VLOOKUP(A7,Capitulos!A:B,2,0)</f>
        <v>Object Naming</v>
      </c>
      <c r="C7" s="19">
        <v>101</v>
      </c>
      <c r="D7" s="19" t="str">
        <f>VLOOKUP(C7,Campos!C:D,2,0)</f>
        <v>Work Type</v>
      </c>
      <c r="E7" t="s">
        <v>387</v>
      </c>
      <c r="F7">
        <f>VLOOKUP(E7,Indicacao_viabilidade!E:F,2,0)</f>
        <v>0</v>
      </c>
      <c r="G7">
        <f>IFERROR(VLOOKUP(C7,[1]CROSSWALK!$C$2:$I$90,7,0),0)</f>
        <v>1</v>
      </c>
    </row>
    <row r="8" spans="1:7" x14ac:dyDescent="0.25">
      <c r="A8" s="11">
        <f t="shared" si="0"/>
        <v>1</v>
      </c>
      <c r="B8" t="str">
        <f>VLOOKUP(A8,Capitulos!A:B,2,0)</f>
        <v>Object Naming</v>
      </c>
      <c r="C8" s="19">
        <v>101</v>
      </c>
      <c r="D8" s="19" t="str">
        <f>VLOOKUP(C8,Campos!C:D,2,0)</f>
        <v>Work Type</v>
      </c>
      <c r="E8" t="s">
        <v>149</v>
      </c>
      <c r="F8">
        <f>VLOOKUP(E8,Indicacao_viabilidade!E:F,2,0)</f>
        <v>0</v>
      </c>
      <c r="G8">
        <f>IFERROR(VLOOKUP(C8,[1]CROSSWALK!$C$2:$I$90,7,0),0)</f>
        <v>1</v>
      </c>
    </row>
    <row r="9" spans="1:7" x14ac:dyDescent="0.25">
      <c r="A9" s="11">
        <f t="shared" si="0"/>
        <v>1</v>
      </c>
      <c r="B9" t="str">
        <f>VLOOKUP(A9,Capitulos!A:B,2,0)</f>
        <v>Object Naming</v>
      </c>
      <c r="C9">
        <v>101</v>
      </c>
      <c r="D9" t="s">
        <v>11</v>
      </c>
      <c r="E9" t="s">
        <v>560</v>
      </c>
      <c r="F9">
        <f>VLOOKUP(E9,Indicacao_viabilidade!E:F,2,0)</f>
        <v>1</v>
      </c>
      <c r="G9">
        <f>IFERROR(VLOOKUP(C9,[1]CROSSWALK!$C$2:$I$90,7,0),0)</f>
        <v>1</v>
      </c>
    </row>
    <row r="10" spans="1:7" x14ac:dyDescent="0.25">
      <c r="A10" s="11">
        <f t="shared" si="0"/>
        <v>1</v>
      </c>
      <c r="B10" t="str">
        <f>VLOOKUP(A10,Capitulos!A:B,2,0)</f>
        <v>Object Naming</v>
      </c>
      <c r="C10" s="19">
        <v>102</v>
      </c>
      <c r="D10" s="19" t="str">
        <f>VLOOKUP(C10,Campos!C:D,2,0)</f>
        <v>Title</v>
      </c>
      <c r="E10" t="s">
        <v>371</v>
      </c>
      <c r="F10">
        <f>VLOOKUP(E10,Indicacao_viabilidade!E:F,2,0)</f>
        <v>1</v>
      </c>
      <c r="G10">
        <f>IFERROR(VLOOKUP(C10,[1]CROSSWALK!$C$2:$I$90,7,0),0)</f>
        <v>1</v>
      </c>
    </row>
    <row r="11" spans="1:7" x14ac:dyDescent="0.25">
      <c r="A11" s="11">
        <f t="shared" si="0"/>
        <v>1</v>
      </c>
      <c r="B11" t="str">
        <f>VLOOKUP(A11,Capitulos!A:B,2,0)</f>
        <v>Object Naming</v>
      </c>
      <c r="C11" s="19">
        <v>102</v>
      </c>
      <c r="D11" s="19" t="str">
        <f>VLOOKUP(C11,Campos!C:D,2,0)</f>
        <v>Title</v>
      </c>
      <c r="E11" t="s">
        <v>386</v>
      </c>
      <c r="F11">
        <f>VLOOKUP(E11,Indicacao_viabilidade!E:F,2,0)</f>
        <v>0</v>
      </c>
      <c r="G11">
        <f>IFERROR(VLOOKUP(C11,[1]CROSSWALK!$C$2:$I$90,7,0),0)</f>
        <v>1</v>
      </c>
    </row>
    <row r="12" spans="1:7" x14ac:dyDescent="0.25">
      <c r="A12" s="11">
        <f t="shared" si="0"/>
        <v>1</v>
      </c>
      <c r="B12" t="str">
        <f>VLOOKUP(A12,Capitulos!A:B,2,0)</f>
        <v>Object Naming</v>
      </c>
      <c r="C12" s="19">
        <v>102</v>
      </c>
      <c r="D12" s="19" t="str">
        <f>VLOOKUP(C12,Campos!C:D,2,0)</f>
        <v>Title</v>
      </c>
      <c r="E12" t="s">
        <v>154</v>
      </c>
      <c r="F12">
        <f>VLOOKUP(E12,Indicacao_viabilidade!E:F,2,0)</f>
        <v>0</v>
      </c>
      <c r="G12">
        <f>IFERROR(VLOOKUP(C12,[1]CROSSWALK!$C$2:$I$90,7,0),0)</f>
        <v>1</v>
      </c>
    </row>
    <row r="13" spans="1:7" x14ac:dyDescent="0.25">
      <c r="A13" s="11">
        <f t="shared" si="0"/>
        <v>1</v>
      </c>
      <c r="B13" t="str">
        <f>VLOOKUP(A13,Capitulos!A:B,2,0)</f>
        <v>Object Naming</v>
      </c>
      <c r="C13" s="19">
        <v>102</v>
      </c>
      <c r="D13" s="19" t="str">
        <f>VLOOKUP(C13,Campos!C:D,2,0)</f>
        <v>Title</v>
      </c>
      <c r="E13" t="s">
        <v>542</v>
      </c>
      <c r="F13">
        <f>VLOOKUP(E13,Indicacao_viabilidade!E:F,2,0)</f>
        <v>1</v>
      </c>
      <c r="G13">
        <f>IFERROR(VLOOKUP(C13,[1]CROSSWALK!$C$2:$I$90,7,0),0)</f>
        <v>1</v>
      </c>
    </row>
    <row r="14" spans="1:7" x14ac:dyDescent="0.25">
      <c r="A14" s="11">
        <f t="shared" si="0"/>
        <v>1</v>
      </c>
      <c r="B14" t="str">
        <f>VLOOKUP(A14,Capitulos!A:B,2,0)</f>
        <v>Object Naming</v>
      </c>
      <c r="C14" s="19">
        <v>102</v>
      </c>
      <c r="D14" s="19" t="str">
        <f>VLOOKUP(C14,Campos!C:D,2,0)</f>
        <v>Title</v>
      </c>
      <c r="E14" t="s">
        <v>157</v>
      </c>
      <c r="F14">
        <f>VLOOKUP(E14,Indicacao_viabilidade!E:F,2,0)</f>
        <v>0</v>
      </c>
      <c r="G14">
        <f>IFERROR(VLOOKUP(C14,[1]CROSSWALK!$C$2:$I$90,7,0),0)</f>
        <v>1</v>
      </c>
    </row>
    <row r="15" spans="1:7" x14ac:dyDescent="0.25">
      <c r="A15" s="11">
        <f t="shared" si="0"/>
        <v>1</v>
      </c>
      <c r="B15" t="str">
        <f>VLOOKUP(A15,Capitulos!A:B,2,0)</f>
        <v>Object Naming</v>
      </c>
      <c r="C15" s="19">
        <v>102</v>
      </c>
      <c r="D15" s="19" t="str">
        <f>VLOOKUP(C15,Campos!C:D,2,0)</f>
        <v>Title</v>
      </c>
      <c r="E15" t="s">
        <v>546</v>
      </c>
      <c r="F15">
        <f>VLOOKUP(E15,Indicacao_viabilidade!E:F,2,0)</f>
        <v>1</v>
      </c>
      <c r="G15">
        <f>IFERROR(VLOOKUP(C15,[1]CROSSWALK!$C$2:$I$90,7,0),0)</f>
        <v>1</v>
      </c>
    </row>
    <row r="16" spans="1:7" x14ac:dyDescent="0.25">
      <c r="A16" s="11">
        <f t="shared" si="0"/>
        <v>1</v>
      </c>
      <c r="B16" t="str">
        <f>VLOOKUP(A16,Capitulos!A:B,2,0)</f>
        <v>Object Naming</v>
      </c>
      <c r="C16" s="19">
        <v>102</v>
      </c>
      <c r="D16" s="19" t="str">
        <f>VLOOKUP(C16,Campos!C:D,2,0)</f>
        <v>Title</v>
      </c>
      <c r="E16" t="s">
        <v>389</v>
      </c>
      <c r="F16">
        <f>VLOOKUP(E16,Indicacao_viabilidade!E:F,2,0)</f>
        <v>0</v>
      </c>
      <c r="G16">
        <f>IFERROR(VLOOKUP(C16,[1]CROSSWALK!$C$2:$I$90,7,0),0)</f>
        <v>1</v>
      </c>
    </row>
    <row r="17" spans="1:7" x14ac:dyDescent="0.25">
      <c r="A17" s="11">
        <f t="shared" si="0"/>
        <v>1</v>
      </c>
      <c r="B17" t="str">
        <f>VLOOKUP(A17,Capitulos!A:B,2,0)</f>
        <v>Object Naming</v>
      </c>
      <c r="C17" s="19">
        <v>102</v>
      </c>
      <c r="D17" s="19" t="str">
        <f>VLOOKUP(C17,Campos!C:D,2,0)</f>
        <v>Title</v>
      </c>
      <c r="E17" t="s">
        <v>381</v>
      </c>
      <c r="F17">
        <f>VLOOKUP(E17,Indicacao_viabilidade!E:F,2,0)</f>
        <v>1</v>
      </c>
      <c r="G17">
        <f>IFERROR(VLOOKUP(C17,[1]CROSSWALK!$C$2:$I$90,7,0),0)</f>
        <v>1</v>
      </c>
    </row>
    <row r="18" spans="1:7" x14ac:dyDescent="0.25">
      <c r="A18" s="11">
        <f t="shared" si="0"/>
        <v>1</v>
      </c>
      <c r="B18" t="str">
        <f>VLOOKUP(A18,Capitulos!A:B,2,0)</f>
        <v>Object Naming</v>
      </c>
      <c r="C18" s="19">
        <v>102</v>
      </c>
      <c r="D18" s="19" t="str">
        <f>VLOOKUP(C18,Campos!C:D,2,0)</f>
        <v>Title</v>
      </c>
      <c r="E18" t="s">
        <v>552</v>
      </c>
      <c r="F18">
        <f>VLOOKUP(E18,Indicacao_viabilidade!E:F,2,0)</f>
        <v>1</v>
      </c>
      <c r="G18">
        <f>IFERROR(VLOOKUP(C18,[1]CROSSWALK!$C$2:$I$90,7,0),0)</f>
        <v>1</v>
      </c>
    </row>
    <row r="19" spans="1:7" x14ac:dyDescent="0.25">
      <c r="A19" s="11">
        <f t="shared" si="0"/>
        <v>1</v>
      </c>
      <c r="B19" t="str">
        <f>VLOOKUP(A19,Capitulos!A:B,2,0)</f>
        <v>Object Naming</v>
      </c>
      <c r="C19" s="19">
        <v>102</v>
      </c>
      <c r="D19" s="19" t="str">
        <f>VLOOKUP(C19,Campos!C:D,2,0)</f>
        <v>Title</v>
      </c>
      <c r="E19" t="s">
        <v>376</v>
      </c>
      <c r="F19">
        <f>VLOOKUP(E19,Indicacao_viabilidade!E:F,2,0)</f>
        <v>0</v>
      </c>
      <c r="G19">
        <f>IFERROR(VLOOKUP(C19,[1]CROSSWALK!$C$2:$I$90,7,0),0)</f>
        <v>1</v>
      </c>
    </row>
    <row r="20" spans="1:7" x14ac:dyDescent="0.25">
      <c r="A20" s="11">
        <f t="shared" si="0"/>
        <v>1</v>
      </c>
      <c r="B20" t="str">
        <f>VLOOKUP(A20,Capitulos!A:B,2,0)</f>
        <v>Object Naming</v>
      </c>
      <c r="C20" s="19">
        <v>102</v>
      </c>
      <c r="D20" s="19" t="str">
        <f>VLOOKUP(C20,Campos!C:D,2,0)</f>
        <v>Title</v>
      </c>
      <c r="E20" t="s">
        <v>164</v>
      </c>
      <c r="F20">
        <f>VLOOKUP(E20,Indicacao_viabilidade!E:F,2,0)</f>
        <v>0</v>
      </c>
      <c r="G20">
        <f>IFERROR(VLOOKUP(C20,[1]CROSSWALK!$C$2:$I$90,7,0),0)</f>
        <v>1</v>
      </c>
    </row>
    <row r="21" spans="1:7" x14ac:dyDescent="0.25">
      <c r="A21" s="11">
        <f t="shared" si="0"/>
        <v>1</v>
      </c>
      <c r="B21" t="str">
        <f>VLOOKUP(A21,Capitulos!A:B,2,0)</f>
        <v>Object Naming</v>
      </c>
      <c r="C21" s="19">
        <v>102</v>
      </c>
      <c r="D21" s="19" t="str">
        <f>VLOOKUP(C21,Campos!C:D,2,0)</f>
        <v>Title</v>
      </c>
      <c r="E21" t="s">
        <v>456</v>
      </c>
      <c r="F21">
        <f>VLOOKUP(E21,Indicacao_viabilidade!E:F,2,0)</f>
        <v>0</v>
      </c>
      <c r="G21">
        <f>IFERROR(VLOOKUP(C21,[1]CROSSWALK!$C$2:$I$90,7,0),0)</f>
        <v>1</v>
      </c>
    </row>
    <row r="22" spans="1:7" x14ac:dyDescent="0.25">
      <c r="A22" s="11">
        <f t="shared" si="0"/>
        <v>1</v>
      </c>
      <c r="B22" t="str">
        <f>VLOOKUP(A22,Capitulos!A:B,2,0)</f>
        <v>Object Naming</v>
      </c>
      <c r="C22" s="19">
        <v>102</v>
      </c>
      <c r="D22" s="19" t="str">
        <f>VLOOKUP(C22,Campos!C:D,2,0)</f>
        <v>Title</v>
      </c>
      <c r="E22" t="s">
        <v>166</v>
      </c>
      <c r="F22">
        <f>VLOOKUP(E22,Indicacao_viabilidade!E:F,2,0)</f>
        <v>0</v>
      </c>
      <c r="G22">
        <f>IFERROR(VLOOKUP(C22,[1]CROSSWALK!$C$2:$I$90,7,0),0)</f>
        <v>1</v>
      </c>
    </row>
    <row r="23" spans="1:7" x14ac:dyDescent="0.25">
      <c r="A23" s="11">
        <f t="shared" si="0"/>
        <v>1</v>
      </c>
      <c r="B23" t="str">
        <f>VLOOKUP(A23,Capitulos!A:B,2,0)</f>
        <v>Object Naming</v>
      </c>
      <c r="C23">
        <v>103</v>
      </c>
      <c r="D23" t="s">
        <v>41</v>
      </c>
      <c r="E23" t="s">
        <v>560</v>
      </c>
      <c r="F23">
        <f>VLOOKUP(E23,Indicacao_viabilidade!E:F,2,0)</f>
        <v>1</v>
      </c>
      <c r="G23">
        <f>IFERROR(VLOOKUP(C23,[1]CROSSWALK!$C$2:$I$90,7,0),0)</f>
        <v>0</v>
      </c>
    </row>
    <row r="24" spans="1:7" x14ac:dyDescent="0.25">
      <c r="A24" s="11">
        <f t="shared" si="0"/>
        <v>1</v>
      </c>
      <c r="B24" t="str">
        <f>VLOOKUP(A24,Capitulos!A:B,2,0)</f>
        <v>Object Naming</v>
      </c>
      <c r="C24">
        <v>104</v>
      </c>
      <c r="D24" t="s">
        <v>42</v>
      </c>
      <c r="E24" t="s">
        <v>560</v>
      </c>
      <c r="F24">
        <f>VLOOKUP(E24,Indicacao_viabilidade!E:F,2,0)</f>
        <v>1</v>
      </c>
      <c r="G24">
        <f>IFERROR(VLOOKUP(C24,[1]CROSSWALK!$C$2:$I$90,7,0),0)</f>
        <v>0</v>
      </c>
    </row>
    <row r="25" spans="1:7" x14ac:dyDescent="0.25">
      <c r="A25" s="11">
        <f t="shared" si="0"/>
        <v>1</v>
      </c>
      <c r="B25" t="str">
        <f>VLOOKUP(A25,Capitulos!A:B,2,0)</f>
        <v>Object Naming</v>
      </c>
      <c r="C25">
        <v>105</v>
      </c>
      <c r="D25" t="s">
        <v>43</v>
      </c>
      <c r="E25" t="s">
        <v>560</v>
      </c>
      <c r="F25">
        <f>VLOOKUP(E25,Indicacao_viabilidade!E:F,2,0)</f>
        <v>1</v>
      </c>
      <c r="G25">
        <f>IFERROR(VLOOKUP(C25,[1]CROSSWALK!$C$2:$I$90,7,0),0)</f>
        <v>0</v>
      </c>
    </row>
    <row r="26" spans="1:7" x14ac:dyDescent="0.25">
      <c r="A26" s="11">
        <f t="shared" si="0"/>
        <v>2</v>
      </c>
      <c r="B26" t="str">
        <f>VLOOKUP(A26,Capitulos!A:B,2,0)</f>
        <v>Creator Information</v>
      </c>
      <c r="C26" s="19">
        <v>201</v>
      </c>
      <c r="D26" s="19" t="str">
        <f>VLOOKUP(C26,Campos!C:D,2,0)</f>
        <v>Creator</v>
      </c>
      <c r="E26" t="s">
        <v>550</v>
      </c>
      <c r="F26">
        <f>VLOOKUP(E26,Indicacao_viabilidade!E:F,2,0)</f>
        <v>0</v>
      </c>
      <c r="G26">
        <f>IFERROR(VLOOKUP(C26,[1]CROSSWALK!$C$2:$I$90,7,0),0)</f>
        <v>1</v>
      </c>
    </row>
    <row r="27" spans="1:7" x14ac:dyDescent="0.25">
      <c r="A27" s="11">
        <f t="shared" si="0"/>
        <v>2</v>
      </c>
      <c r="B27" t="str">
        <f>VLOOKUP(A27,Capitulos!A:B,2,0)</f>
        <v>Creator Information</v>
      </c>
      <c r="C27" s="19">
        <v>201</v>
      </c>
      <c r="D27" s="19" t="str">
        <f>VLOOKUP(C27,Campos!C:D,2,0)</f>
        <v>Creator</v>
      </c>
      <c r="E27" t="s">
        <v>379</v>
      </c>
      <c r="F27">
        <f>VLOOKUP(E27,Indicacao_viabilidade!E:F,2,0)</f>
        <v>0</v>
      </c>
      <c r="G27">
        <f>IFERROR(VLOOKUP(C27,[1]CROSSWALK!$C$2:$I$90,7,0),0)</f>
        <v>1</v>
      </c>
    </row>
    <row r="28" spans="1:7" x14ac:dyDescent="0.25">
      <c r="A28" s="11">
        <f t="shared" si="0"/>
        <v>2</v>
      </c>
      <c r="B28" t="str">
        <f>VLOOKUP(A28,Capitulos!A:B,2,0)</f>
        <v>Creator Information</v>
      </c>
      <c r="C28" s="19">
        <v>201</v>
      </c>
      <c r="D28" s="19" t="str">
        <f>VLOOKUP(C28,Campos!C:D,2,0)</f>
        <v>Creator</v>
      </c>
      <c r="E28" t="s">
        <v>373</v>
      </c>
      <c r="F28">
        <f>VLOOKUP(E28,Indicacao_viabilidade!E:F,2,0)</f>
        <v>0</v>
      </c>
      <c r="G28">
        <f>IFERROR(VLOOKUP(C28,[1]CROSSWALK!$C$2:$I$90,7,0),0)</f>
        <v>1</v>
      </c>
    </row>
    <row r="29" spans="1:7" x14ac:dyDescent="0.25">
      <c r="A29" s="11">
        <f t="shared" si="0"/>
        <v>2</v>
      </c>
      <c r="B29" t="str">
        <f>VLOOKUP(A29,Capitulos!A:B,2,0)</f>
        <v>Creator Information</v>
      </c>
      <c r="C29" s="19">
        <v>201</v>
      </c>
      <c r="D29" s="19" t="str">
        <f>VLOOKUP(C29,Campos!C:D,2,0)</f>
        <v>Creator</v>
      </c>
      <c r="E29" t="s">
        <v>170</v>
      </c>
      <c r="F29">
        <f>VLOOKUP(E29,Indicacao_viabilidade!E:F,2,0)</f>
        <v>0</v>
      </c>
      <c r="G29">
        <f>IFERROR(VLOOKUP(C29,[1]CROSSWALK!$C$2:$I$90,7,0),0)</f>
        <v>1</v>
      </c>
    </row>
    <row r="30" spans="1:7" x14ac:dyDescent="0.25">
      <c r="A30" s="11">
        <f t="shared" si="0"/>
        <v>2</v>
      </c>
      <c r="B30" t="str">
        <f>VLOOKUP(A30,Capitulos!A:B,2,0)</f>
        <v>Creator Information</v>
      </c>
      <c r="C30" s="19">
        <v>201</v>
      </c>
      <c r="D30" s="19" t="str">
        <f>VLOOKUP(C30,Campos!C:D,2,0)</f>
        <v>Creator</v>
      </c>
      <c r="E30" t="s">
        <v>408</v>
      </c>
      <c r="F30">
        <f>VLOOKUP(E30,Indicacao_viabilidade!E:F,2,0)</f>
        <v>0</v>
      </c>
      <c r="G30">
        <f>IFERROR(VLOOKUP(C30,[1]CROSSWALK!$C$2:$I$90,7,0),0)</f>
        <v>1</v>
      </c>
    </row>
    <row r="31" spans="1:7" x14ac:dyDescent="0.25">
      <c r="A31" s="11">
        <f t="shared" si="0"/>
        <v>2</v>
      </c>
      <c r="B31" t="str">
        <f>VLOOKUP(A31,Capitulos!A:B,2,0)</f>
        <v>Creator Information</v>
      </c>
      <c r="C31" s="19">
        <v>201</v>
      </c>
      <c r="D31" s="19" t="str">
        <f>VLOOKUP(C31,Campos!C:D,2,0)</f>
        <v>Creator</v>
      </c>
      <c r="E31" t="s">
        <v>381</v>
      </c>
      <c r="F31">
        <f>VLOOKUP(E31,Indicacao_viabilidade!E:F,2,0)</f>
        <v>1</v>
      </c>
      <c r="G31">
        <f>IFERROR(VLOOKUP(C31,[1]CROSSWALK!$C$2:$I$90,7,0),0)</f>
        <v>1</v>
      </c>
    </row>
    <row r="32" spans="1:7" x14ac:dyDescent="0.25">
      <c r="A32" s="11">
        <f t="shared" si="0"/>
        <v>2</v>
      </c>
      <c r="B32" t="str">
        <f>VLOOKUP(A32,Capitulos!A:B,2,0)</f>
        <v>Creator Information</v>
      </c>
      <c r="C32" s="19">
        <v>201</v>
      </c>
      <c r="D32" s="19" t="str">
        <f>VLOOKUP(C32,Campos!C:D,2,0)</f>
        <v>Creator</v>
      </c>
      <c r="E32" t="s">
        <v>542</v>
      </c>
      <c r="F32">
        <f>VLOOKUP(E32,Indicacao_viabilidade!E:F,2,0)</f>
        <v>1</v>
      </c>
      <c r="G32">
        <f>IFERROR(VLOOKUP(C32,[1]CROSSWALK!$C$2:$I$90,7,0),0)</f>
        <v>1</v>
      </c>
    </row>
    <row r="33" spans="1:7" x14ac:dyDescent="0.25">
      <c r="A33" s="11">
        <f t="shared" si="0"/>
        <v>2</v>
      </c>
      <c r="B33" t="str">
        <f>VLOOKUP(A33,Capitulos!A:B,2,0)</f>
        <v>Creator Information</v>
      </c>
      <c r="C33" s="19">
        <v>201</v>
      </c>
      <c r="D33" s="19" t="str">
        <f>VLOOKUP(C33,Campos!C:D,2,0)</f>
        <v>Creator</v>
      </c>
      <c r="E33" t="s">
        <v>387</v>
      </c>
      <c r="F33">
        <f>VLOOKUP(E33,Indicacao_viabilidade!E:F,2,0)</f>
        <v>0</v>
      </c>
      <c r="G33">
        <f>IFERROR(VLOOKUP(C33,[1]CROSSWALK!$C$2:$I$90,7,0),0)</f>
        <v>1</v>
      </c>
    </row>
    <row r="34" spans="1:7" x14ac:dyDescent="0.25">
      <c r="A34" s="11">
        <f t="shared" si="0"/>
        <v>2</v>
      </c>
      <c r="B34" t="str">
        <f>VLOOKUP(A34,Capitulos!A:B,2,0)</f>
        <v>Creator Information</v>
      </c>
      <c r="C34" s="19">
        <v>201</v>
      </c>
      <c r="D34" s="19" t="str">
        <f>VLOOKUP(C34,Campos!C:D,2,0)</f>
        <v>Creator</v>
      </c>
      <c r="E34" t="s">
        <v>175</v>
      </c>
      <c r="F34">
        <f>VLOOKUP(E34,Indicacao_viabilidade!E:F,2,0)</f>
        <v>0</v>
      </c>
      <c r="G34">
        <f>IFERROR(VLOOKUP(C34,[1]CROSSWALK!$C$2:$I$90,7,0),0)</f>
        <v>1</v>
      </c>
    </row>
    <row r="35" spans="1:7" x14ac:dyDescent="0.25">
      <c r="A35" s="11">
        <f t="shared" si="0"/>
        <v>2</v>
      </c>
      <c r="B35" t="str">
        <f>VLOOKUP(A35,Capitulos!A:B,2,0)</f>
        <v>Creator Information</v>
      </c>
      <c r="C35" s="19">
        <v>201</v>
      </c>
      <c r="D35" s="19" t="str">
        <f>VLOOKUP(C35,Campos!C:D,2,0)</f>
        <v>Creator</v>
      </c>
      <c r="E35" t="s">
        <v>176</v>
      </c>
      <c r="F35">
        <f>VLOOKUP(E35,Indicacao_viabilidade!E:F,2,0)</f>
        <v>0</v>
      </c>
      <c r="G35">
        <f>IFERROR(VLOOKUP(C35,[1]CROSSWALK!$C$2:$I$90,7,0),0)</f>
        <v>1</v>
      </c>
    </row>
    <row r="36" spans="1:7" x14ac:dyDescent="0.25">
      <c r="A36" s="11">
        <f t="shared" si="0"/>
        <v>2</v>
      </c>
      <c r="B36" t="str">
        <f>VLOOKUP(A36,Capitulos!A:B,2,0)</f>
        <v>Creator Information</v>
      </c>
      <c r="C36" s="19">
        <v>201</v>
      </c>
      <c r="D36" s="19" t="str">
        <f>VLOOKUP(C36,Campos!C:D,2,0)</f>
        <v>Creator</v>
      </c>
      <c r="E36" t="s">
        <v>382</v>
      </c>
      <c r="F36">
        <f>VLOOKUP(E36,Indicacao_viabilidade!E:F,2,0)</f>
        <v>0</v>
      </c>
      <c r="G36">
        <f>IFERROR(VLOOKUP(C36,[1]CROSSWALK!$C$2:$I$90,7,0),0)</f>
        <v>1</v>
      </c>
    </row>
    <row r="37" spans="1:7" x14ac:dyDescent="0.25">
      <c r="A37" s="11">
        <f t="shared" si="0"/>
        <v>2</v>
      </c>
      <c r="B37" t="str">
        <f>VLOOKUP(A37,Capitulos!A:B,2,0)</f>
        <v>Creator Information</v>
      </c>
      <c r="C37" s="19">
        <v>201</v>
      </c>
      <c r="D37" s="19" t="str">
        <f>VLOOKUP(C37,Campos!C:D,2,0)</f>
        <v>Creator</v>
      </c>
      <c r="E37" t="s">
        <v>179</v>
      </c>
      <c r="F37">
        <f>VLOOKUP(E37,Indicacao_viabilidade!E:F,2,0)</f>
        <v>0</v>
      </c>
      <c r="G37">
        <f>IFERROR(VLOOKUP(C37,[1]CROSSWALK!$C$2:$I$90,7,0),0)</f>
        <v>1</v>
      </c>
    </row>
    <row r="38" spans="1:7" x14ac:dyDescent="0.25">
      <c r="A38" s="11">
        <f t="shared" si="0"/>
        <v>2</v>
      </c>
      <c r="B38" t="str">
        <f>VLOOKUP(A38,Capitulos!A:B,2,0)</f>
        <v>Creator Information</v>
      </c>
      <c r="C38" s="19">
        <v>201</v>
      </c>
      <c r="D38" s="19" t="str">
        <f>VLOOKUP(C38,Campos!C:D,2,0)</f>
        <v>Creator</v>
      </c>
      <c r="E38" t="s">
        <v>180</v>
      </c>
      <c r="F38">
        <f>VLOOKUP(E38,Indicacao_viabilidade!E:F,2,0)</f>
        <v>0</v>
      </c>
      <c r="G38">
        <f>IFERROR(VLOOKUP(C38,[1]CROSSWALK!$C$2:$I$90,7,0),0)</f>
        <v>1</v>
      </c>
    </row>
    <row r="39" spans="1:7" x14ac:dyDescent="0.25">
      <c r="A39" s="11">
        <f t="shared" si="0"/>
        <v>2</v>
      </c>
      <c r="B39" t="str">
        <f>VLOOKUP(A39,Capitulos!A:B,2,0)</f>
        <v>Creator Information</v>
      </c>
      <c r="C39" s="19">
        <v>201</v>
      </c>
      <c r="D39" s="19" t="str">
        <f>VLOOKUP(C39,Campos!C:D,2,0)</f>
        <v>Creator</v>
      </c>
      <c r="E39" t="s">
        <v>181</v>
      </c>
      <c r="F39">
        <f>VLOOKUP(E39,Indicacao_viabilidade!E:F,2,0)</f>
        <v>0</v>
      </c>
      <c r="G39">
        <f>IFERROR(VLOOKUP(C39,[1]CROSSWALK!$C$2:$I$90,7,0),0)</f>
        <v>1</v>
      </c>
    </row>
    <row r="40" spans="1:7" x14ac:dyDescent="0.25">
      <c r="A40" s="11">
        <f t="shared" si="0"/>
        <v>2</v>
      </c>
      <c r="B40" t="str">
        <f>VLOOKUP(A40,Capitulos!A:B,2,0)</f>
        <v>Creator Information</v>
      </c>
      <c r="C40" s="19">
        <v>201</v>
      </c>
      <c r="D40" s="19" t="str">
        <f>VLOOKUP(C40,Campos!C:D,2,0)</f>
        <v>Creator</v>
      </c>
      <c r="E40" t="s">
        <v>558</v>
      </c>
      <c r="F40">
        <f>VLOOKUP(E40,Indicacao_viabilidade!E:F,2,0)</f>
        <v>0</v>
      </c>
      <c r="G40">
        <f>IFERROR(VLOOKUP(C40,[1]CROSSWALK!$C$2:$I$90,7,0),0)</f>
        <v>1</v>
      </c>
    </row>
    <row r="41" spans="1:7" x14ac:dyDescent="0.25">
      <c r="A41" s="11">
        <f t="shared" si="0"/>
        <v>2</v>
      </c>
      <c r="B41" t="str">
        <f>VLOOKUP(A41,Capitulos!A:B,2,0)</f>
        <v>Creator Information</v>
      </c>
      <c r="C41" s="19">
        <v>201</v>
      </c>
      <c r="D41" s="19" t="str">
        <f>VLOOKUP(C41,Campos!C:D,2,0)</f>
        <v>Creator</v>
      </c>
      <c r="E41" t="s">
        <v>183</v>
      </c>
      <c r="F41">
        <f>VLOOKUP(E41,Indicacao_viabilidade!E:F,2,0)</f>
        <v>0</v>
      </c>
      <c r="G41">
        <f>IFERROR(VLOOKUP(C41,[1]CROSSWALK!$C$2:$I$90,7,0),0)</f>
        <v>1</v>
      </c>
    </row>
    <row r="42" spans="1:7" x14ac:dyDescent="0.25">
      <c r="A42" s="11">
        <f t="shared" si="0"/>
        <v>2</v>
      </c>
      <c r="B42" t="str">
        <f>VLOOKUP(A42,Capitulos!A:B,2,0)</f>
        <v>Creator Information</v>
      </c>
      <c r="C42" s="19">
        <v>201</v>
      </c>
      <c r="D42" s="19" t="str">
        <f>VLOOKUP(C42,Campos!C:D,2,0)</f>
        <v>Creator</v>
      </c>
      <c r="E42" t="s">
        <v>371</v>
      </c>
      <c r="F42">
        <f>VLOOKUP(E42,Indicacao_viabilidade!E:F,2,0)</f>
        <v>1</v>
      </c>
      <c r="G42">
        <f>IFERROR(VLOOKUP(C42,[1]CROSSWALK!$C$2:$I$90,7,0),0)</f>
        <v>1</v>
      </c>
    </row>
    <row r="43" spans="1:7" x14ac:dyDescent="0.25">
      <c r="A43" s="11">
        <f t="shared" si="0"/>
        <v>2</v>
      </c>
      <c r="B43" t="str">
        <f>VLOOKUP(A43,Capitulos!A:B,2,0)</f>
        <v>Creator Information</v>
      </c>
      <c r="C43">
        <v>201</v>
      </c>
      <c r="D43" t="s">
        <v>13</v>
      </c>
      <c r="E43" t="s">
        <v>560</v>
      </c>
      <c r="F43">
        <f>VLOOKUP(E43,Indicacao_viabilidade!E:F,2,0)</f>
        <v>1</v>
      </c>
      <c r="G43">
        <f>IFERROR(VLOOKUP(C43,[1]CROSSWALK!$C$2:$I$90,7,0),0)</f>
        <v>1</v>
      </c>
    </row>
    <row r="44" spans="1:7" x14ac:dyDescent="0.25">
      <c r="A44" s="11">
        <f t="shared" si="0"/>
        <v>2</v>
      </c>
      <c r="B44" t="str">
        <f>VLOOKUP(A44,Capitulos!A:B,2,0)</f>
        <v>Creator Information</v>
      </c>
      <c r="C44">
        <v>202</v>
      </c>
      <c r="D44" t="s">
        <v>47</v>
      </c>
      <c r="E44" t="s">
        <v>560</v>
      </c>
      <c r="F44">
        <f>VLOOKUP(E44,Indicacao_viabilidade!E:F,2,0)</f>
        <v>1</v>
      </c>
      <c r="G44">
        <f>IFERROR(VLOOKUP(C44,[1]CROSSWALK!$C$2:$I$90,7,0),0)</f>
        <v>0</v>
      </c>
    </row>
    <row r="45" spans="1:7" x14ac:dyDescent="0.25">
      <c r="A45" s="11">
        <f t="shared" si="0"/>
        <v>2</v>
      </c>
      <c r="B45" t="str">
        <f>VLOOKUP(A45,Capitulos!A:B,2,0)</f>
        <v>Creator Information</v>
      </c>
      <c r="C45">
        <v>203</v>
      </c>
      <c r="D45" t="s">
        <v>46</v>
      </c>
      <c r="E45" t="s">
        <v>560</v>
      </c>
      <c r="F45">
        <f>VLOOKUP(E45,Indicacao_viabilidade!E:F,2,0)</f>
        <v>1</v>
      </c>
      <c r="G45">
        <f>IFERROR(VLOOKUP(C45,[1]CROSSWALK!$C$2:$I$90,7,0),0)</f>
        <v>0</v>
      </c>
    </row>
    <row r="46" spans="1:7" x14ac:dyDescent="0.25">
      <c r="A46" s="11">
        <f t="shared" si="0"/>
        <v>2</v>
      </c>
      <c r="B46" t="str">
        <f>VLOOKUP(A46,Capitulos!A:B,2,0)</f>
        <v>Creator Information</v>
      </c>
      <c r="C46" s="19">
        <v>204</v>
      </c>
      <c r="D46" s="19" t="str">
        <f>VLOOKUP(C46,Campos!C:D,2,0)</f>
        <v>Creator Role</v>
      </c>
      <c r="E46" t="s">
        <v>185</v>
      </c>
      <c r="F46">
        <f>VLOOKUP(E46,Indicacao_viabilidade!E:F,2,0)</f>
        <v>0</v>
      </c>
      <c r="G46">
        <f>IFERROR(VLOOKUP(C46,[1]CROSSWALK!$C$2:$I$90,7,0),0)</f>
        <v>0</v>
      </c>
    </row>
    <row r="47" spans="1:7" x14ac:dyDescent="0.25">
      <c r="A47" s="11">
        <f t="shared" si="0"/>
        <v>2</v>
      </c>
      <c r="B47" t="str">
        <f>VLOOKUP(A47,Capitulos!A:B,2,0)</f>
        <v>Creator Information</v>
      </c>
      <c r="C47" s="19">
        <v>204</v>
      </c>
      <c r="D47" s="19" t="str">
        <f>VLOOKUP(C47,Campos!C:D,2,0)</f>
        <v>Creator Role</v>
      </c>
      <c r="E47" t="s">
        <v>435</v>
      </c>
      <c r="F47">
        <f>VLOOKUP(E47,Indicacao_viabilidade!E:F,2,0)</f>
        <v>0</v>
      </c>
      <c r="G47">
        <f>IFERROR(VLOOKUP(C47,[1]CROSSWALK!$C$2:$I$90,7,0),0)</f>
        <v>0</v>
      </c>
    </row>
    <row r="48" spans="1:7" x14ac:dyDescent="0.25">
      <c r="A48" s="11">
        <f t="shared" si="0"/>
        <v>2</v>
      </c>
      <c r="B48" t="str">
        <f>VLOOKUP(A48,Capitulos!A:B,2,0)</f>
        <v>Creator Information</v>
      </c>
      <c r="C48">
        <v>204</v>
      </c>
      <c r="D48" t="s">
        <v>14</v>
      </c>
      <c r="E48" t="s">
        <v>560</v>
      </c>
      <c r="F48">
        <f>VLOOKUP(E48,Indicacao_viabilidade!E:F,2,0)</f>
        <v>1</v>
      </c>
      <c r="G48">
        <f>IFERROR(VLOOKUP(C48,[1]CROSSWALK!$C$2:$I$90,7,0),0)</f>
        <v>0</v>
      </c>
    </row>
    <row r="49" spans="1:7" x14ac:dyDescent="0.25">
      <c r="A49" s="11">
        <f t="shared" si="0"/>
        <v>3</v>
      </c>
      <c r="B49" t="str">
        <f>VLOOKUP(A49,Capitulos!A:B,2,0)</f>
        <v>Physical Characteristics</v>
      </c>
      <c r="C49" s="19">
        <v>301</v>
      </c>
      <c r="D49" s="19" t="str">
        <f>VLOOKUP(C49,Campos!C:D,2,0)</f>
        <v>Measurements</v>
      </c>
      <c r="E49" t="s">
        <v>397</v>
      </c>
      <c r="F49">
        <f>VLOOKUP(E49,Indicacao_viabilidade!E:F,2,0)</f>
        <v>0</v>
      </c>
      <c r="G49">
        <f>IFERROR(VLOOKUP(C49,[1]CROSSWALK!$C$2:$I$90,7,0),0)</f>
        <v>1</v>
      </c>
    </row>
    <row r="50" spans="1:7" x14ac:dyDescent="0.25">
      <c r="A50" s="11">
        <f t="shared" si="0"/>
        <v>3</v>
      </c>
      <c r="B50" t="str">
        <f>VLOOKUP(A50,Capitulos!A:B,2,0)</f>
        <v>Physical Characteristics</v>
      </c>
      <c r="C50" s="19">
        <v>301</v>
      </c>
      <c r="D50" s="19" t="str">
        <f>VLOOKUP(C50,Campos!C:D,2,0)</f>
        <v>Measurements</v>
      </c>
      <c r="E50" t="s">
        <v>400</v>
      </c>
      <c r="F50">
        <f>VLOOKUP(E50,Indicacao_viabilidade!E:F,2,0)</f>
        <v>0</v>
      </c>
      <c r="G50">
        <f>IFERROR(VLOOKUP(C50,[1]CROSSWALK!$C$2:$I$90,7,0),0)</f>
        <v>1</v>
      </c>
    </row>
    <row r="51" spans="1:7" x14ac:dyDescent="0.25">
      <c r="A51" s="11">
        <f t="shared" si="0"/>
        <v>3</v>
      </c>
      <c r="B51" t="str">
        <f>VLOOKUP(A51,Capitulos!A:B,2,0)</f>
        <v>Physical Characteristics</v>
      </c>
      <c r="C51" s="19">
        <v>301</v>
      </c>
      <c r="D51" s="19" t="str">
        <f>VLOOKUP(C51,Campos!C:D,2,0)</f>
        <v>Measurements</v>
      </c>
      <c r="E51" t="s">
        <v>189</v>
      </c>
      <c r="F51">
        <f>VLOOKUP(E51,Indicacao_viabilidade!E:F,2,0)</f>
        <v>0</v>
      </c>
      <c r="G51">
        <f>IFERROR(VLOOKUP(C51,[1]CROSSWALK!$C$2:$I$90,7,0),0)</f>
        <v>1</v>
      </c>
    </row>
    <row r="52" spans="1:7" x14ac:dyDescent="0.25">
      <c r="A52" s="11">
        <f t="shared" si="0"/>
        <v>3</v>
      </c>
      <c r="B52" t="str">
        <f>VLOOKUP(A52,Capitulos!A:B,2,0)</f>
        <v>Physical Characteristics</v>
      </c>
      <c r="C52" s="19">
        <v>301</v>
      </c>
      <c r="D52" s="19" t="str">
        <f>VLOOKUP(C52,Campos!C:D,2,0)</f>
        <v>Measurements</v>
      </c>
      <c r="E52" t="s">
        <v>394</v>
      </c>
      <c r="F52">
        <f>VLOOKUP(E52,Indicacao_viabilidade!E:F,2,0)</f>
        <v>1</v>
      </c>
      <c r="G52">
        <f>IFERROR(VLOOKUP(C52,[1]CROSSWALK!$C$2:$I$90,7,0),0)</f>
        <v>1</v>
      </c>
    </row>
    <row r="53" spans="1:7" x14ac:dyDescent="0.25">
      <c r="A53" s="11">
        <f t="shared" si="0"/>
        <v>3</v>
      </c>
      <c r="B53" t="str">
        <f>VLOOKUP(A53,Capitulos!A:B,2,0)</f>
        <v>Physical Characteristics</v>
      </c>
      <c r="C53" s="19">
        <v>301</v>
      </c>
      <c r="D53" s="19" t="str">
        <f>VLOOKUP(C53,Campos!C:D,2,0)</f>
        <v>Measurements</v>
      </c>
      <c r="E53" t="s">
        <v>191</v>
      </c>
      <c r="F53">
        <f>VLOOKUP(E53,Indicacao_viabilidade!E:F,2,0)</f>
        <v>0</v>
      </c>
      <c r="G53">
        <f>IFERROR(VLOOKUP(C53,[1]CROSSWALK!$C$2:$I$90,7,0),0)</f>
        <v>1</v>
      </c>
    </row>
    <row r="54" spans="1:7" x14ac:dyDescent="0.25">
      <c r="A54" s="11">
        <f t="shared" si="0"/>
        <v>3</v>
      </c>
      <c r="B54" t="str">
        <f>VLOOKUP(A54,Capitulos!A:B,2,0)</f>
        <v>Physical Characteristics</v>
      </c>
      <c r="C54" s="19">
        <v>301</v>
      </c>
      <c r="D54" s="19" t="str">
        <f>VLOOKUP(C54,Campos!C:D,2,0)</f>
        <v>Measurements</v>
      </c>
      <c r="E54" t="s">
        <v>427</v>
      </c>
      <c r="F54">
        <f>VLOOKUP(E54,Indicacao_viabilidade!E:F,2,0)</f>
        <v>1</v>
      </c>
      <c r="G54">
        <f>IFERROR(VLOOKUP(C54,[1]CROSSWALK!$C$2:$I$90,7,0),0)</f>
        <v>1</v>
      </c>
    </row>
    <row r="55" spans="1:7" x14ac:dyDescent="0.25">
      <c r="A55" s="11">
        <f t="shared" si="0"/>
        <v>3</v>
      </c>
      <c r="B55" t="str">
        <f>VLOOKUP(A55,Capitulos!A:B,2,0)</f>
        <v>Physical Characteristics</v>
      </c>
      <c r="C55" s="19">
        <v>301</v>
      </c>
      <c r="D55" s="19" t="str">
        <f>VLOOKUP(C55,Campos!C:D,2,0)</f>
        <v>Measurements</v>
      </c>
      <c r="E55" t="s">
        <v>405</v>
      </c>
      <c r="F55">
        <f>VLOOKUP(E55,Indicacao_viabilidade!E:F,2,0)</f>
        <v>1</v>
      </c>
      <c r="G55">
        <f>IFERROR(VLOOKUP(C55,[1]CROSSWALK!$C$2:$I$90,7,0),0)</f>
        <v>1</v>
      </c>
    </row>
    <row r="56" spans="1:7" x14ac:dyDescent="0.25">
      <c r="A56" s="11">
        <f t="shared" si="0"/>
        <v>3</v>
      </c>
      <c r="B56" t="str">
        <f>VLOOKUP(A56,Capitulos!A:B,2,0)</f>
        <v>Physical Characteristics</v>
      </c>
      <c r="C56" s="19">
        <v>301</v>
      </c>
      <c r="D56" s="19" t="str">
        <f>VLOOKUP(C56,Campos!C:D,2,0)</f>
        <v>Measurements</v>
      </c>
      <c r="E56" t="s">
        <v>194</v>
      </c>
      <c r="F56">
        <f>VLOOKUP(E56,Indicacao_viabilidade!E:F,2,0)</f>
        <v>0</v>
      </c>
      <c r="G56">
        <f>IFERROR(VLOOKUP(C56,[1]CROSSWALK!$C$2:$I$90,7,0),0)</f>
        <v>1</v>
      </c>
    </row>
    <row r="57" spans="1:7" x14ac:dyDescent="0.25">
      <c r="A57" s="11">
        <f t="shared" si="0"/>
        <v>3</v>
      </c>
      <c r="B57" t="str">
        <f>VLOOKUP(A57,Capitulos!A:B,2,0)</f>
        <v>Physical Characteristics</v>
      </c>
      <c r="C57" s="19">
        <v>301</v>
      </c>
      <c r="D57" s="19" t="str">
        <f>VLOOKUP(C57,Campos!C:D,2,0)</f>
        <v>Measurements</v>
      </c>
      <c r="E57" t="s">
        <v>544</v>
      </c>
      <c r="F57">
        <f>VLOOKUP(E57,Indicacao_viabilidade!E:F,2,0)</f>
        <v>1</v>
      </c>
      <c r="G57">
        <f>IFERROR(VLOOKUP(C57,[1]CROSSWALK!$C$2:$I$90,7,0),0)</f>
        <v>1</v>
      </c>
    </row>
    <row r="58" spans="1:7" x14ac:dyDescent="0.25">
      <c r="A58" s="11">
        <f t="shared" si="0"/>
        <v>3</v>
      </c>
      <c r="B58" t="str">
        <f>VLOOKUP(A58,Capitulos!A:B,2,0)</f>
        <v>Physical Characteristics</v>
      </c>
      <c r="C58" s="19">
        <v>301</v>
      </c>
      <c r="D58" s="19" t="str">
        <f>VLOOKUP(C58,Campos!C:D,2,0)</f>
        <v>Measurements</v>
      </c>
      <c r="E58" t="s">
        <v>196</v>
      </c>
      <c r="F58">
        <f>VLOOKUP(E58,Indicacao_viabilidade!E:F,2,0)</f>
        <v>0</v>
      </c>
      <c r="G58">
        <f>IFERROR(VLOOKUP(C58,[1]CROSSWALK!$C$2:$I$90,7,0),0)</f>
        <v>1</v>
      </c>
    </row>
    <row r="59" spans="1:7" x14ac:dyDescent="0.25">
      <c r="A59" s="11">
        <f t="shared" si="0"/>
        <v>3</v>
      </c>
      <c r="B59" t="str">
        <f>VLOOKUP(A59,Capitulos!A:B,2,0)</f>
        <v>Physical Characteristics</v>
      </c>
      <c r="C59">
        <v>301</v>
      </c>
      <c r="D59" t="s">
        <v>16</v>
      </c>
      <c r="E59" t="s">
        <v>560</v>
      </c>
      <c r="F59">
        <f>VLOOKUP(E59,Indicacao_viabilidade!E:F,2,0)</f>
        <v>1</v>
      </c>
      <c r="G59">
        <f>IFERROR(VLOOKUP(C59,[1]CROSSWALK!$C$2:$I$90,7,0),0)</f>
        <v>1</v>
      </c>
    </row>
    <row r="60" spans="1:7" x14ac:dyDescent="0.25">
      <c r="A60" s="11">
        <f t="shared" si="0"/>
        <v>3</v>
      </c>
      <c r="B60" t="str">
        <f>VLOOKUP(A60,Capitulos!A:B,2,0)</f>
        <v>Physical Characteristics</v>
      </c>
      <c r="C60">
        <v>305</v>
      </c>
      <c r="D60" t="s">
        <v>47</v>
      </c>
      <c r="E60" t="s">
        <v>560</v>
      </c>
      <c r="F60">
        <f>VLOOKUP(E60,Indicacao_viabilidade!E:F,2,0)</f>
        <v>1</v>
      </c>
      <c r="G60">
        <f>IFERROR(VLOOKUP(C60,[1]CROSSWALK!$C$2:$I$90,7,0),0)</f>
        <v>0</v>
      </c>
    </row>
    <row r="61" spans="1:7" x14ac:dyDescent="0.25">
      <c r="A61" s="11">
        <f t="shared" si="0"/>
        <v>3</v>
      </c>
      <c r="B61" t="str">
        <f>VLOOKUP(A61,Capitulos!A:B,2,0)</f>
        <v>Physical Characteristics</v>
      </c>
      <c r="C61">
        <v>306</v>
      </c>
      <c r="D61" t="s">
        <v>46</v>
      </c>
      <c r="E61" t="s">
        <v>560</v>
      </c>
      <c r="F61">
        <f>VLOOKUP(E61,Indicacao_viabilidade!E:F,2,0)</f>
        <v>1</v>
      </c>
      <c r="G61">
        <f>IFERROR(VLOOKUP(C61,[1]CROSSWALK!$C$2:$I$90,7,0),0)</f>
        <v>0</v>
      </c>
    </row>
    <row r="62" spans="1:7" x14ac:dyDescent="0.25">
      <c r="A62" s="11">
        <f t="shared" si="0"/>
        <v>3</v>
      </c>
      <c r="B62" t="str">
        <f>VLOOKUP(A62,Capitulos!A:B,2,0)</f>
        <v>Physical Characteristics</v>
      </c>
      <c r="C62">
        <v>307</v>
      </c>
      <c r="D62" t="s">
        <v>55</v>
      </c>
      <c r="E62" t="s">
        <v>560</v>
      </c>
      <c r="F62">
        <f>VLOOKUP(E62,Indicacao_viabilidade!E:F,2,0)</f>
        <v>1</v>
      </c>
      <c r="G62">
        <f>IFERROR(VLOOKUP(C62,[1]CROSSWALK!$C$2:$I$90,7,0),0)</f>
        <v>0</v>
      </c>
    </row>
    <row r="63" spans="1:7" x14ac:dyDescent="0.25">
      <c r="A63" s="11">
        <f t="shared" si="0"/>
        <v>3</v>
      </c>
      <c r="B63" t="str">
        <f>VLOOKUP(A63,Capitulos!A:B,2,0)</f>
        <v>Physical Characteristics</v>
      </c>
      <c r="C63">
        <v>308</v>
      </c>
      <c r="D63" t="s">
        <v>56</v>
      </c>
      <c r="E63" t="s">
        <v>560</v>
      </c>
      <c r="F63">
        <f>VLOOKUP(E63,Indicacao_viabilidade!E:F,2,0)</f>
        <v>1</v>
      </c>
      <c r="G63">
        <f>IFERROR(VLOOKUP(C63,[1]CROSSWALK!$C$2:$I$90,7,0),0)</f>
        <v>0</v>
      </c>
    </row>
    <row r="64" spans="1:7" x14ac:dyDescent="0.25">
      <c r="A64" s="11">
        <f t="shared" si="0"/>
        <v>3</v>
      </c>
      <c r="B64" t="str">
        <f>VLOOKUP(A64,Capitulos!A:B,2,0)</f>
        <v>Physical Characteristics</v>
      </c>
      <c r="C64">
        <v>309</v>
      </c>
      <c r="D64" t="s">
        <v>57</v>
      </c>
      <c r="E64" t="s">
        <v>560</v>
      </c>
      <c r="F64">
        <f>VLOOKUP(E64,Indicacao_viabilidade!E:F,2,0)</f>
        <v>1</v>
      </c>
      <c r="G64">
        <f>IFERROR(VLOOKUP(C64,[1]CROSSWALK!$C$2:$I$90,7,0),0)</f>
        <v>0</v>
      </c>
    </row>
    <row r="65" spans="1:7" x14ac:dyDescent="0.25">
      <c r="A65" s="11">
        <f t="shared" si="0"/>
        <v>3</v>
      </c>
      <c r="B65" t="str">
        <f>VLOOKUP(A65,Capitulos!A:B,2,0)</f>
        <v>Physical Characteristics</v>
      </c>
      <c r="C65" s="19">
        <v>310</v>
      </c>
      <c r="D65" s="19" t="str">
        <f>VLOOKUP(C65,Campos!C:D,2,0)</f>
        <v>Materials and Techniques</v>
      </c>
      <c r="E65" t="s">
        <v>540</v>
      </c>
      <c r="F65" t="e">
        <f>VLOOKUP(E65,Indicacao_viabilidade!E:F,2,0)</f>
        <v>#N/A</v>
      </c>
      <c r="G65">
        <f>IFERROR(VLOOKUP(C65,[1]CROSSWALK!$C$2:$I$90,7,0),0)</f>
        <v>1</v>
      </c>
    </row>
    <row r="66" spans="1:7" x14ac:dyDescent="0.25">
      <c r="A66" s="11">
        <f t="shared" ref="A66:A129" si="1">VALUE(LEFT(C66,1))</f>
        <v>3</v>
      </c>
      <c r="B66" t="str">
        <f>VLOOKUP(A66,Capitulos!A:B,2,0)</f>
        <v>Physical Characteristics</v>
      </c>
      <c r="C66" s="19">
        <v>310</v>
      </c>
      <c r="D66" s="19" t="str">
        <f>VLOOKUP(C66,Campos!C:D,2,0)</f>
        <v>Materials and Techniques</v>
      </c>
      <c r="E66" t="s">
        <v>381</v>
      </c>
      <c r="F66">
        <f>VLOOKUP(E66,Indicacao_viabilidade!E:F,2,0)</f>
        <v>1</v>
      </c>
      <c r="G66">
        <f>IFERROR(VLOOKUP(C66,[1]CROSSWALK!$C$2:$I$90,7,0),0)</f>
        <v>1</v>
      </c>
    </row>
    <row r="67" spans="1:7" x14ac:dyDescent="0.25">
      <c r="A67" s="11">
        <f t="shared" si="1"/>
        <v>3</v>
      </c>
      <c r="B67" t="str">
        <f>VLOOKUP(A67,Capitulos!A:B,2,0)</f>
        <v>Physical Characteristics</v>
      </c>
      <c r="C67" s="19">
        <v>310</v>
      </c>
      <c r="D67" s="19" t="str">
        <f>VLOOKUP(C67,Campos!C:D,2,0)</f>
        <v>Materials and Techniques</v>
      </c>
      <c r="E67" t="s">
        <v>546</v>
      </c>
      <c r="F67">
        <f>VLOOKUP(E67,Indicacao_viabilidade!E:F,2,0)</f>
        <v>1</v>
      </c>
      <c r="G67">
        <f>IFERROR(VLOOKUP(C67,[1]CROSSWALK!$C$2:$I$90,7,0),0)</f>
        <v>1</v>
      </c>
    </row>
    <row r="68" spans="1:7" x14ac:dyDescent="0.25">
      <c r="A68" s="11">
        <f t="shared" si="1"/>
        <v>3</v>
      </c>
      <c r="B68" t="str">
        <f>VLOOKUP(A68,Capitulos!A:B,2,0)</f>
        <v>Physical Characteristics</v>
      </c>
      <c r="C68" s="19">
        <v>310</v>
      </c>
      <c r="D68" s="19" t="str">
        <f>VLOOKUP(C68,Campos!C:D,2,0)</f>
        <v>Materials and Techniques</v>
      </c>
      <c r="E68" t="s">
        <v>542</v>
      </c>
      <c r="F68">
        <f>VLOOKUP(E68,Indicacao_viabilidade!E:F,2,0)</f>
        <v>1</v>
      </c>
      <c r="G68">
        <f>IFERROR(VLOOKUP(C68,[1]CROSSWALK!$C$2:$I$90,7,0),0)</f>
        <v>1</v>
      </c>
    </row>
    <row r="69" spans="1:7" x14ac:dyDescent="0.25">
      <c r="A69" s="11">
        <f t="shared" si="1"/>
        <v>3</v>
      </c>
      <c r="B69" t="str">
        <f>VLOOKUP(A69,Capitulos!A:B,2,0)</f>
        <v>Physical Characteristics</v>
      </c>
      <c r="C69" s="19">
        <v>310</v>
      </c>
      <c r="D69" s="19" t="str">
        <f>VLOOKUP(C69,Campos!C:D,2,0)</f>
        <v>Materials and Techniques</v>
      </c>
      <c r="E69" t="s">
        <v>387</v>
      </c>
      <c r="F69">
        <f>VLOOKUP(E69,Indicacao_viabilidade!E:F,2,0)</f>
        <v>0</v>
      </c>
      <c r="G69">
        <f>IFERROR(VLOOKUP(C69,[1]CROSSWALK!$C$2:$I$90,7,0),0)</f>
        <v>1</v>
      </c>
    </row>
    <row r="70" spans="1:7" x14ac:dyDescent="0.25">
      <c r="A70" s="11">
        <f t="shared" si="1"/>
        <v>3</v>
      </c>
      <c r="B70" t="str">
        <f>VLOOKUP(A70,Capitulos!A:B,2,0)</f>
        <v>Physical Characteristics</v>
      </c>
      <c r="C70" s="19">
        <v>310</v>
      </c>
      <c r="D70" s="19" t="str">
        <f>VLOOKUP(C70,Campos!C:D,2,0)</f>
        <v>Materials and Techniques</v>
      </c>
      <c r="E70" t="s">
        <v>202</v>
      </c>
      <c r="F70">
        <f>VLOOKUP(E70,Indicacao_viabilidade!E:F,2,0)</f>
        <v>0</v>
      </c>
      <c r="G70">
        <f>IFERROR(VLOOKUP(C70,[1]CROSSWALK!$C$2:$I$90,7,0),0)</f>
        <v>1</v>
      </c>
    </row>
    <row r="71" spans="1:7" x14ac:dyDescent="0.25">
      <c r="A71" s="11">
        <f t="shared" si="1"/>
        <v>3</v>
      </c>
      <c r="B71" t="str">
        <f>VLOOKUP(A71,Capitulos!A:B,2,0)</f>
        <v>Physical Characteristics</v>
      </c>
      <c r="C71" s="19">
        <v>310</v>
      </c>
      <c r="D71" s="19" t="str">
        <f>VLOOKUP(C71,Campos!C:D,2,0)</f>
        <v>Materials and Techniques</v>
      </c>
      <c r="E71" t="s">
        <v>203</v>
      </c>
      <c r="F71">
        <f>VLOOKUP(E71,Indicacao_viabilidade!E:F,2,0)</f>
        <v>0</v>
      </c>
      <c r="G71">
        <f>IFERROR(VLOOKUP(C71,[1]CROSSWALK!$C$2:$I$90,7,0),0)</f>
        <v>1</v>
      </c>
    </row>
    <row r="72" spans="1:7" x14ac:dyDescent="0.25">
      <c r="A72" s="11">
        <f t="shared" si="1"/>
        <v>3</v>
      </c>
      <c r="B72" t="str">
        <f>VLOOKUP(A72,Capitulos!A:B,2,0)</f>
        <v>Physical Characteristics</v>
      </c>
      <c r="C72" s="19">
        <v>310</v>
      </c>
      <c r="D72" s="19" t="str">
        <f>VLOOKUP(C72,Campos!C:D,2,0)</f>
        <v>Materials and Techniques</v>
      </c>
      <c r="E72" t="s">
        <v>204</v>
      </c>
      <c r="F72">
        <f>VLOOKUP(E72,Indicacao_viabilidade!E:F,2,0)</f>
        <v>0</v>
      </c>
      <c r="G72">
        <f>IFERROR(VLOOKUP(C72,[1]CROSSWALK!$C$2:$I$90,7,0),0)</f>
        <v>1</v>
      </c>
    </row>
    <row r="73" spans="1:7" x14ac:dyDescent="0.25">
      <c r="A73" s="11">
        <f t="shared" si="1"/>
        <v>3</v>
      </c>
      <c r="B73" t="str">
        <f>VLOOKUP(A73,Capitulos!A:B,2,0)</f>
        <v>Physical Characteristics</v>
      </c>
      <c r="C73" s="19">
        <v>310</v>
      </c>
      <c r="D73" s="19" t="str">
        <f>VLOOKUP(C73,Campos!C:D,2,0)</f>
        <v>Materials and Techniques</v>
      </c>
      <c r="E73" t="s">
        <v>372</v>
      </c>
      <c r="F73">
        <f>VLOOKUP(E73,Indicacao_viabilidade!E:F,2,0)</f>
        <v>0</v>
      </c>
      <c r="G73">
        <f>IFERROR(VLOOKUP(C73,[1]CROSSWALK!$C$2:$I$90,7,0),0)</f>
        <v>1</v>
      </c>
    </row>
    <row r="74" spans="1:7" x14ac:dyDescent="0.25">
      <c r="A74" s="11">
        <f t="shared" si="1"/>
        <v>3</v>
      </c>
      <c r="B74" t="str">
        <f>VLOOKUP(A74,Capitulos!A:B,2,0)</f>
        <v>Physical Characteristics</v>
      </c>
      <c r="C74" s="19">
        <v>310</v>
      </c>
      <c r="D74" s="19" t="str">
        <f>VLOOKUP(C74,Campos!C:D,2,0)</f>
        <v>Materials and Techniques</v>
      </c>
      <c r="E74" t="s">
        <v>392</v>
      </c>
      <c r="F74">
        <f>VLOOKUP(E74,Indicacao_viabilidade!E:F,2,0)</f>
        <v>0</v>
      </c>
      <c r="G74">
        <f>IFERROR(VLOOKUP(C74,[1]CROSSWALK!$C$2:$I$90,7,0),0)</f>
        <v>1</v>
      </c>
    </row>
    <row r="75" spans="1:7" x14ac:dyDescent="0.25">
      <c r="A75" s="11">
        <f t="shared" si="1"/>
        <v>3</v>
      </c>
      <c r="B75" t="str">
        <f>VLOOKUP(A75,Capitulos!A:B,2,0)</f>
        <v>Physical Characteristics</v>
      </c>
      <c r="C75" s="19">
        <v>310</v>
      </c>
      <c r="D75" s="19" t="str">
        <f>VLOOKUP(C75,Campos!C:D,2,0)</f>
        <v>Materials and Techniques</v>
      </c>
      <c r="E75" t="s">
        <v>379</v>
      </c>
      <c r="F75">
        <f>VLOOKUP(E75,Indicacao_viabilidade!E:F,2,0)</f>
        <v>0</v>
      </c>
      <c r="G75">
        <f>IFERROR(VLOOKUP(C75,[1]CROSSWALK!$C$2:$I$90,7,0),0)</f>
        <v>1</v>
      </c>
    </row>
    <row r="76" spans="1:7" x14ac:dyDescent="0.25">
      <c r="A76" s="11">
        <f t="shared" si="1"/>
        <v>3</v>
      </c>
      <c r="B76" t="str">
        <f>VLOOKUP(A76,Capitulos!A:B,2,0)</f>
        <v>Physical Characteristics</v>
      </c>
      <c r="C76">
        <v>310</v>
      </c>
      <c r="D76" t="s">
        <v>17</v>
      </c>
      <c r="E76" t="s">
        <v>560</v>
      </c>
      <c r="F76">
        <f>VLOOKUP(E76,Indicacao_viabilidade!E:F,2,0)</f>
        <v>1</v>
      </c>
      <c r="G76">
        <f>IFERROR(VLOOKUP(C76,[1]CROSSWALK!$C$2:$I$90,7,0),0)</f>
        <v>1</v>
      </c>
    </row>
    <row r="77" spans="1:7" x14ac:dyDescent="0.25">
      <c r="A77" s="11">
        <f t="shared" si="1"/>
        <v>3</v>
      </c>
      <c r="B77" t="str">
        <f>VLOOKUP(A77,Capitulos!A:B,2,0)</f>
        <v>Physical Characteristics</v>
      </c>
      <c r="C77">
        <v>314</v>
      </c>
      <c r="D77" t="s">
        <v>61</v>
      </c>
      <c r="E77" t="s">
        <v>560</v>
      </c>
      <c r="F77">
        <f>VLOOKUP(E77,Indicacao_viabilidade!E:F,2,0)</f>
        <v>1</v>
      </c>
      <c r="G77">
        <f>IFERROR(VLOOKUP(C77,[1]CROSSWALK!$C$2:$I$90,7,0),0)</f>
        <v>0</v>
      </c>
    </row>
    <row r="78" spans="1:7" x14ac:dyDescent="0.25">
      <c r="A78" s="11">
        <f t="shared" si="1"/>
        <v>3</v>
      </c>
      <c r="B78" t="str">
        <f>VLOOKUP(A78,Capitulos!A:B,2,0)</f>
        <v>Physical Characteristics</v>
      </c>
      <c r="C78">
        <v>316</v>
      </c>
      <c r="D78" t="s">
        <v>47</v>
      </c>
      <c r="E78" t="s">
        <v>560</v>
      </c>
      <c r="F78">
        <f>VLOOKUP(E78,Indicacao_viabilidade!E:F,2,0)</f>
        <v>1</v>
      </c>
      <c r="G78">
        <f>IFERROR(VLOOKUP(C78,[1]CROSSWALK!$C$2:$I$90,7,0),0)</f>
        <v>0</v>
      </c>
    </row>
    <row r="79" spans="1:7" x14ac:dyDescent="0.25">
      <c r="A79" s="11">
        <f t="shared" si="1"/>
        <v>3</v>
      </c>
      <c r="B79" t="str">
        <f>VLOOKUP(A79,Capitulos!A:B,2,0)</f>
        <v>Physical Characteristics</v>
      </c>
      <c r="C79">
        <v>317</v>
      </c>
      <c r="D79" t="s">
        <v>46</v>
      </c>
      <c r="E79" t="s">
        <v>560</v>
      </c>
      <c r="F79">
        <f>VLOOKUP(E79,Indicacao_viabilidade!E:F,2,0)</f>
        <v>1</v>
      </c>
      <c r="G79">
        <f>IFERROR(VLOOKUP(C79,[1]CROSSWALK!$C$2:$I$90,7,0),0)</f>
        <v>0</v>
      </c>
    </row>
    <row r="80" spans="1:7" x14ac:dyDescent="0.25">
      <c r="A80" s="11">
        <f t="shared" si="1"/>
        <v>3</v>
      </c>
      <c r="B80" t="str">
        <f>VLOOKUP(A80,Capitulos!A:B,2,0)</f>
        <v>Physical Characteristics</v>
      </c>
      <c r="C80" s="19">
        <v>318</v>
      </c>
      <c r="D80" s="19" t="str">
        <f>VLOOKUP(C80,Campos!C:D,2,0)</f>
        <v>State and Edition</v>
      </c>
      <c r="E80" t="s">
        <v>208</v>
      </c>
      <c r="F80">
        <f>VLOOKUP(E80,Indicacao_viabilidade!E:F,2,0)</f>
        <v>0</v>
      </c>
      <c r="G80">
        <f>IFERROR(VLOOKUP(C80,[1]CROSSWALK!$C$2:$I$90,7,0),0)</f>
        <v>0</v>
      </c>
    </row>
    <row r="81" spans="1:7" x14ac:dyDescent="0.25">
      <c r="A81" s="11">
        <f t="shared" si="1"/>
        <v>3</v>
      </c>
      <c r="B81" t="str">
        <f>VLOOKUP(A81,Capitulos!A:B,2,0)</f>
        <v>Physical Characteristics</v>
      </c>
      <c r="C81" s="19">
        <v>318</v>
      </c>
      <c r="D81" s="19" t="str">
        <f>VLOOKUP(C81,Campos!C:D,2,0)</f>
        <v>State and Edition</v>
      </c>
      <c r="E81" t="s">
        <v>410</v>
      </c>
      <c r="F81">
        <f>VLOOKUP(E81,Indicacao_viabilidade!E:F,2,0)</f>
        <v>0</v>
      </c>
      <c r="G81">
        <f>IFERROR(VLOOKUP(C81,[1]CROSSWALK!$C$2:$I$90,7,0),0)</f>
        <v>0</v>
      </c>
    </row>
    <row r="82" spans="1:7" x14ac:dyDescent="0.25">
      <c r="A82" s="11">
        <f t="shared" si="1"/>
        <v>3</v>
      </c>
      <c r="B82" t="str">
        <f>VLOOKUP(A82,Capitulos!A:B,2,0)</f>
        <v>Physical Characteristics</v>
      </c>
      <c r="C82" s="19">
        <v>318</v>
      </c>
      <c r="D82" s="19" t="str">
        <f>VLOOKUP(C82,Campos!C:D,2,0)</f>
        <v>State and Edition</v>
      </c>
      <c r="E82" t="s">
        <v>210</v>
      </c>
      <c r="F82">
        <f>VLOOKUP(E82,Indicacao_viabilidade!E:F,2,0)</f>
        <v>0</v>
      </c>
      <c r="G82">
        <f>IFERROR(VLOOKUP(C82,[1]CROSSWALK!$C$2:$I$90,7,0),0)</f>
        <v>0</v>
      </c>
    </row>
    <row r="83" spans="1:7" x14ac:dyDescent="0.25">
      <c r="A83" s="11">
        <f t="shared" si="1"/>
        <v>3</v>
      </c>
      <c r="B83" t="str">
        <f>VLOOKUP(A83,Capitulos!A:B,2,0)</f>
        <v>Physical Characteristics</v>
      </c>
      <c r="C83" s="19">
        <v>319</v>
      </c>
      <c r="D83" s="19" t="str">
        <f>VLOOKUP(C83,Campos!C:D,2,0)</f>
        <v>Edition</v>
      </c>
      <c r="E83" t="s">
        <v>381</v>
      </c>
      <c r="F83">
        <f>VLOOKUP(E83,Indicacao_viabilidade!E:F,2,0)</f>
        <v>1</v>
      </c>
      <c r="G83">
        <f>IFERROR(VLOOKUP(C83,[1]CROSSWALK!$C$2:$I$90,7,0),0)</f>
        <v>0</v>
      </c>
    </row>
    <row r="84" spans="1:7" x14ac:dyDescent="0.25">
      <c r="A84" s="11">
        <f t="shared" si="1"/>
        <v>3</v>
      </c>
      <c r="B84" t="str">
        <f>VLOOKUP(A84,Capitulos!A:B,2,0)</f>
        <v>Physical Characteristics</v>
      </c>
      <c r="C84" s="19">
        <v>319</v>
      </c>
      <c r="D84" s="19" t="str">
        <f>VLOOKUP(C84,Campos!C:D,2,0)</f>
        <v>Edition</v>
      </c>
      <c r="E84" t="s">
        <v>546</v>
      </c>
      <c r="F84">
        <f>VLOOKUP(E84,Indicacao_viabilidade!E:F,2,0)</f>
        <v>1</v>
      </c>
      <c r="G84">
        <f>IFERROR(VLOOKUP(C84,[1]CROSSWALK!$C$2:$I$90,7,0),0)</f>
        <v>0</v>
      </c>
    </row>
    <row r="85" spans="1:7" x14ac:dyDescent="0.25">
      <c r="A85" s="11">
        <f t="shared" si="1"/>
        <v>3</v>
      </c>
      <c r="B85" t="str">
        <f>VLOOKUP(A85,Capitulos!A:B,2,0)</f>
        <v>Physical Characteristics</v>
      </c>
      <c r="C85" s="19">
        <v>319</v>
      </c>
      <c r="D85" s="19" t="str">
        <f>VLOOKUP(C85,Campos!C:D,2,0)</f>
        <v>Edition</v>
      </c>
      <c r="E85" t="s">
        <v>378</v>
      </c>
      <c r="F85">
        <f>VLOOKUP(E85,Indicacao_viabilidade!E:F,2,0)</f>
        <v>0</v>
      </c>
      <c r="G85">
        <f>IFERROR(VLOOKUP(C85,[1]CROSSWALK!$C$2:$I$90,7,0),0)</f>
        <v>0</v>
      </c>
    </row>
    <row r="86" spans="1:7" x14ac:dyDescent="0.25">
      <c r="A86" s="11">
        <f t="shared" si="1"/>
        <v>3</v>
      </c>
      <c r="B86" t="str">
        <f>VLOOKUP(A86,Capitulos!A:B,2,0)</f>
        <v>Physical Characteristics</v>
      </c>
      <c r="C86" s="19">
        <v>319</v>
      </c>
      <c r="D86" s="19" t="str">
        <f>VLOOKUP(C86,Campos!C:D,2,0)</f>
        <v>Edition</v>
      </c>
      <c r="E86" t="s">
        <v>542</v>
      </c>
      <c r="F86">
        <f>VLOOKUP(E86,Indicacao_viabilidade!E:F,2,0)</f>
        <v>1</v>
      </c>
      <c r="G86">
        <f>IFERROR(VLOOKUP(C86,[1]CROSSWALK!$C$2:$I$90,7,0),0)</f>
        <v>0</v>
      </c>
    </row>
    <row r="87" spans="1:7" x14ac:dyDescent="0.25">
      <c r="A87" s="11">
        <f t="shared" si="1"/>
        <v>3</v>
      </c>
      <c r="B87" t="str">
        <f>VLOOKUP(A87,Capitulos!A:B,2,0)</f>
        <v>Physical Characteristics</v>
      </c>
      <c r="C87" s="19">
        <v>319</v>
      </c>
      <c r="D87" s="19" t="str">
        <f>VLOOKUP(C87,Campos!C:D,2,0)</f>
        <v>Edition</v>
      </c>
      <c r="E87" t="s">
        <v>379</v>
      </c>
      <c r="F87">
        <f>VLOOKUP(E87,Indicacao_viabilidade!E:F,2,0)</f>
        <v>0</v>
      </c>
      <c r="G87">
        <f>IFERROR(VLOOKUP(C87,[1]CROSSWALK!$C$2:$I$90,7,0),0)</f>
        <v>0</v>
      </c>
    </row>
    <row r="88" spans="1:7" x14ac:dyDescent="0.25">
      <c r="A88" s="11">
        <f t="shared" si="1"/>
        <v>3</v>
      </c>
      <c r="B88" t="str">
        <f>VLOOKUP(A88,Capitulos!A:B,2,0)</f>
        <v>Physical Characteristics</v>
      </c>
      <c r="C88" s="19">
        <v>319</v>
      </c>
      <c r="D88" s="19" t="str">
        <f>VLOOKUP(C88,Campos!C:D,2,0)</f>
        <v>Edition</v>
      </c>
      <c r="E88" t="s">
        <v>375</v>
      </c>
      <c r="F88">
        <f>VLOOKUP(E88,Indicacao_viabilidade!E:F,2,0)</f>
        <v>0</v>
      </c>
      <c r="G88">
        <f>IFERROR(VLOOKUP(C88,[1]CROSSWALK!$C$2:$I$90,7,0),0)</f>
        <v>0</v>
      </c>
    </row>
    <row r="89" spans="1:7" x14ac:dyDescent="0.25">
      <c r="A89" s="11">
        <f t="shared" si="1"/>
        <v>3</v>
      </c>
      <c r="B89" t="str">
        <f>VLOOKUP(A89,Capitulos!A:B,2,0)</f>
        <v>Physical Characteristics</v>
      </c>
      <c r="C89" s="19">
        <v>319</v>
      </c>
      <c r="D89" s="19" t="str">
        <f>VLOOKUP(C89,Campos!C:D,2,0)</f>
        <v>Edition</v>
      </c>
      <c r="E89" t="s">
        <v>369</v>
      </c>
      <c r="F89">
        <f>VLOOKUP(E89,Indicacao_viabilidade!E:F,2,0)</f>
        <v>0</v>
      </c>
      <c r="G89">
        <f>IFERROR(VLOOKUP(C89,[1]CROSSWALK!$C$2:$I$90,7,0),0)</f>
        <v>0</v>
      </c>
    </row>
    <row r="90" spans="1:7" x14ac:dyDescent="0.25">
      <c r="A90" s="11">
        <f t="shared" si="1"/>
        <v>3</v>
      </c>
      <c r="B90" t="str">
        <f>VLOOKUP(A90,Capitulos!A:B,2,0)</f>
        <v>Physical Characteristics</v>
      </c>
      <c r="C90" s="19">
        <v>319</v>
      </c>
      <c r="D90" s="19" t="str">
        <f>VLOOKUP(C90,Campos!C:D,2,0)</f>
        <v>Edition</v>
      </c>
      <c r="E90" t="s">
        <v>217</v>
      </c>
      <c r="F90">
        <f>VLOOKUP(E90,Indicacao_viabilidade!E:F,2,0)</f>
        <v>0</v>
      </c>
      <c r="G90">
        <f>IFERROR(VLOOKUP(C90,[1]CROSSWALK!$C$2:$I$90,7,0),0)</f>
        <v>0</v>
      </c>
    </row>
    <row r="91" spans="1:7" x14ac:dyDescent="0.25">
      <c r="A91" s="11">
        <f t="shared" si="1"/>
        <v>3</v>
      </c>
      <c r="B91" t="str">
        <f>VLOOKUP(A91,Capitulos!A:B,2,0)</f>
        <v>Physical Characteristics</v>
      </c>
      <c r="C91">
        <v>320</v>
      </c>
      <c r="D91" t="s">
        <v>64</v>
      </c>
      <c r="E91" t="s">
        <v>560</v>
      </c>
      <c r="F91">
        <f>VLOOKUP(E91,Indicacao_viabilidade!E:F,2,0)</f>
        <v>1</v>
      </c>
      <c r="G91">
        <f>IFERROR(VLOOKUP(C91,[1]CROSSWALK!$C$2:$I$90,7,0),0)</f>
        <v>0</v>
      </c>
    </row>
    <row r="92" spans="1:7" x14ac:dyDescent="0.25">
      <c r="A92" s="11">
        <f t="shared" si="1"/>
        <v>3</v>
      </c>
      <c r="B92" t="str">
        <f>VLOOKUP(A92,Capitulos!A:B,2,0)</f>
        <v>Physical Characteristics</v>
      </c>
      <c r="C92">
        <v>321</v>
      </c>
      <c r="D92" t="s">
        <v>65</v>
      </c>
      <c r="E92" t="s">
        <v>560</v>
      </c>
      <c r="F92">
        <f>VLOOKUP(E92,Indicacao_viabilidade!E:F,2,0)</f>
        <v>1</v>
      </c>
      <c r="G92">
        <f>IFERROR(VLOOKUP(C92,[1]CROSSWALK!$C$2:$I$90,7,0),0)</f>
        <v>0</v>
      </c>
    </row>
    <row r="93" spans="1:7" x14ac:dyDescent="0.25">
      <c r="A93" s="11">
        <f t="shared" si="1"/>
        <v>3</v>
      </c>
      <c r="B93" t="str">
        <f>VLOOKUP(A93,Capitulos!A:B,2,0)</f>
        <v>Physical Characteristics</v>
      </c>
      <c r="C93">
        <v>322</v>
      </c>
      <c r="D93" t="s">
        <v>66</v>
      </c>
      <c r="E93" t="s">
        <v>560</v>
      </c>
      <c r="F93">
        <f>VLOOKUP(E93,Indicacao_viabilidade!E:F,2,0)</f>
        <v>1</v>
      </c>
      <c r="G93">
        <f>IFERROR(VLOOKUP(C93,[1]CROSSWALK!$C$2:$I$90,7,0),0)</f>
        <v>0</v>
      </c>
    </row>
    <row r="94" spans="1:7" x14ac:dyDescent="0.25">
      <c r="A94" s="11">
        <f t="shared" si="1"/>
        <v>3</v>
      </c>
      <c r="B94" t="str">
        <f>VLOOKUP(A94,Capitulos!A:B,2,0)</f>
        <v>Physical Characteristics</v>
      </c>
      <c r="C94" s="19">
        <v>323</v>
      </c>
      <c r="D94" s="19" t="str">
        <f>VLOOKUP(C94,Campos!C:D,2,0)</f>
        <v>State</v>
      </c>
      <c r="E94" t="s">
        <v>381</v>
      </c>
      <c r="F94">
        <f>VLOOKUP(E94,Indicacao_viabilidade!E:F,2,0)</f>
        <v>1</v>
      </c>
      <c r="G94">
        <f>IFERROR(VLOOKUP(C94,[1]CROSSWALK!$C$2:$I$90,7,0),0)</f>
        <v>0</v>
      </c>
    </row>
    <row r="95" spans="1:7" x14ac:dyDescent="0.25">
      <c r="A95" s="11">
        <f t="shared" si="1"/>
        <v>3</v>
      </c>
      <c r="B95" t="str">
        <f>VLOOKUP(A95,Capitulos!A:B,2,0)</f>
        <v>Physical Characteristics</v>
      </c>
      <c r="C95" s="19">
        <v>323</v>
      </c>
      <c r="D95" s="19" t="str">
        <f>VLOOKUP(C95,Campos!C:D,2,0)</f>
        <v>State</v>
      </c>
      <c r="E95" t="s">
        <v>394</v>
      </c>
      <c r="F95">
        <f>VLOOKUP(E95,Indicacao_viabilidade!E:F,2,0)</f>
        <v>1</v>
      </c>
      <c r="G95">
        <f>IFERROR(VLOOKUP(C95,[1]CROSSWALK!$C$2:$I$90,7,0),0)</f>
        <v>0</v>
      </c>
    </row>
    <row r="96" spans="1:7" x14ac:dyDescent="0.25">
      <c r="A96" s="11">
        <f t="shared" si="1"/>
        <v>3</v>
      </c>
      <c r="B96" t="str">
        <f>VLOOKUP(A96,Capitulos!A:B,2,0)</f>
        <v>Physical Characteristics</v>
      </c>
      <c r="C96" s="19">
        <v>323</v>
      </c>
      <c r="D96" s="19" t="str">
        <f>VLOOKUP(C96,Campos!C:D,2,0)</f>
        <v>State</v>
      </c>
      <c r="E96" t="s">
        <v>542</v>
      </c>
      <c r="F96">
        <f>VLOOKUP(E96,Indicacao_viabilidade!E:F,2,0)</f>
        <v>1</v>
      </c>
      <c r="G96">
        <f>IFERROR(VLOOKUP(C96,[1]CROSSWALK!$C$2:$I$90,7,0),0)</f>
        <v>0</v>
      </c>
    </row>
    <row r="97" spans="1:7" x14ac:dyDescent="0.25">
      <c r="A97" s="11">
        <f t="shared" si="1"/>
        <v>3</v>
      </c>
      <c r="B97" t="str">
        <f>VLOOKUP(A97,Capitulos!A:B,2,0)</f>
        <v>Physical Characteristics</v>
      </c>
      <c r="C97" s="19">
        <v>323</v>
      </c>
      <c r="D97" s="19" t="str">
        <f>VLOOKUP(C97,Campos!C:D,2,0)</f>
        <v>State</v>
      </c>
      <c r="E97" t="s">
        <v>378</v>
      </c>
      <c r="F97">
        <f>VLOOKUP(E97,Indicacao_viabilidade!E:F,2,0)</f>
        <v>0</v>
      </c>
      <c r="G97">
        <f>IFERROR(VLOOKUP(C97,[1]CROSSWALK!$C$2:$I$90,7,0),0)</f>
        <v>0</v>
      </c>
    </row>
    <row r="98" spans="1:7" x14ac:dyDescent="0.25">
      <c r="A98" s="11">
        <f t="shared" si="1"/>
        <v>3</v>
      </c>
      <c r="B98" t="str">
        <f>VLOOKUP(A98,Capitulos!A:B,2,0)</f>
        <v>Physical Characteristics</v>
      </c>
      <c r="C98" s="19">
        <v>323</v>
      </c>
      <c r="D98" s="19" t="str">
        <f>VLOOKUP(C98,Campos!C:D,2,0)</f>
        <v>State</v>
      </c>
      <c r="E98" t="s">
        <v>387</v>
      </c>
      <c r="F98">
        <f>VLOOKUP(E98,Indicacao_viabilidade!E:F,2,0)</f>
        <v>0</v>
      </c>
      <c r="G98">
        <f>IFERROR(VLOOKUP(C98,[1]CROSSWALK!$C$2:$I$90,7,0),0)</f>
        <v>0</v>
      </c>
    </row>
    <row r="99" spans="1:7" x14ac:dyDescent="0.25">
      <c r="A99" s="11">
        <f t="shared" si="1"/>
        <v>3</v>
      </c>
      <c r="B99" t="str">
        <f>VLOOKUP(A99,Capitulos!A:B,2,0)</f>
        <v>Physical Characteristics</v>
      </c>
      <c r="C99" s="19">
        <v>323</v>
      </c>
      <c r="D99" s="19" t="str">
        <f>VLOOKUP(C99,Campos!C:D,2,0)</f>
        <v>State</v>
      </c>
      <c r="E99" t="s">
        <v>220</v>
      </c>
      <c r="F99">
        <f>VLOOKUP(E99,Indicacao_viabilidade!E:F,2,0)</f>
        <v>0</v>
      </c>
      <c r="G99">
        <f>IFERROR(VLOOKUP(C99,[1]CROSSWALK!$C$2:$I$90,7,0),0)</f>
        <v>0</v>
      </c>
    </row>
    <row r="100" spans="1:7" x14ac:dyDescent="0.25">
      <c r="A100" s="11">
        <f t="shared" si="1"/>
        <v>3</v>
      </c>
      <c r="B100" t="str">
        <f>VLOOKUP(A100,Capitulos!A:B,2,0)</f>
        <v>Physical Characteristics</v>
      </c>
      <c r="C100" s="19">
        <v>323</v>
      </c>
      <c r="D100" s="19" t="str">
        <f>VLOOKUP(C100,Campos!C:D,2,0)</f>
        <v>State</v>
      </c>
      <c r="E100" t="s">
        <v>221</v>
      </c>
      <c r="F100">
        <f>VLOOKUP(E100,Indicacao_viabilidade!E:F,2,0)</f>
        <v>0</v>
      </c>
      <c r="G100">
        <f>IFERROR(VLOOKUP(C100,[1]CROSSWALK!$C$2:$I$90,7,0),0)</f>
        <v>0</v>
      </c>
    </row>
    <row r="101" spans="1:7" x14ac:dyDescent="0.25">
      <c r="A101" s="11">
        <f t="shared" si="1"/>
        <v>3</v>
      </c>
      <c r="B101" t="str">
        <f>VLOOKUP(A101,Capitulos!A:B,2,0)</f>
        <v>Physical Characteristics</v>
      </c>
      <c r="C101" s="19">
        <v>323</v>
      </c>
      <c r="D101" s="19" t="str">
        <f>VLOOKUP(C101,Campos!C:D,2,0)</f>
        <v>State</v>
      </c>
      <c r="E101" t="s">
        <v>369</v>
      </c>
      <c r="F101">
        <f>VLOOKUP(E101,Indicacao_viabilidade!E:F,2,0)</f>
        <v>0</v>
      </c>
      <c r="G101">
        <f>IFERROR(VLOOKUP(C101,[1]CROSSWALK!$C$2:$I$90,7,0),0)</f>
        <v>0</v>
      </c>
    </row>
    <row r="102" spans="1:7" x14ac:dyDescent="0.25">
      <c r="A102" s="11">
        <f t="shared" si="1"/>
        <v>3</v>
      </c>
      <c r="B102" t="str">
        <f>VLOOKUP(A102,Capitulos!A:B,2,0)</f>
        <v>Physical Characteristics</v>
      </c>
      <c r="C102" s="19">
        <v>323</v>
      </c>
      <c r="D102" s="19" t="str">
        <f>VLOOKUP(C102,Campos!C:D,2,0)</f>
        <v>State</v>
      </c>
      <c r="E102" t="s">
        <v>379</v>
      </c>
      <c r="F102">
        <f>VLOOKUP(E102,Indicacao_viabilidade!E:F,2,0)</f>
        <v>0</v>
      </c>
      <c r="G102">
        <f>IFERROR(VLOOKUP(C102,[1]CROSSWALK!$C$2:$I$90,7,0),0)</f>
        <v>0</v>
      </c>
    </row>
    <row r="103" spans="1:7" x14ac:dyDescent="0.25">
      <c r="A103" s="11">
        <f t="shared" si="1"/>
        <v>3</v>
      </c>
      <c r="B103" t="str">
        <f>VLOOKUP(A103,Capitulos!A:B,2,0)</f>
        <v>Physical Characteristics</v>
      </c>
      <c r="C103">
        <v>325</v>
      </c>
      <c r="D103" t="s">
        <v>69</v>
      </c>
      <c r="E103" t="s">
        <v>560</v>
      </c>
      <c r="F103">
        <f>VLOOKUP(E103,Indicacao_viabilidade!E:F,2,0)</f>
        <v>1</v>
      </c>
      <c r="G103">
        <f>IFERROR(VLOOKUP(C103,[1]CROSSWALK!$C$2:$I$90,7,0),0)</f>
        <v>0</v>
      </c>
    </row>
    <row r="104" spans="1:7" x14ac:dyDescent="0.25">
      <c r="A104" s="11">
        <f t="shared" si="1"/>
        <v>3</v>
      </c>
      <c r="B104" t="str">
        <f>VLOOKUP(A104,Capitulos!A:B,2,0)</f>
        <v>Physical Characteristics</v>
      </c>
      <c r="C104" s="19">
        <v>328</v>
      </c>
      <c r="D104" s="19" t="str">
        <f>VLOOKUP(C104,Campos!C:D,2,0)</f>
        <v>Inscription</v>
      </c>
      <c r="E104" t="s">
        <v>406</v>
      </c>
      <c r="F104">
        <f>VLOOKUP(E104,Indicacao_viabilidade!E:F,2,0)</f>
        <v>0</v>
      </c>
      <c r="G104">
        <f>IFERROR(VLOOKUP(C104,[1]CROSSWALK!$C$2:$I$90,7,0),0)</f>
        <v>1</v>
      </c>
    </row>
    <row r="105" spans="1:7" x14ac:dyDescent="0.25">
      <c r="A105" s="11">
        <f t="shared" si="1"/>
        <v>3</v>
      </c>
      <c r="B105" t="str">
        <f>VLOOKUP(A105,Capitulos!A:B,2,0)</f>
        <v>Physical Characteristics</v>
      </c>
      <c r="C105" s="19">
        <v>328</v>
      </c>
      <c r="D105" s="19" t="str">
        <f>VLOOKUP(C105,Campos!C:D,2,0)</f>
        <v>Inscription</v>
      </c>
      <c r="E105" t="s">
        <v>549</v>
      </c>
      <c r="F105">
        <f>VLOOKUP(E105,Indicacao_viabilidade!E:F,2,0)</f>
        <v>0</v>
      </c>
      <c r="G105">
        <f>IFERROR(VLOOKUP(C105,[1]CROSSWALK!$C$2:$I$90,7,0),0)</f>
        <v>1</v>
      </c>
    </row>
    <row r="106" spans="1:7" x14ac:dyDescent="0.25">
      <c r="A106" s="11">
        <f t="shared" si="1"/>
        <v>3</v>
      </c>
      <c r="B106" t="str">
        <f>VLOOKUP(A106,Capitulos!A:B,2,0)</f>
        <v>Physical Characteristics</v>
      </c>
      <c r="C106" s="19">
        <v>328</v>
      </c>
      <c r="D106" s="19" t="str">
        <f>VLOOKUP(C106,Campos!C:D,2,0)</f>
        <v>Inscription</v>
      </c>
      <c r="E106" t="s">
        <v>225</v>
      </c>
      <c r="F106">
        <f>VLOOKUP(E106,Indicacao_viabilidade!E:F,2,0)</f>
        <v>0</v>
      </c>
      <c r="G106">
        <f>IFERROR(VLOOKUP(C106,[1]CROSSWALK!$C$2:$I$90,7,0),0)</f>
        <v>1</v>
      </c>
    </row>
    <row r="107" spans="1:7" x14ac:dyDescent="0.25">
      <c r="A107" s="11">
        <f t="shared" si="1"/>
        <v>3</v>
      </c>
      <c r="B107" t="str">
        <f>VLOOKUP(A107,Capitulos!A:B,2,0)</f>
        <v>Physical Characteristics</v>
      </c>
      <c r="C107" s="19">
        <v>328</v>
      </c>
      <c r="D107" s="19" t="str">
        <f>VLOOKUP(C107,Campos!C:D,2,0)</f>
        <v>Inscription</v>
      </c>
      <c r="E107" t="s">
        <v>421</v>
      </c>
      <c r="F107">
        <f>VLOOKUP(E107,Indicacao_viabilidade!E:F,2,0)</f>
        <v>0</v>
      </c>
      <c r="G107">
        <f>IFERROR(VLOOKUP(C107,[1]CROSSWALK!$C$2:$I$90,7,0),0)</f>
        <v>1</v>
      </c>
    </row>
    <row r="108" spans="1:7" x14ac:dyDescent="0.25">
      <c r="A108" s="11">
        <f t="shared" si="1"/>
        <v>3</v>
      </c>
      <c r="B108" t="str">
        <f>VLOOKUP(A108,Capitulos!A:B,2,0)</f>
        <v>Physical Characteristics</v>
      </c>
      <c r="C108" s="19">
        <v>328</v>
      </c>
      <c r="D108" s="19" t="str">
        <f>VLOOKUP(C108,Campos!C:D,2,0)</f>
        <v>Inscription</v>
      </c>
      <c r="E108" t="s">
        <v>227</v>
      </c>
      <c r="F108">
        <f>VLOOKUP(E108,Indicacao_viabilidade!E:F,2,0)</f>
        <v>0</v>
      </c>
      <c r="G108">
        <f>IFERROR(VLOOKUP(C108,[1]CROSSWALK!$C$2:$I$90,7,0),0)</f>
        <v>1</v>
      </c>
    </row>
    <row r="109" spans="1:7" x14ac:dyDescent="0.25">
      <c r="A109" s="11">
        <f t="shared" si="1"/>
        <v>3</v>
      </c>
      <c r="B109" t="str">
        <f>VLOOKUP(A109,Capitulos!A:B,2,0)</f>
        <v>Physical Characteristics</v>
      </c>
      <c r="C109" s="19">
        <v>328</v>
      </c>
      <c r="D109" s="19" t="str">
        <f>VLOOKUP(C109,Campos!C:D,2,0)</f>
        <v>Inscription</v>
      </c>
      <c r="E109" t="s">
        <v>379</v>
      </c>
      <c r="F109">
        <f>VLOOKUP(E109,Indicacao_viabilidade!E:F,2,0)</f>
        <v>0</v>
      </c>
      <c r="G109">
        <f>IFERROR(VLOOKUP(C109,[1]CROSSWALK!$C$2:$I$90,7,0),0)</f>
        <v>1</v>
      </c>
    </row>
    <row r="110" spans="1:7" x14ac:dyDescent="0.25">
      <c r="A110" s="11">
        <f t="shared" si="1"/>
        <v>3</v>
      </c>
      <c r="B110" t="str">
        <f>VLOOKUP(A110,Capitulos!A:B,2,0)</f>
        <v>Physical Characteristics</v>
      </c>
      <c r="C110" s="19">
        <v>328</v>
      </c>
      <c r="D110" s="19" t="str">
        <f>VLOOKUP(C110,Campos!C:D,2,0)</f>
        <v>Inscription</v>
      </c>
      <c r="E110" t="s">
        <v>229</v>
      </c>
      <c r="F110">
        <f>VLOOKUP(E110,Indicacao_viabilidade!E:F,2,0)</f>
        <v>0</v>
      </c>
      <c r="G110">
        <f>IFERROR(VLOOKUP(C110,[1]CROSSWALK!$C$2:$I$90,7,0),0)</f>
        <v>1</v>
      </c>
    </row>
    <row r="111" spans="1:7" x14ac:dyDescent="0.25">
      <c r="A111" s="11">
        <f t="shared" si="1"/>
        <v>3</v>
      </c>
      <c r="B111" t="str">
        <f>VLOOKUP(A111,Capitulos!A:B,2,0)</f>
        <v>Physical Characteristics</v>
      </c>
      <c r="C111">
        <v>328</v>
      </c>
      <c r="D111" t="s">
        <v>71</v>
      </c>
      <c r="E111" t="s">
        <v>560</v>
      </c>
      <c r="F111">
        <f>VLOOKUP(E111,Indicacao_viabilidade!E:F,2,0)</f>
        <v>1</v>
      </c>
      <c r="G111">
        <f>IFERROR(VLOOKUP(C111,[1]CROSSWALK!$C$2:$I$90,7,0),0)</f>
        <v>1</v>
      </c>
    </row>
    <row r="112" spans="1:7" x14ac:dyDescent="0.25">
      <c r="A112" s="11">
        <f t="shared" si="1"/>
        <v>3</v>
      </c>
      <c r="B112" t="str">
        <f>VLOOKUP(A112,Capitulos!A:B,2,0)</f>
        <v>Physical Characteristics</v>
      </c>
      <c r="C112">
        <v>329</v>
      </c>
      <c r="D112" t="s">
        <v>72</v>
      </c>
      <c r="E112" t="s">
        <v>560</v>
      </c>
      <c r="F112">
        <f>VLOOKUP(E112,Indicacao_viabilidade!E:F,2,0)</f>
        <v>1</v>
      </c>
      <c r="G112">
        <f>IFERROR(VLOOKUP(C112,[1]CROSSWALK!$C$2:$I$90,7,0),0)</f>
        <v>0</v>
      </c>
    </row>
    <row r="113" spans="1:7" x14ac:dyDescent="0.25">
      <c r="A113" s="11">
        <f t="shared" si="1"/>
        <v>3</v>
      </c>
      <c r="B113" t="str">
        <f>VLOOKUP(A113,Capitulos!A:B,2,0)</f>
        <v>Physical Characteristics</v>
      </c>
      <c r="C113">
        <v>330</v>
      </c>
      <c r="D113" t="s">
        <v>73</v>
      </c>
      <c r="E113" t="s">
        <v>560</v>
      </c>
      <c r="F113">
        <f>VLOOKUP(E113,Indicacao_viabilidade!E:F,2,0)</f>
        <v>1</v>
      </c>
      <c r="G113">
        <f>IFERROR(VLOOKUP(C113,[1]CROSSWALK!$C$2:$I$90,7,0),0)</f>
        <v>0</v>
      </c>
    </row>
    <row r="114" spans="1:7" x14ac:dyDescent="0.25">
      <c r="A114" s="11">
        <f t="shared" si="1"/>
        <v>3</v>
      </c>
      <c r="B114" t="str">
        <f>VLOOKUP(A114,Capitulos!A:B,2,0)</f>
        <v>Physical Characteristics</v>
      </c>
      <c r="C114">
        <v>334</v>
      </c>
      <c r="D114" t="s">
        <v>76</v>
      </c>
      <c r="E114" t="s">
        <v>560</v>
      </c>
      <c r="F114">
        <f>VLOOKUP(E114,Indicacao_viabilidade!E:F,2,0)</f>
        <v>1</v>
      </c>
      <c r="G114">
        <f>IFERROR(VLOOKUP(C114,[1]CROSSWALK!$C$2:$I$90,7,0),0)</f>
        <v>1</v>
      </c>
    </row>
    <row r="115" spans="1:7" x14ac:dyDescent="0.25">
      <c r="A115" s="11">
        <f t="shared" si="1"/>
        <v>3</v>
      </c>
      <c r="B115" t="str">
        <f>VLOOKUP(A115,Capitulos!A:B,2,0)</f>
        <v>Physical Characteristics</v>
      </c>
      <c r="C115">
        <v>335</v>
      </c>
      <c r="D115" t="s">
        <v>77</v>
      </c>
      <c r="E115" t="s">
        <v>560</v>
      </c>
      <c r="F115">
        <f>VLOOKUP(E115,Indicacao_viabilidade!E:F,2,0)</f>
        <v>1</v>
      </c>
      <c r="G115">
        <f>IFERROR(VLOOKUP(C115,[1]CROSSWALK!$C$2:$I$90,7,0),0)</f>
        <v>0</v>
      </c>
    </row>
    <row r="116" spans="1:7" x14ac:dyDescent="0.25">
      <c r="A116" s="11">
        <f t="shared" si="1"/>
        <v>3</v>
      </c>
      <c r="B116" t="str">
        <f>VLOOKUP(A116,Capitulos!A:B,2,0)</f>
        <v>Physical Characteristics</v>
      </c>
      <c r="C116">
        <v>336</v>
      </c>
      <c r="D116" t="s">
        <v>78</v>
      </c>
      <c r="E116" t="s">
        <v>560</v>
      </c>
      <c r="F116">
        <f>VLOOKUP(E116,Indicacao_viabilidade!E:F,2,0)</f>
        <v>1</v>
      </c>
      <c r="G116">
        <f>IFERROR(VLOOKUP(C116,[1]CROSSWALK!$C$2:$I$90,7,0),0)</f>
        <v>0</v>
      </c>
    </row>
    <row r="117" spans="1:7" x14ac:dyDescent="0.25">
      <c r="A117" s="11">
        <f t="shared" si="1"/>
        <v>3</v>
      </c>
      <c r="B117" t="str">
        <f>VLOOKUP(A117,Capitulos!A:B,2,0)</f>
        <v>Physical Characteristics</v>
      </c>
      <c r="C117">
        <v>399</v>
      </c>
      <c r="D117" t="s">
        <v>68</v>
      </c>
      <c r="E117" t="s">
        <v>560</v>
      </c>
      <c r="F117">
        <f>VLOOKUP(E117,Indicacao_viabilidade!E:F,2,0)</f>
        <v>1</v>
      </c>
      <c r="G117">
        <f>IFERROR(VLOOKUP(C117,[1]CROSSWALK!$C$2:$I$90,7,0),0)</f>
        <v>0</v>
      </c>
    </row>
    <row r="118" spans="1:7" x14ac:dyDescent="0.25">
      <c r="A118" s="11">
        <f t="shared" si="1"/>
        <v>4</v>
      </c>
      <c r="B118" t="str">
        <f>VLOOKUP(A118,Capitulos!A:B,2,0)</f>
        <v>Stylistic, Cultural, and Chronological Information</v>
      </c>
      <c r="C118" s="19">
        <v>401</v>
      </c>
      <c r="D118" s="19" t="str">
        <f>VLOOKUP(C118,Campos!C:D,2,0)</f>
        <v>Style</v>
      </c>
      <c r="E118" t="s">
        <v>399</v>
      </c>
      <c r="F118">
        <f>VLOOKUP(E118,Indicacao_viabilidade!E:F,2,0)</f>
        <v>0</v>
      </c>
      <c r="G118">
        <f>IFERROR(VLOOKUP(C118,[1]CROSSWALK!$C$2:$I$90,7,0),0)</f>
        <v>0</v>
      </c>
    </row>
    <row r="119" spans="1:7" x14ac:dyDescent="0.25">
      <c r="A119" s="11">
        <f t="shared" si="1"/>
        <v>4</v>
      </c>
      <c r="B119" t="str">
        <f>VLOOKUP(A119,Capitulos!A:B,2,0)</f>
        <v>Stylistic, Cultural, and Chronological Information</v>
      </c>
      <c r="C119" s="19">
        <v>401</v>
      </c>
      <c r="D119" s="19" t="str">
        <f>VLOOKUP(C119,Campos!C:D,2,0)</f>
        <v>Style</v>
      </c>
      <c r="E119" t="s">
        <v>380</v>
      </c>
      <c r="F119">
        <f>VLOOKUP(E119,Indicacao_viabilidade!E:F,2,0)</f>
        <v>0</v>
      </c>
      <c r="G119">
        <f>IFERROR(VLOOKUP(C119,[1]CROSSWALK!$C$2:$I$90,7,0),0)</f>
        <v>0</v>
      </c>
    </row>
    <row r="120" spans="1:7" x14ac:dyDescent="0.25">
      <c r="A120" s="11">
        <f t="shared" si="1"/>
        <v>4</v>
      </c>
      <c r="B120" t="str">
        <f>VLOOKUP(A120,Capitulos!A:B,2,0)</f>
        <v>Stylistic, Cultural, and Chronological Information</v>
      </c>
      <c r="C120">
        <v>401</v>
      </c>
      <c r="D120" t="s">
        <v>20</v>
      </c>
      <c r="E120" t="s">
        <v>560</v>
      </c>
      <c r="F120">
        <f>VLOOKUP(E120,Indicacao_viabilidade!E:F,2,0)</f>
        <v>1</v>
      </c>
      <c r="G120">
        <f>IFERROR(VLOOKUP(C120,[1]CROSSWALK!$C$2:$I$90,7,0),0)</f>
        <v>0</v>
      </c>
    </row>
    <row r="121" spans="1:7" x14ac:dyDescent="0.25">
      <c r="A121" s="11">
        <f t="shared" si="1"/>
        <v>4</v>
      </c>
      <c r="B121" t="str">
        <f>VLOOKUP(A121,Capitulos!A:B,2,0)</f>
        <v>Stylistic, Cultural, and Chronological Information</v>
      </c>
      <c r="C121">
        <v>402</v>
      </c>
      <c r="D121" t="s">
        <v>46</v>
      </c>
      <c r="E121" t="s">
        <v>560</v>
      </c>
      <c r="F121">
        <f>VLOOKUP(E121,Indicacao_viabilidade!E:F,2,0)</f>
        <v>1</v>
      </c>
      <c r="G121">
        <f>IFERROR(VLOOKUP(C121,[1]CROSSWALK!$C$2:$I$90,7,0),0)</f>
        <v>0</v>
      </c>
    </row>
    <row r="122" spans="1:7" x14ac:dyDescent="0.25">
      <c r="A122" s="11">
        <f t="shared" si="1"/>
        <v>4</v>
      </c>
      <c r="B122" t="str">
        <f>VLOOKUP(A122,Capitulos!A:B,2,0)</f>
        <v>Stylistic, Cultural, and Chronological Information</v>
      </c>
      <c r="C122" s="19">
        <v>403</v>
      </c>
      <c r="D122" s="19" t="str">
        <f>VLOOKUP(C122,Campos!C:D,2,0)</f>
        <v>Culture</v>
      </c>
      <c r="E122" t="s">
        <v>377</v>
      </c>
      <c r="F122">
        <f>VLOOKUP(E122,Indicacao_viabilidade!E:F,2,0)</f>
        <v>0</v>
      </c>
      <c r="G122">
        <f>IFERROR(VLOOKUP(C122,[1]CROSSWALK!$C$2:$I$90,7,0),0)</f>
        <v>0</v>
      </c>
    </row>
    <row r="123" spans="1:7" x14ac:dyDescent="0.25">
      <c r="A123" s="11">
        <f t="shared" si="1"/>
        <v>4</v>
      </c>
      <c r="B123" t="str">
        <f>VLOOKUP(A123,Capitulos!A:B,2,0)</f>
        <v>Stylistic, Cultural, and Chronological Information</v>
      </c>
      <c r="C123" s="19">
        <v>403</v>
      </c>
      <c r="D123" s="19" t="str">
        <f>VLOOKUP(C123,Campos!C:D,2,0)</f>
        <v>Culture</v>
      </c>
      <c r="E123" t="s">
        <v>399</v>
      </c>
      <c r="F123">
        <f>VLOOKUP(E123,Indicacao_viabilidade!E:F,2,0)</f>
        <v>0</v>
      </c>
      <c r="G123">
        <f>IFERROR(VLOOKUP(C123,[1]CROSSWALK!$C$2:$I$90,7,0),0)</f>
        <v>0</v>
      </c>
    </row>
    <row r="124" spans="1:7" x14ac:dyDescent="0.25">
      <c r="A124" s="11">
        <f t="shared" si="1"/>
        <v>4</v>
      </c>
      <c r="B124" t="str">
        <f>VLOOKUP(A124,Capitulos!A:B,2,0)</f>
        <v>Stylistic, Cultural, and Chronological Information</v>
      </c>
      <c r="C124" s="19">
        <v>403</v>
      </c>
      <c r="D124" s="19" t="str">
        <f>VLOOKUP(C124,Campos!C:D,2,0)</f>
        <v>Culture</v>
      </c>
      <c r="E124" t="s">
        <v>381</v>
      </c>
      <c r="F124">
        <f>VLOOKUP(E124,Indicacao_viabilidade!E:F,2,0)</f>
        <v>1</v>
      </c>
      <c r="G124">
        <f>IFERROR(VLOOKUP(C124,[1]CROSSWALK!$C$2:$I$90,7,0),0)</f>
        <v>0</v>
      </c>
    </row>
    <row r="125" spans="1:7" x14ac:dyDescent="0.25">
      <c r="A125" s="11">
        <f t="shared" si="1"/>
        <v>4</v>
      </c>
      <c r="B125" t="str">
        <f>VLOOKUP(A125,Capitulos!A:B,2,0)</f>
        <v>Stylistic, Cultural, and Chronological Information</v>
      </c>
      <c r="C125" s="19">
        <v>403</v>
      </c>
      <c r="D125" s="19" t="str">
        <f>VLOOKUP(C125,Campos!C:D,2,0)</f>
        <v>Culture</v>
      </c>
      <c r="E125" t="s">
        <v>388</v>
      </c>
      <c r="F125">
        <f>VLOOKUP(E125,Indicacao_viabilidade!E:F,2,0)</f>
        <v>0</v>
      </c>
      <c r="G125">
        <f>IFERROR(VLOOKUP(C125,[1]CROSSWALK!$C$2:$I$90,7,0),0)</f>
        <v>0</v>
      </c>
    </row>
    <row r="126" spans="1:7" x14ac:dyDescent="0.25">
      <c r="A126" s="11">
        <f t="shared" si="1"/>
        <v>4</v>
      </c>
      <c r="B126" t="str">
        <f>VLOOKUP(A126,Capitulos!A:B,2,0)</f>
        <v>Stylistic, Cultural, and Chronological Information</v>
      </c>
      <c r="C126" s="19">
        <v>403</v>
      </c>
      <c r="D126" s="19" t="str">
        <f>VLOOKUP(C126,Campos!C:D,2,0)</f>
        <v>Culture</v>
      </c>
      <c r="E126" t="s">
        <v>542</v>
      </c>
      <c r="F126">
        <f>VLOOKUP(E126,Indicacao_viabilidade!E:F,2,0)</f>
        <v>1</v>
      </c>
      <c r="G126">
        <f>IFERROR(VLOOKUP(C126,[1]CROSSWALK!$C$2:$I$90,7,0),0)</f>
        <v>0</v>
      </c>
    </row>
    <row r="127" spans="1:7" x14ac:dyDescent="0.25">
      <c r="A127" s="11">
        <f t="shared" si="1"/>
        <v>4</v>
      </c>
      <c r="B127" t="str">
        <f>VLOOKUP(A127,Capitulos!A:B,2,0)</f>
        <v>Stylistic, Cultural, and Chronological Information</v>
      </c>
      <c r="C127" s="19">
        <v>403</v>
      </c>
      <c r="D127" s="19" t="str">
        <f>VLOOKUP(C127,Campos!C:D,2,0)</f>
        <v>Culture</v>
      </c>
      <c r="E127" t="s">
        <v>398</v>
      </c>
      <c r="F127">
        <f>VLOOKUP(E127,Indicacao_viabilidade!E:F,2,0)</f>
        <v>0</v>
      </c>
      <c r="G127">
        <f>IFERROR(VLOOKUP(C127,[1]CROSSWALK!$C$2:$I$90,7,0),0)</f>
        <v>0</v>
      </c>
    </row>
    <row r="128" spans="1:7" x14ac:dyDescent="0.25">
      <c r="A128" s="11">
        <f t="shared" si="1"/>
        <v>4</v>
      </c>
      <c r="B128" t="str">
        <f>VLOOKUP(A128,Capitulos!A:B,2,0)</f>
        <v>Stylistic, Cultural, and Chronological Information</v>
      </c>
      <c r="C128" s="19">
        <v>403</v>
      </c>
      <c r="D128" s="19" t="str">
        <f>VLOOKUP(C128,Campos!C:D,2,0)</f>
        <v>Culture</v>
      </c>
      <c r="E128" t="s">
        <v>390</v>
      </c>
      <c r="F128">
        <f>VLOOKUP(E128,Indicacao_viabilidade!E:F,2,0)</f>
        <v>0</v>
      </c>
      <c r="G128">
        <f>IFERROR(VLOOKUP(C128,[1]CROSSWALK!$C$2:$I$90,7,0),0)</f>
        <v>0</v>
      </c>
    </row>
    <row r="129" spans="1:7" x14ac:dyDescent="0.25">
      <c r="A129" s="11">
        <f t="shared" si="1"/>
        <v>4</v>
      </c>
      <c r="B129" t="str">
        <f>VLOOKUP(A129,Capitulos!A:B,2,0)</f>
        <v>Stylistic, Cultural, and Chronological Information</v>
      </c>
      <c r="C129" s="19">
        <v>403</v>
      </c>
      <c r="D129" s="19" t="str">
        <f>VLOOKUP(C129,Campos!C:D,2,0)</f>
        <v>Culture</v>
      </c>
      <c r="E129" t="s">
        <v>380</v>
      </c>
      <c r="F129">
        <f>VLOOKUP(E129,Indicacao_viabilidade!E:F,2,0)</f>
        <v>0</v>
      </c>
      <c r="G129">
        <f>IFERROR(VLOOKUP(C129,[1]CROSSWALK!$C$2:$I$90,7,0),0)</f>
        <v>0</v>
      </c>
    </row>
    <row r="130" spans="1:7" x14ac:dyDescent="0.25">
      <c r="A130" s="11">
        <f t="shared" ref="A130:A193" si="2">VALUE(LEFT(C130,1))</f>
        <v>4</v>
      </c>
      <c r="B130" t="str">
        <f>VLOOKUP(A130,Capitulos!A:B,2,0)</f>
        <v>Stylistic, Cultural, and Chronological Information</v>
      </c>
      <c r="C130" s="19">
        <v>403</v>
      </c>
      <c r="D130" s="19" t="str">
        <f>VLOOKUP(C130,Campos!C:D,2,0)</f>
        <v>Culture</v>
      </c>
      <c r="E130" t="s">
        <v>240</v>
      </c>
      <c r="F130">
        <f>VLOOKUP(E130,Indicacao_viabilidade!E:F,2,0)</f>
        <v>0</v>
      </c>
      <c r="G130">
        <f>IFERROR(VLOOKUP(C130,[1]CROSSWALK!$C$2:$I$90,7,0),0)</f>
        <v>0</v>
      </c>
    </row>
    <row r="131" spans="1:7" x14ac:dyDescent="0.25">
      <c r="A131" s="11">
        <f t="shared" si="2"/>
        <v>4</v>
      </c>
      <c r="B131" t="str">
        <f>VLOOKUP(A131,Capitulos!A:B,2,0)</f>
        <v>Stylistic, Cultural, and Chronological Information</v>
      </c>
      <c r="C131">
        <v>403</v>
      </c>
      <c r="D131" t="s">
        <v>21</v>
      </c>
      <c r="E131" t="s">
        <v>560</v>
      </c>
      <c r="F131">
        <f>VLOOKUP(E131,Indicacao_viabilidade!E:F,2,0)</f>
        <v>1</v>
      </c>
      <c r="G131">
        <f>IFERROR(VLOOKUP(C131,[1]CROSSWALK!$C$2:$I$90,7,0),0)</f>
        <v>0</v>
      </c>
    </row>
    <row r="132" spans="1:7" x14ac:dyDescent="0.25">
      <c r="A132" s="11">
        <f t="shared" si="2"/>
        <v>4</v>
      </c>
      <c r="B132" t="str">
        <f>VLOOKUP(A132,Capitulos!A:B,2,0)</f>
        <v>Stylistic, Cultural, and Chronological Information</v>
      </c>
      <c r="C132" s="19">
        <v>404</v>
      </c>
      <c r="D132" s="19" t="str">
        <f>VLOOKUP(C132,Campos!C:D,2,0)</f>
        <v>Date</v>
      </c>
      <c r="E132" t="s">
        <v>399</v>
      </c>
      <c r="F132">
        <f>VLOOKUP(E132,Indicacao_viabilidade!E:F,2,0)</f>
        <v>0</v>
      </c>
      <c r="G132">
        <f>IFERROR(VLOOKUP(C132,[1]CROSSWALK!$C$2:$I$90,7,0),0)</f>
        <v>1</v>
      </c>
    </row>
    <row r="133" spans="1:7" x14ac:dyDescent="0.25">
      <c r="A133" s="11">
        <f t="shared" si="2"/>
        <v>4</v>
      </c>
      <c r="B133" t="str">
        <f>VLOOKUP(A133,Capitulos!A:B,2,0)</f>
        <v>Stylistic, Cultural, and Chronological Information</v>
      </c>
      <c r="C133" s="19">
        <v>404</v>
      </c>
      <c r="D133" s="19" t="str">
        <f>VLOOKUP(C133,Campos!C:D,2,0)</f>
        <v>Date</v>
      </c>
      <c r="E133" t="s">
        <v>387</v>
      </c>
      <c r="F133">
        <f>VLOOKUP(E133,Indicacao_viabilidade!E:F,2,0)</f>
        <v>0</v>
      </c>
      <c r="G133">
        <f>IFERROR(VLOOKUP(C133,[1]CROSSWALK!$C$2:$I$90,7,0),0)</f>
        <v>1</v>
      </c>
    </row>
    <row r="134" spans="1:7" x14ac:dyDescent="0.25">
      <c r="A134" s="11">
        <f t="shared" si="2"/>
        <v>4</v>
      </c>
      <c r="B134" t="str">
        <f>VLOOKUP(A134,Capitulos!A:B,2,0)</f>
        <v>Stylistic, Cultural, and Chronological Information</v>
      </c>
      <c r="C134" s="19">
        <v>404</v>
      </c>
      <c r="D134" s="19" t="str">
        <f>VLOOKUP(C134,Campos!C:D,2,0)</f>
        <v>Date</v>
      </c>
      <c r="E134" t="s">
        <v>381</v>
      </c>
      <c r="F134">
        <f>VLOOKUP(E134,Indicacao_viabilidade!E:F,2,0)</f>
        <v>1</v>
      </c>
      <c r="G134">
        <f>IFERROR(VLOOKUP(C134,[1]CROSSWALK!$C$2:$I$90,7,0),0)</f>
        <v>1</v>
      </c>
    </row>
    <row r="135" spans="1:7" x14ac:dyDescent="0.25">
      <c r="A135" s="11">
        <f t="shared" si="2"/>
        <v>4</v>
      </c>
      <c r="B135" t="str">
        <f>VLOOKUP(A135,Capitulos!A:B,2,0)</f>
        <v>Stylistic, Cultural, and Chronological Information</v>
      </c>
      <c r="C135" s="19">
        <v>404</v>
      </c>
      <c r="D135" s="19" t="str">
        <f>VLOOKUP(C135,Campos!C:D,2,0)</f>
        <v>Date</v>
      </c>
      <c r="E135" t="s">
        <v>546</v>
      </c>
      <c r="F135">
        <f>VLOOKUP(E135,Indicacao_viabilidade!E:F,2,0)</f>
        <v>1</v>
      </c>
      <c r="G135">
        <f>IFERROR(VLOOKUP(C135,[1]CROSSWALK!$C$2:$I$90,7,0),0)</f>
        <v>1</v>
      </c>
    </row>
    <row r="136" spans="1:7" x14ac:dyDescent="0.25">
      <c r="A136" s="11">
        <f t="shared" si="2"/>
        <v>4</v>
      </c>
      <c r="B136" t="str">
        <f>VLOOKUP(A136,Capitulos!A:B,2,0)</f>
        <v>Stylistic, Cultural, and Chronological Information</v>
      </c>
      <c r="C136" s="19">
        <v>404</v>
      </c>
      <c r="D136" s="19" t="str">
        <f>VLOOKUP(C136,Campos!C:D,2,0)</f>
        <v>Date</v>
      </c>
      <c r="E136" t="s">
        <v>542</v>
      </c>
      <c r="F136">
        <f>VLOOKUP(E136,Indicacao_viabilidade!E:F,2,0)</f>
        <v>1</v>
      </c>
      <c r="G136">
        <f>IFERROR(VLOOKUP(C136,[1]CROSSWALK!$C$2:$I$90,7,0),0)</f>
        <v>1</v>
      </c>
    </row>
    <row r="137" spans="1:7" x14ac:dyDescent="0.25">
      <c r="A137" s="11">
        <f t="shared" si="2"/>
        <v>4</v>
      </c>
      <c r="B137" t="str">
        <f>VLOOKUP(A137,Capitulos!A:B,2,0)</f>
        <v>Stylistic, Cultural, and Chronological Information</v>
      </c>
      <c r="C137" s="19">
        <v>404</v>
      </c>
      <c r="D137" s="19" t="str">
        <f>VLOOKUP(C137,Campos!C:D,2,0)</f>
        <v>Date</v>
      </c>
      <c r="E137" t="s">
        <v>553</v>
      </c>
      <c r="F137">
        <f>VLOOKUP(E137,Indicacao_viabilidade!E:F,2,0)</f>
        <v>1</v>
      </c>
      <c r="G137">
        <f>IFERROR(VLOOKUP(C137,[1]CROSSWALK!$C$2:$I$90,7,0),0)</f>
        <v>1</v>
      </c>
    </row>
    <row r="138" spans="1:7" x14ac:dyDescent="0.25">
      <c r="A138" s="11">
        <f t="shared" si="2"/>
        <v>4</v>
      </c>
      <c r="B138" t="str">
        <f>VLOOKUP(A138,Capitulos!A:B,2,0)</f>
        <v>Stylistic, Cultural, and Chronological Information</v>
      </c>
      <c r="C138" s="19">
        <v>404</v>
      </c>
      <c r="D138" s="19" t="str">
        <f>VLOOKUP(C138,Campos!C:D,2,0)</f>
        <v>Date</v>
      </c>
      <c r="E138" t="s">
        <v>384</v>
      </c>
      <c r="F138">
        <f>VLOOKUP(E138,Indicacao_viabilidade!E:F,2,0)</f>
        <v>0</v>
      </c>
      <c r="G138">
        <f>IFERROR(VLOOKUP(C138,[1]CROSSWALK!$C$2:$I$90,7,0),0)</f>
        <v>1</v>
      </c>
    </row>
    <row r="139" spans="1:7" x14ac:dyDescent="0.25">
      <c r="A139" s="11">
        <f t="shared" si="2"/>
        <v>4</v>
      </c>
      <c r="B139" t="str">
        <f>VLOOKUP(A139,Capitulos!A:B,2,0)</f>
        <v>Stylistic, Cultural, and Chronological Information</v>
      </c>
      <c r="C139" s="19">
        <v>404</v>
      </c>
      <c r="D139" s="19" t="str">
        <f>VLOOKUP(C139,Campos!C:D,2,0)</f>
        <v>Date</v>
      </c>
      <c r="E139" t="s">
        <v>554</v>
      </c>
      <c r="F139">
        <f>VLOOKUP(E139,Indicacao_viabilidade!E:F,2,0)</f>
        <v>1</v>
      </c>
      <c r="G139">
        <f>IFERROR(VLOOKUP(C139,[1]CROSSWALK!$C$2:$I$90,7,0),0)</f>
        <v>1</v>
      </c>
    </row>
    <row r="140" spans="1:7" x14ac:dyDescent="0.25">
      <c r="A140" s="11">
        <f t="shared" si="2"/>
        <v>4</v>
      </c>
      <c r="B140" t="str">
        <f>VLOOKUP(A140,Capitulos!A:B,2,0)</f>
        <v>Stylistic, Cultural, and Chronological Information</v>
      </c>
      <c r="C140" s="19">
        <v>404</v>
      </c>
      <c r="D140" s="19" t="str">
        <f>VLOOKUP(C140,Campos!C:D,2,0)</f>
        <v>Date</v>
      </c>
      <c r="E140" t="s">
        <v>415</v>
      </c>
      <c r="F140">
        <f>VLOOKUP(E140,Indicacao_viabilidade!E:F,2,0)</f>
        <v>1</v>
      </c>
      <c r="G140">
        <f>IFERROR(VLOOKUP(C140,[1]CROSSWALK!$C$2:$I$90,7,0),0)</f>
        <v>1</v>
      </c>
    </row>
    <row r="141" spans="1:7" x14ac:dyDescent="0.25">
      <c r="A141" s="11">
        <f t="shared" si="2"/>
        <v>4</v>
      </c>
      <c r="B141" t="str">
        <f>VLOOKUP(A141,Capitulos!A:B,2,0)</f>
        <v>Stylistic, Cultural, and Chronological Information</v>
      </c>
      <c r="C141" s="19">
        <v>404</v>
      </c>
      <c r="D141" s="19" t="str">
        <f>VLOOKUP(C141,Campos!C:D,2,0)</f>
        <v>Date</v>
      </c>
      <c r="E141" t="s">
        <v>414</v>
      </c>
      <c r="F141">
        <f>VLOOKUP(E141,Indicacao_viabilidade!E:F,2,0)</f>
        <v>1</v>
      </c>
      <c r="G141">
        <f>IFERROR(VLOOKUP(C141,[1]CROSSWALK!$C$2:$I$90,7,0),0)</f>
        <v>1</v>
      </c>
    </row>
    <row r="142" spans="1:7" x14ac:dyDescent="0.25">
      <c r="A142" s="11">
        <f t="shared" si="2"/>
        <v>4</v>
      </c>
      <c r="B142" t="str">
        <f>VLOOKUP(A142,Capitulos!A:B,2,0)</f>
        <v>Stylistic, Cultural, and Chronological Information</v>
      </c>
      <c r="C142" s="19">
        <v>404</v>
      </c>
      <c r="D142" s="19" t="str">
        <f>VLOOKUP(C142,Campos!C:D,2,0)</f>
        <v>Date</v>
      </c>
      <c r="E142" t="s">
        <v>368</v>
      </c>
      <c r="F142">
        <f>VLOOKUP(E142,Indicacao_viabilidade!E:F,2,0)</f>
        <v>0</v>
      </c>
      <c r="G142">
        <f>IFERROR(VLOOKUP(C142,[1]CROSSWALK!$C$2:$I$90,7,0),0)</f>
        <v>1</v>
      </c>
    </row>
    <row r="143" spans="1:7" x14ac:dyDescent="0.25">
      <c r="A143" s="11">
        <f t="shared" si="2"/>
        <v>4</v>
      </c>
      <c r="B143" t="str">
        <f>VLOOKUP(A143,Capitulos!A:B,2,0)</f>
        <v>Stylistic, Cultural, and Chronological Information</v>
      </c>
      <c r="C143" s="19">
        <v>404</v>
      </c>
      <c r="D143" s="19" t="str">
        <f>VLOOKUP(C143,Campos!C:D,2,0)</f>
        <v>Date</v>
      </c>
      <c r="E143" t="s">
        <v>548</v>
      </c>
      <c r="F143">
        <f>VLOOKUP(E143,Indicacao_viabilidade!E:F,2,0)</f>
        <v>0</v>
      </c>
      <c r="G143">
        <f>IFERROR(VLOOKUP(C143,[1]CROSSWALK!$C$2:$I$90,7,0),0)</f>
        <v>1</v>
      </c>
    </row>
    <row r="144" spans="1:7" x14ac:dyDescent="0.25">
      <c r="A144" s="11">
        <f t="shared" si="2"/>
        <v>4</v>
      </c>
      <c r="B144" t="str">
        <f>VLOOKUP(A144,Capitulos!A:B,2,0)</f>
        <v>Stylistic, Cultural, and Chronological Information</v>
      </c>
      <c r="C144" s="19">
        <v>404</v>
      </c>
      <c r="D144" s="19" t="str">
        <f>VLOOKUP(C144,Campos!C:D,2,0)</f>
        <v>Date</v>
      </c>
      <c r="E144" t="s">
        <v>422</v>
      </c>
      <c r="F144">
        <f>VLOOKUP(E144,Indicacao_viabilidade!E:F,2,0)</f>
        <v>0</v>
      </c>
      <c r="G144">
        <f>IFERROR(VLOOKUP(C144,[1]CROSSWALK!$C$2:$I$90,7,0),0)</f>
        <v>1</v>
      </c>
    </row>
    <row r="145" spans="1:7" x14ac:dyDescent="0.25">
      <c r="A145" s="11">
        <f t="shared" si="2"/>
        <v>4</v>
      </c>
      <c r="B145" t="str">
        <f>VLOOKUP(A145,Capitulos!A:B,2,0)</f>
        <v>Stylistic, Cultural, and Chronological Information</v>
      </c>
      <c r="C145" s="19">
        <v>404</v>
      </c>
      <c r="D145" s="19" t="str">
        <f>VLOOKUP(C145,Campos!C:D,2,0)</f>
        <v>Date</v>
      </c>
      <c r="E145" t="s">
        <v>255</v>
      </c>
      <c r="F145">
        <f>VLOOKUP(E145,Indicacao_viabilidade!E:F,2,0)</f>
        <v>0</v>
      </c>
      <c r="G145">
        <f>IFERROR(VLOOKUP(C145,[1]CROSSWALK!$C$2:$I$90,7,0),0)</f>
        <v>1</v>
      </c>
    </row>
    <row r="146" spans="1:7" x14ac:dyDescent="0.25">
      <c r="A146" s="11">
        <f t="shared" si="2"/>
        <v>4</v>
      </c>
      <c r="B146" t="str">
        <f>VLOOKUP(A146,Capitulos!A:B,2,0)</f>
        <v>Stylistic, Cultural, and Chronological Information</v>
      </c>
      <c r="C146" s="19">
        <v>404</v>
      </c>
      <c r="D146" s="19" t="str">
        <f>VLOOKUP(C146,Campos!C:D,2,0)</f>
        <v>Date</v>
      </c>
      <c r="E146" t="s">
        <v>403</v>
      </c>
      <c r="F146">
        <f>VLOOKUP(E146,Indicacao_viabilidade!E:F,2,0)</f>
        <v>0</v>
      </c>
      <c r="G146">
        <f>IFERROR(VLOOKUP(C146,[1]CROSSWALK!$C$2:$I$90,7,0),0)</f>
        <v>1</v>
      </c>
    </row>
    <row r="147" spans="1:7" x14ac:dyDescent="0.25">
      <c r="A147" s="11">
        <f t="shared" si="2"/>
        <v>4</v>
      </c>
      <c r="B147" t="str">
        <f>VLOOKUP(A147,Capitulos!A:B,2,0)</f>
        <v>Stylistic, Cultural, and Chronological Information</v>
      </c>
      <c r="C147" s="19">
        <v>404</v>
      </c>
      <c r="D147" s="19" t="str">
        <f>VLOOKUP(C147,Campos!C:D,2,0)</f>
        <v>Date</v>
      </c>
      <c r="E147" t="s">
        <v>256</v>
      </c>
      <c r="F147">
        <f>VLOOKUP(E147,Indicacao_viabilidade!E:F,2,0)</f>
        <v>0</v>
      </c>
      <c r="G147">
        <f>IFERROR(VLOOKUP(C147,[1]CROSSWALK!$C$2:$I$90,7,0),0)</f>
        <v>1</v>
      </c>
    </row>
    <row r="148" spans="1:7" x14ac:dyDescent="0.25">
      <c r="A148" s="11">
        <f t="shared" si="2"/>
        <v>4</v>
      </c>
      <c r="B148" t="str">
        <f>VLOOKUP(A148,Capitulos!A:B,2,0)</f>
        <v>Stylistic, Cultural, and Chronological Information</v>
      </c>
      <c r="C148" s="19">
        <v>404</v>
      </c>
      <c r="D148" s="19" t="str">
        <f>VLOOKUP(C148,Campos!C:D,2,0)</f>
        <v>Date</v>
      </c>
      <c r="E148" t="s">
        <v>383</v>
      </c>
      <c r="F148">
        <f>VLOOKUP(E148,Indicacao_viabilidade!E:F,2,0)</f>
        <v>0</v>
      </c>
      <c r="G148">
        <f>IFERROR(VLOOKUP(C148,[1]CROSSWALK!$C$2:$I$90,7,0),0)</f>
        <v>1</v>
      </c>
    </row>
    <row r="149" spans="1:7" x14ac:dyDescent="0.25">
      <c r="A149" s="11">
        <f t="shared" si="2"/>
        <v>4</v>
      </c>
      <c r="B149" t="str">
        <f>VLOOKUP(A149,Capitulos!A:B,2,0)</f>
        <v>Stylistic, Cultural, and Chronological Information</v>
      </c>
      <c r="C149" s="19">
        <v>404</v>
      </c>
      <c r="D149" s="19" t="str">
        <f>VLOOKUP(C149,Campos!C:D,2,0)</f>
        <v>Date</v>
      </c>
      <c r="E149" t="s">
        <v>258</v>
      </c>
      <c r="F149">
        <f>VLOOKUP(E149,Indicacao_viabilidade!E:F,2,0)</f>
        <v>0</v>
      </c>
      <c r="G149">
        <f>IFERROR(VLOOKUP(C149,[1]CROSSWALK!$C$2:$I$90,7,0),0)</f>
        <v>1</v>
      </c>
    </row>
    <row r="150" spans="1:7" x14ac:dyDescent="0.25">
      <c r="A150" s="11">
        <f t="shared" si="2"/>
        <v>4</v>
      </c>
      <c r="B150" t="str">
        <f>VLOOKUP(A150,Capitulos!A:B,2,0)</f>
        <v>Stylistic, Cultural, and Chronological Information</v>
      </c>
      <c r="C150" s="19">
        <v>404</v>
      </c>
      <c r="D150" s="19" t="str">
        <f>VLOOKUP(C150,Campos!C:D,2,0)</f>
        <v>Date</v>
      </c>
      <c r="E150" t="s">
        <v>417</v>
      </c>
      <c r="F150">
        <f>VLOOKUP(E150,Indicacao_viabilidade!E:F,2,0)</f>
        <v>0</v>
      </c>
      <c r="G150">
        <f>IFERROR(VLOOKUP(C150,[1]CROSSWALK!$C$2:$I$90,7,0),0)</f>
        <v>1</v>
      </c>
    </row>
    <row r="151" spans="1:7" x14ac:dyDescent="0.25">
      <c r="A151" s="11">
        <f t="shared" si="2"/>
        <v>4</v>
      </c>
      <c r="B151" t="str">
        <f>VLOOKUP(A151,Capitulos!A:B,2,0)</f>
        <v>Stylistic, Cultural, and Chronological Information</v>
      </c>
      <c r="C151" s="19">
        <v>404</v>
      </c>
      <c r="D151" s="19" t="str">
        <f>VLOOKUP(C151,Campos!C:D,2,0)</f>
        <v>Date</v>
      </c>
      <c r="E151" t="s">
        <v>409</v>
      </c>
      <c r="F151">
        <f>VLOOKUP(E151,Indicacao_viabilidade!E:F,2,0)</f>
        <v>0</v>
      </c>
      <c r="G151">
        <f>IFERROR(VLOOKUP(C151,[1]CROSSWALK!$C$2:$I$90,7,0),0)</f>
        <v>1</v>
      </c>
    </row>
    <row r="152" spans="1:7" x14ac:dyDescent="0.25">
      <c r="A152" s="11">
        <f t="shared" si="2"/>
        <v>4</v>
      </c>
      <c r="B152" t="str">
        <f>VLOOKUP(A152,Capitulos!A:B,2,0)</f>
        <v>Stylistic, Cultural, and Chronological Information</v>
      </c>
      <c r="C152" s="19">
        <v>404</v>
      </c>
      <c r="D152" s="19" t="str">
        <f>VLOOKUP(C152,Campos!C:D,2,0)</f>
        <v>Date</v>
      </c>
      <c r="E152" t="s">
        <v>432</v>
      </c>
      <c r="F152">
        <f>VLOOKUP(E152,Indicacao_viabilidade!E:F,2,0)</f>
        <v>0</v>
      </c>
      <c r="G152">
        <f>IFERROR(VLOOKUP(C152,[1]CROSSWALK!$C$2:$I$90,7,0),0)</f>
        <v>1</v>
      </c>
    </row>
    <row r="153" spans="1:7" x14ac:dyDescent="0.25">
      <c r="A153" s="11">
        <f t="shared" si="2"/>
        <v>4</v>
      </c>
      <c r="B153" t="str">
        <f>VLOOKUP(A153,Capitulos!A:B,2,0)</f>
        <v>Stylistic, Cultural, and Chronological Information</v>
      </c>
      <c r="C153" s="19">
        <v>404</v>
      </c>
      <c r="D153" s="19" t="str">
        <f>VLOOKUP(C153,Campos!C:D,2,0)</f>
        <v>Date</v>
      </c>
      <c r="E153" t="s">
        <v>371</v>
      </c>
      <c r="F153">
        <f>VLOOKUP(E153,Indicacao_viabilidade!E:F,2,0)</f>
        <v>1</v>
      </c>
      <c r="G153">
        <f>IFERROR(VLOOKUP(C153,[1]CROSSWALK!$C$2:$I$90,7,0),0)</f>
        <v>1</v>
      </c>
    </row>
    <row r="154" spans="1:7" x14ac:dyDescent="0.25">
      <c r="A154" s="11">
        <f t="shared" si="2"/>
        <v>4</v>
      </c>
      <c r="B154" t="str">
        <f>VLOOKUP(A154,Capitulos!A:B,2,0)</f>
        <v>Stylistic, Cultural, and Chronological Information</v>
      </c>
      <c r="C154" s="19">
        <v>404</v>
      </c>
      <c r="D154" s="19" t="str">
        <f>VLOOKUP(C154,Campos!C:D,2,0)</f>
        <v>Date</v>
      </c>
      <c r="E154" t="s">
        <v>551</v>
      </c>
      <c r="F154">
        <f>VLOOKUP(E154,Indicacao_viabilidade!E:F,2,0)</f>
        <v>1</v>
      </c>
      <c r="G154">
        <f>IFERROR(VLOOKUP(C154,[1]CROSSWALK!$C$2:$I$90,7,0),0)</f>
        <v>1</v>
      </c>
    </row>
    <row r="155" spans="1:7" x14ac:dyDescent="0.25">
      <c r="A155" s="11">
        <f t="shared" si="2"/>
        <v>4</v>
      </c>
      <c r="B155" t="str">
        <f>VLOOKUP(A155,Capitulos!A:B,2,0)</f>
        <v>Stylistic, Cultural, and Chronological Information</v>
      </c>
      <c r="C155" s="19">
        <v>404</v>
      </c>
      <c r="D155" s="19" t="str">
        <f>VLOOKUP(C155,Campos!C:D,2,0)</f>
        <v>Date</v>
      </c>
      <c r="E155" t="s">
        <v>263</v>
      </c>
      <c r="F155">
        <f>VLOOKUP(E155,Indicacao_viabilidade!E:F,2,0)</f>
        <v>0</v>
      </c>
      <c r="G155">
        <f>IFERROR(VLOOKUP(C155,[1]CROSSWALK!$C$2:$I$90,7,0),0)</f>
        <v>1</v>
      </c>
    </row>
    <row r="156" spans="1:7" x14ac:dyDescent="0.25">
      <c r="A156" s="11">
        <f t="shared" si="2"/>
        <v>4</v>
      </c>
      <c r="B156" t="str">
        <f>VLOOKUP(A156,Capitulos!A:B,2,0)</f>
        <v>Stylistic, Cultural, and Chronological Information</v>
      </c>
      <c r="C156" s="19">
        <v>404</v>
      </c>
      <c r="D156" s="19" t="str">
        <f>VLOOKUP(C156,Campos!C:D,2,0)</f>
        <v>Date</v>
      </c>
      <c r="E156" t="s">
        <v>437</v>
      </c>
      <c r="F156">
        <f>VLOOKUP(E156,Indicacao_viabilidade!E:F,2,0)</f>
        <v>0</v>
      </c>
      <c r="G156">
        <f>IFERROR(VLOOKUP(C156,[1]CROSSWALK!$C$2:$I$90,7,0),0)</f>
        <v>1</v>
      </c>
    </row>
    <row r="157" spans="1:7" x14ac:dyDescent="0.25">
      <c r="A157" s="11">
        <f t="shared" si="2"/>
        <v>4</v>
      </c>
      <c r="B157" t="str">
        <f>VLOOKUP(A157,Capitulos!A:B,2,0)</f>
        <v>Stylistic, Cultural, and Chronological Information</v>
      </c>
      <c r="C157" s="19">
        <v>405</v>
      </c>
      <c r="D157" s="19" t="str">
        <f>VLOOKUP(C157,Campos!C:D,2,0)</f>
        <v>Earliest Date</v>
      </c>
      <c r="E157" t="s">
        <v>543</v>
      </c>
      <c r="F157">
        <f>VLOOKUP(E157,Indicacao_viabilidade!E:F,2,0)</f>
        <v>1</v>
      </c>
      <c r="G157">
        <f>IFERROR(VLOOKUP(C157,[1]CROSSWALK!$C$2:$I$90,7,0),0)</f>
        <v>0</v>
      </c>
    </row>
    <row r="158" spans="1:7" x14ac:dyDescent="0.25">
      <c r="A158" s="11">
        <f t="shared" si="2"/>
        <v>4</v>
      </c>
      <c r="B158" t="str">
        <f>VLOOKUP(A158,Capitulos!A:B,2,0)</f>
        <v>Stylistic, Cultural, and Chronological Information</v>
      </c>
      <c r="C158" s="19">
        <v>405</v>
      </c>
      <c r="D158" s="19" t="str">
        <f>VLOOKUP(C158,Campos!C:D,2,0)</f>
        <v>Earliest Date</v>
      </c>
      <c r="E158" t="s">
        <v>370</v>
      </c>
      <c r="F158">
        <f>VLOOKUP(E158,Indicacao_viabilidade!E:F,2,0)</f>
        <v>0</v>
      </c>
      <c r="G158">
        <f>IFERROR(VLOOKUP(C158,[1]CROSSWALK!$C$2:$I$90,7,0),0)</f>
        <v>0</v>
      </c>
    </row>
    <row r="159" spans="1:7" x14ac:dyDescent="0.25">
      <c r="A159" s="11">
        <f t="shared" si="2"/>
        <v>4</v>
      </c>
      <c r="B159" t="str">
        <f>VLOOKUP(A159,Capitulos!A:B,2,0)</f>
        <v>Stylistic, Cultural, and Chronological Information</v>
      </c>
      <c r="C159" s="19">
        <v>405</v>
      </c>
      <c r="D159" s="19" t="str">
        <f>VLOOKUP(C159,Campos!C:D,2,0)</f>
        <v>Earliest Date</v>
      </c>
      <c r="E159" t="s">
        <v>371</v>
      </c>
      <c r="F159">
        <f>VLOOKUP(E159,Indicacao_viabilidade!E:F,2,0)</f>
        <v>1</v>
      </c>
      <c r="G159">
        <f>IFERROR(VLOOKUP(C159,[1]CROSSWALK!$C$2:$I$90,7,0),0)</f>
        <v>0</v>
      </c>
    </row>
    <row r="160" spans="1:7" x14ac:dyDescent="0.25">
      <c r="A160" s="11">
        <f t="shared" si="2"/>
        <v>4</v>
      </c>
      <c r="B160" t="str">
        <f>VLOOKUP(A160,Capitulos!A:B,2,0)</f>
        <v>Stylistic, Cultural, and Chronological Information</v>
      </c>
      <c r="C160" s="19">
        <v>405</v>
      </c>
      <c r="D160" s="19" t="str">
        <f>VLOOKUP(C160,Campos!C:D,2,0)</f>
        <v>Earliest Date</v>
      </c>
      <c r="E160" t="s">
        <v>433</v>
      </c>
      <c r="F160">
        <f>VLOOKUP(E160,Indicacao_viabilidade!E:F,2,0)</f>
        <v>0</v>
      </c>
      <c r="G160">
        <f>IFERROR(VLOOKUP(C160,[1]CROSSWALK!$C$2:$I$90,7,0),0)</f>
        <v>0</v>
      </c>
    </row>
    <row r="161" spans="1:7" x14ac:dyDescent="0.25">
      <c r="A161" s="11">
        <f t="shared" si="2"/>
        <v>4</v>
      </c>
      <c r="B161" t="str">
        <f>VLOOKUP(A161,Capitulos!A:B,2,0)</f>
        <v>Stylistic, Cultural, and Chronological Information</v>
      </c>
      <c r="C161">
        <v>405</v>
      </c>
      <c r="D161" t="s">
        <v>113</v>
      </c>
      <c r="E161" t="s">
        <v>560</v>
      </c>
      <c r="F161">
        <f>VLOOKUP(E161,Indicacao_viabilidade!E:F,2,0)</f>
        <v>1</v>
      </c>
      <c r="G161">
        <f>IFERROR(VLOOKUP(C161,[1]CROSSWALK!$C$2:$I$90,7,0),0)</f>
        <v>0</v>
      </c>
    </row>
    <row r="162" spans="1:7" x14ac:dyDescent="0.25">
      <c r="A162" s="11">
        <f t="shared" si="2"/>
        <v>4</v>
      </c>
      <c r="B162" t="str">
        <f>VLOOKUP(A162,Capitulos!A:B,2,0)</f>
        <v>Stylistic, Cultural, and Chronological Information</v>
      </c>
      <c r="C162" s="19">
        <v>406</v>
      </c>
      <c r="D162" s="19" t="str">
        <f>VLOOKUP(C162,Campos!C:D,2,0)</f>
        <v>Latest Date</v>
      </c>
      <c r="E162" t="s">
        <v>543</v>
      </c>
      <c r="F162">
        <f>VLOOKUP(E162,Indicacao_viabilidade!E:F,2,0)</f>
        <v>1</v>
      </c>
      <c r="G162">
        <f>IFERROR(VLOOKUP(C162,[1]CROSSWALK!$C$2:$I$90,7,0),0)</f>
        <v>0</v>
      </c>
    </row>
    <row r="163" spans="1:7" x14ac:dyDescent="0.25">
      <c r="A163" s="11">
        <f t="shared" si="2"/>
        <v>4</v>
      </c>
      <c r="B163" t="str">
        <f>VLOOKUP(A163,Capitulos!A:B,2,0)</f>
        <v>Stylistic, Cultural, and Chronological Information</v>
      </c>
      <c r="C163" s="19">
        <v>406</v>
      </c>
      <c r="D163" s="19" t="str">
        <f>VLOOKUP(C163,Campos!C:D,2,0)</f>
        <v>Latest Date</v>
      </c>
      <c r="E163" t="s">
        <v>370</v>
      </c>
      <c r="F163">
        <f>VLOOKUP(E163,Indicacao_viabilidade!E:F,2,0)</f>
        <v>0</v>
      </c>
      <c r="G163">
        <f>IFERROR(VLOOKUP(C163,[1]CROSSWALK!$C$2:$I$90,7,0),0)</f>
        <v>0</v>
      </c>
    </row>
    <row r="164" spans="1:7" x14ac:dyDescent="0.25">
      <c r="A164" s="11">
        <f t="shared" si="2"/>
        <v>4</v>
      </c>
      <c r="B164" t="str">
        <f>VLOOKUP(A164,Capitulos!A:B,2,0)</f>
        <v>Stylistic, Cultural, and Chronological Information</v>
      </c>
      <c r="C164" s="19">
        <v>406</v>
      </c>
      <c r="D164" s="19" t="str">
        <f>VLOOKUP(C164,Campos!C:D,2,0)</f>
        <v>Latest Date</v>
      </c>
      <c r="E164" t="s">
        <v>371</v>
      </c>
      <c r="F164">
        <f>VLOOKUP(E164,Indicacao_viabilidade!E:F,2,0)</f>
        <v>1</v>
      </c>
      <c r="G164">
        <f>IFERROR(VLOOKUP(C164,[1]CROSSWALK!$C$2:$I$90,7,0),0)</f>
        <v>0</v>
      </c>
    </row>
    <row r="165" spans="1:7" x14ac:dyDescent="0.25">
      <c r="A165" s="11">
        <f t="shared" si="2"/>
        <v>4</v>
      </c>
      <c r="B165" t="str">
        <f>VLOOKUP(A165,Capitulos!A:B,2,0)</f>
        <v>Stylistic, Cultural, and Chronological Information</v>
      </c>
      <c r="C165" s="19">
        <v>406</v>
      </c>
      <c r="D165" s="19" t="str">
        <f>VLOOKUP(C165,Campos!C:D,2,0)</f>
        <v>Latest Date</v>
      </c>
      <c r="E165" t="s">
        <v>433</v>
      </c>
      <c r="F165">
        <f>VLOOKUP(E165,Indicacao_viabilidade!E:F,2,0)</f>
        <v>0</v>
      </c>
      <c r="G165">
        <f>IFERROR(VLOOKUP(C165,[1]CROSSWALK!$C$2:$I$90,7,0),0)</f>
        <v>0</v>
      </c>
    </row>
    <row r="166" spans="1:7" x14ac:dyDescent="0.25">
      <c r="A166" s="11">
        <f t="shared" si="2"/>
        <v>4</v>
      </c>
      <c r="B166" t="str">
        <f>VLOOKUP(A166,Capitulos!A:B,2,0)</f>
        <v>Stylistic, Cultural, and Chronological Information</v>
      </c>
      <c r="C166">
        <v>406</v>
      </c>
      <c r="D166" t="s">
        <v>114</v>
      </c>
      <c r="E166" t="s">
        <v>560</v>
      </c>
      <c r="F166">
        <f>VLOOKUP(E166,Indicacao_viabilidade!E:F,2,0)</f>
        <v>1</v>
      </c>
      <c r="G166">
        <f>IFERROR(VLOOKUP(C166,[1]CROSSWALK!$C$2:$I$90,7,0),0)</f>
        <v>0</v>
      </c>
    </row>
    <row r="167" spans="1:7" x14ac:dyDescent="0.25">
      <c r="A167" s="11">
        <f t="shared" si="2"/>
        <v>4</v>
      </c>
      <c r="B167" t="str">
        <f>VLOOKUP(A167,Capitulos!A:B,2,0)</f>
        <v>Stylistic, Cultural, and Chronological Information</v>
      </c>
      <c r="C167">
        <v>407</v>
      </c>
      <c r="D167" t="s">
        <v>115</v>
      </c>
      <c r="E167" t="s">
        <v>560</v>
      </c>
      <c r="F167">
        <f>VLOOKUP(E167,Indicacao_viabilidade!E:F,2,0)</f>
        <v>1</v>
      </c>
      <c r="G167">
        <f>IFERROR(VLOOKUP(C167,[1]CROSSWALK!$C$2:$I$90,7,0),0)</f>
        <v>0</v>
      </c>
    </row>
    <row r="168" spans="1:7" x14ac:dyDescent="0.25">
      <c r="A168" s="11">
        <f t="shared" si="2"/>
        <v>5</v>
      </c>
      <c r="B168" t="str">
        <f>VLOOKUP(A168,Capitulos!A:B,2,0)</f>
        <v>Location and Geography</v>
      </c>
      <c r="C168" s="19">
        <v>501</v>
      </c>
      <c r="D168" s="19" t="str">
        <f>VLOOKUP(C168,Campos!C:D,2,0)</f>
        <v>Location</v>
      </c>
      <c r="E168" t="s">
        <v>547</v>
      </c>
      <c r="F168">
        <f>VLOOKUP(E168,Indicacao_viabilidade!E:F,2,0)</f>
        <v>0</v>
      </c>
      <c r="G168">
        <f>IFERROR(VLOOKUP(C168,[1]CROSSWALK!$C$2:$I$90,7,0),0)</f>
        <v>1</v>
      </c>
    </row>
    <row r="169" spans="1:7" x14ac:dyDescent="0.25">
      <c r="A169" s="11">
        <f t="shared" si="2"/>
        <v>5</v>
      </c>
      <c r="B169" t="str">
        <f>VLOOKUP(A169,Capitulos!A:B,2,0)</f>
        <v>Location and Geography</v>
      </c>
      <c r="C169" s="19">
        <v>501</v>
      </c>
      <c r="D169" s="19" t="str">
        <f>VLOOKUP(C169,Campos!C:D,2,0)</f>
        <v>Location</v>
      </c>
      <c r="E169" t="s">
        <v>379</v>
      </c>
      <c r="F169">
        <f>VLOOKUP(E169,Indicacao_viabilidade!E:F,2,0)</f>
        <v>0</v>
      </c>
      <c r="G169">
        <f>IFERROR(VLOOKUP(C169,[1]CROSSWALK!$C$2:$I$90,7,0),0)</f>
        <v>1</v>
      </c>
    </row>
    <row r="170" spans="1:7" x14ac:dyDescent="0.25">
      <c r="A170" s="11">
        <f t="shared" si="2"/>
        <v>5</v>
      </c>
      <c r="B170" t="str">
        <f>VLOOKUP(A170,Capitulos!A:B,2,0)</f>
        <v>Location and Geography</v>
      </c>
      <c r="C170" s="19">
        <v>501</v>
      </c>
      <c r="D170" s="19" t="str">
        <f>VLOOKUP(C170,Campos!C:D,2,0)</f>
        <v>Location</v>
      </c>
      <c r="E170" t="s">
        <v>546</v>
      </c>
      <c r="F170">
        <f>VLOOKUP(E170,Indicacao_viabilidade!E:F,2,0)</f>
        <v>1</v>
      </c>
      <c r="G170">
        <f>IFERROR(VLOOKUP(C170,[1]CROSSWALK!$C$2:$I$90,7,0),0)</f>
        <v>1</v>
      </c>
    </row>
    <row r="171" spans="1:7" x14ac:dyDescent="0.25">
      <c r="A171" s="11">
        <f t="shared" si="2"/>
        <v>5</v>
      </c>
      <c r="B171" t="str">
        <f>VLOOKUP(A171,Capitulos!A:B,2,0)</f>
        <v>Location and Geography</v>
      </c>
      <c r="C171" s="19">
        <v>501</v>
      </c>
      <c r="D171" s="19" t="str">
        <f>VLOOKUP(C171,Campos!C:D,2,0)</f>
        <v>Location</v>
      </c>
      <c r="E171" t="s">
        <v>381</v>
      </c>
      <c r="F171">
        <f>VLOOKUP(E171,Indicacao_viabilidade!E:F,2,0)</f>
        <v>1</v>
      </c>
      <c r="G171">
        <f>IFERROR(VLOOKUP(C171,[1]CROSSWALK!$C$2:$I$90,7,0),0)</f>
        <v>1</v>
      </c>
    </row>
    <row r="172" spans="1:7" x14ac:dyDescent="0.25">
      <c r="A172" s="11">
        <f t="shared" si="2"/>
        <v>5</v>
      </c>
      <c r="B172" t="str">
        <f>VLOOKUP(A172,Capitulos!A:B,2,0)</f>
        <v>Location and Geography</v>
      </c>
      <c r="C172" s="19">
        <v>501</v>
      </c>
      <c r="D172" s="19" t="str">
        <f>VLOOKUP(C172,Campos!C:D,2,0)</f>
        <v>Location</v>
      </c>
      <c r="E172" t="s">
        <v>542</v>
      </c>
      <c r="F172">
        <f>VLOOKUP(E172,Indicacao_viabilidade!E:F,2,0)</f>
        <v>1</v>
      </c>
      <c r="G172">
        <f>IFERROR(VLOOKUP(C172,[1]CROSSWALK!$C$2:$I$90,7,0),0)</f>
        <v>1</v>
      </c>
    </row>
    <row r="173" spans="1:7" x14ac:dyDescent="0.25">
      <c r="A173" s="11">
        <f t="shared" si="2"/>
        <v>5</v>
      </c>
      <c r="B173" t="str">
        <f>VLOOKUP(A173,Capitulos!A:B,2,0)</f>
        <v>Location and Geography</v>
      </c>
      <c r="C173" s="19">
        <v>501</v>
      </c>
      <c r="D173" s="19" t="str">
        <f>VLOOKUP(C173,Campos!C:D,2,0)</f>
        <v>Location</v>
      </c>
      <c r="E173" t="s">
        <v>393</v>
      </c>
      <c r="F173">
        <f>VLOOKUP(E173,Indicacao_viabilidade!E:F,2,0)</f>
        <v>0</v>
      </c>
      <c r="G173">
        <f>IFERROR(VLOOKUP(C173,[1]CROSSWALK!$C$2:$I$90,7,0),0)</f>
        <v>1</v>
      </c>
    </row>
    <row r="174" spans="1:7" x14ac:dyDescent="0.25">
      <c r="A174" s="11">
        <f t="shared" si="2"/>
        <v>5</v>
      </c>
      <c r="B174" t="str">
        <f>VLOOKUP(A174,Capitulos!A:B,2,0)</f>
        <v>Location and Geography</v>
      </c>
      <c r="C174" s="19">
        <v>501</v>
      </c>
      <c r="D174" s="19" t="str">
        <f>VLOOKUP(C174,Campos!C:D,2,0)</f>
        <v>Location</v>
      </c>
      <c r="E174" t="s">
        <v>412</v>
      </c>
      <c r="F174">
        <f>VLOOKUP(E174,Indicacao_viabilidade!E:F,2,0)</f>
        <v>0</v>
      </c>
      <c r="G174">
        <f>IFERROR(VLOOKUP(C174,[1]CROSSWALK!$C$2:$I$90,7,0),0)</f>
        <v>1</v>
      </c>
    </row>
    <row r="175" spans="1:7" x14ac:dyDescent="0.25">
      <c r="A175" s="11">
        <f t="shared" si="2"/>
        <v>5</v>
      </c>
      <c r="B175" t="str">
        <f>VLOOKUP(A175,Capitulos!A:B,2,0)</f>
        <v>Location and Geography</v>
      </c>
      <c r="C175" s="19">
        <v>501</v>
      </c>
      <c r="D175" s="19" t="str">
        <f>VLOOKUP(C175,Campos!C:D,2,0)</f>
        <v>Location</v>
      </c>
      <c r="E175" t="s">
        <v>426</v>
      </c>
      <c r="F175">
        <f>VLOOKUP(E175,Indicacao_viabilidade!E:F,2,0)</f>
        <v>0</v>
      </c>
      <c r="G175">
        <f>IFERROR(VLOOKUP(C175,[1]CROSSWALK!$C$2:$I$90,7,0),0)</f>
        <v>1</v>
      </c>
    </row>
    <row r="176" spans="1:7" x14ac:dyDescent="0.25">
      <c r="A176" s="11">
        <f t="shared" si="2"/>
        <v>5</v>
      </c>
      <c r="B176" t="str">
        <f>VLOOKUP(A176,Capitulos!A:B,2,0)</f>
        <v>Location and Geography</v>
      </c>
      <c r="C176" s="19">
        <v>501</v>
      </c>
      <c r="D176" s="19" t="str">
        <f>VLOOKUP(C176,Campos!C:D,2,0)</f>
        <v>Location</v>
      </c>
      <c r="E176" t="s">
        <v>275</v>
      </c>
      <c r="F176">
        <f>VLOOKUP(E176,Indicacao_viabilidade!E:F,2,0)</f>
        <v>0</v>
      </c>
      <c r="G176">
        <f>IFERROR(VLOOKUP(C176,[1]CROSSWALK!$C$2:$I$90,7,0),0)</f>
        <v>1</v>
      </c>
    </row>
    <row r="177" spans="1:7" x14ac:dyDescent="0.25">
      <c r="A177" s="11">
        <f t="shared" si="2"/>
        <v>5</v>
      </c>
      <c r="B177" t="str">
        <f>VLOOKUP(A177,Capitulos!A:B,2,0)</f>
        <v>Location and Geography</v>
      </c>
      <c r="C177" s="19">
        <v>501</v>
      </c>
      <c r="D177" s="19" t="str">
        <f>VLOOKUP(C177,Campos!C:D,2,0)</f>
        <v>Location</v>
      </c>
      <c r="E177" t="s">
        <v>420</v>
      </c>
      <c r="F177">
        <f>VLOOKUP(E177,Indicacao_viabilidade!E:F,2,0)</f>
        <v>0</v>
      </c>
      <c r="G177">
        <f>IFERROR(VLOOKUP(C177,[1]CROSSWALK!$C$2:$I$90,7,0),0)</f>
        <v>1</v>
      </c>
    </row>
    <row r="178" spans="1:7" x14ac:dyDescent="0.25">
      <c r="A178" s="11">
        <f t="shared" si="2"/>
        <v>5</v>
      </c>
      <c r="B178" t="str">
        <f>VLOOKUP(A178,Capitulos!A:B,2,0)</f>
        <v>Location and Geography</v>
      </c>
      <c r="C178" s="19">
        <v>501</v>
      </c>
      <c r="D178" s="19" t="str">
        <f>VLOOKUP(C178,Campos!C:D,2,0)</f>
        <v>Location</v>
      </c>
      <c r="E178" t="s">
        <v>419</v>
      </c>
      <c r="F178">
        <f>VLOOKUP(E178,Indicacao_viabilidade!E:F,2,0)</f>
        <v>0</v>
      </c>
      <c r="G178">
        <f>IFERROR(VLOOKUP(C178,[1]CROSSWALK!$C$2:$I$90,7,0),0)</f>
        <v>1</v>
      </c>
    </row>
    <row r="179" spans="1:7" x14ac:dyDescent="0.25">
      <c r="A179" s="11">
        <f t="shared" si="2"/>
        <v>5</v>
      </c>
      <c r="B179" t="str">
        <f>VLOOKUP(A179,Capitulos!A:B,2,0)</f>
        <v>Location and Geography</v>
      </c>
      <c r="C179" s="19">
        <v>501</v>
      </c>
      <c r="D179" s="19" t="str">
        <f>VLOOKUP(C179,Campos!C:D,2,0)</f>
        <v>Location</v>
      </c>
      <c r="E179" t="s">
        <v>371</v>
      </c>
      <c r="F179">
        <f>VLOOKUP(E179,Indicacao_viabilidade!E:F,2,0)</f>
        <v>1</v>
      </c>
      <c r="G179">
        <f>IFERROR(VLOOKUP(C179,[1]CROSSWALK!$C$2:$I$90,7,0),0)</f>
        <v>1</v>
      </c>
    </row>
    <row r="180" spans="1:7" x14ac:dyDescent="0.25">
      <c r="A180" s="11">
        <f t="shared" si="2"/>
        <v>5</v>
      </c>
      <c r="B180" t="str">
        <f>VLOOKUP(A180,Capitulos!A:B,2,0)</f>
        <v>Location and Geography</v>
      </c>
      <c r="C180" s="19">
        <v>501</v>
      </c>
      <c r="D180" s="19" t="str">
        <f>VLOOKUP(C180,Campos!C:D,2,0)</f>
        <v>Location</v>
      </c>
      <c r="E180" t="s">
        <v>418</v>
      </c>
      <c r="F180">
        <f>VLOOKUP(E180,Indicacao_viabilidade!E:F,2,0)</f>
        <v>0</v>
      </c>
      <c r="G180">
        <f>IFERROR(VLOOKUP(C180,[1]CROSSWALK!$C$2:$I$90,7,0),0)</f>
        <v>1</v>
      </c>
    </row>
    <row r="181" spans="1:7" x14ac:dyDescent="0.25">
      <c r="A181" s="11">
        <f t="shared" si="2"/>
        <v>5</v>
      </c>
      <c r="B181" t="str">
        <f>VLOOKUP(A181,Capitulos!A:B,2,0)</f>
        <v>Location and Geography</v>
      </c>
      <c r="C181" s="19">
        <v>501</v>
      </c>
      <c r="D181" s="19" t="str">
        <f>VLOOKUP(C181,Campos!C:D,2,0)</f>
        <v>Location</v>
      </c>
      <c r="E181" t="s">
        <v>367</v>
      </c>
      <c r="F181">
        <f>VLOOKUP(E181,Indicacao_viabilidade!E:F,2,0)</f>
        <v>0</v>
      </c>
      <c r="G181">
        <f>IFERROR(VLOOKUP(C181,[1]CROSSWALK!$C$2:$I$90,7,0),0)</f>
        <v>1</v>
      </c>
    </row>
    <row r="182" spans="1:7" x14ac:dyDescent="0.25">
      <c r="A182" s="11">
        <f t="shared" si="2"/>
        <v>5</v>
      </c>
      <c r="B182" t="str">
        <f>VLOOKUP(A182,Capitulos!A:B,2,0)</f>
        <v>Location and Geography</v>
      </c>
      <c r="C182" s="19">
        <v>501</v>
      </c>
      <c r="D182" s="19" t="str">
        <f>VLOOKUP(C182,Campos!C:D,2,0)</f>
        <v>Location</v>
      </c>
      <c r="E182" t="s">
        <v>402</v>
      </c>
      <c r="F182">
        <f>VLOOKUP(E182,Indicacao_viabilidade!E:F,2,0)</f>
        <v>0</v>
      </c>
      <c r="G182">
        <f>IFERROR(VLOOKUP(C182,[1]CROSSWALK!$C$2:$I$90,7,0),0)</f>
        <v>1</v>
      </c>
    </row>
    <row r="183" spans="1:7" x14ac:dyDescent="0.25">
      <c r="A183" s="11">
        <f t="shared" si="2"/>
        <v>5</v>
      </c>
      <c r="B183" t="str">
        <f>VLOOKUP(A183,Capitulos!A:B,2,0)</f>
        <v>Location and Geography</v>
      </c>
      <c r="C183" s="19">
        <v>501</v>
      </c>
      <c r="D183" s="19" t="str">
        <f>VLOOKUP(C183,Campos!C:D,2,0)</f>
        <v>Location</v>
      </c>
      <c r="E183" t="s">
        <v>559</v>
      </c>
      <c r="F183">
        <f>VLOOKUP(E183,Indicacao_viabilidade!E:F,2,0)</f>
        <v>0</v>
      </c>
      <c r="G183">
        <f>IFERROR(VLOOKUP(C183,[1]CROSSWALK!$C$2:$I$90,7,0),0)</f>
        <v>1</v>
      </c>
    </row>
    <row r="184" spans="1:7" x14ac:dyDescent="0.25">
      <c r="A184" s="11">
        <f t="shared" si="2"/>
        <v>5</v>
      </c>
      <c r="B184" t="str">
        <f>VLOOKUP(A184,Capitulos!A:B,2,0)</f>
        <v>Location and Geography</v>
      </c>
      <c r="C184" s="19">
        <v>501</v>
      </c>
      <c r="D184" s="19" t="str">
        <f>VLOOKUP(C184,Campos!C:D,2,0)</f>
        <v>Location</v>
      </c>
      <c r="E184" t="s">
        <v>385</v>
      </c>
      <c r="F184">
        <f>VLOOKUP(E184,Indicacao_viabilidade!E:F,2,0)</f>
        <v>0</v>
      </c>
      <c r="G184">
        <f>IFERROR(VLOOKUP(C184,[1]CROSSWALK!$C$2:$I$90,7,0),0)</f>
        <v>1</v>
      </c>
    </row>
    <row r="185" spans="1:7" x14ac:dyDescent="0.25">
      <c r="A185" s="11">
        <f t="shared" si="2"/>
        <v>5</v>
      </c>
      <c r="B185" t="str">
        <f>VLOOKUP(A185,Capitulos!A:B,2,0)</f>
        <v>Location and Geography</v>
      </c>
      <c r="C185">
        <v>501</v>
      </c>
      <c r="D185" t="s">
        <v>24</v>
      </c>
      <c r="E185" t="s">
        <v>560</v>
      </c>
      <c r="F185">
        <f>VLOOKUP(E185,Indicacao_viabilidade!E:F,2,0)</f>
        <v>1</v>
      </c>
      <c r="G185">
        <f>IFERROR(VLOOKUP(C185,[1]CROSSWALK!$C$2:$I$90,7,0),0)</f>
        <v>1</v>
      </c>
    </row>
    <row r="186" spans="1:7" x14ac:dyDescent="0.25">
      <c r="A186" s="11">
        <f t="shared" si="2"/>
        <v>5</v>
      </c>
      <c r="B186" t="str">
        <f>VLOOKUP(A186,Capitulos!A:B,2,0)</f>
        <v>Location and Geography</v>
      </c>
      <c r="C186" s="19">
        <v>502</v>
      </c>
      <c r="D186" s="19" t="str">
        <f>VLOOKUP(C186,Campos!C:D,2,0)</f>
        <v>Creation Location</v>
      </c>
      <c r="E186" t="s">
        <v>547</v>
      </c>
      <c r="F186">
        <f>VLOOKUP(E186,Indicacao_viabilidade!E:F,2,0)</f>
        <v>0</v>
      </c>
      <c r="G186">
        <f>IFERROR(VLOOKUP(C186,[1]CROSSWALK!$C$2:$I$90,7,0),0)</f>
        <v>1</v>
      </c>
    </row>
    <row r="187" spans="1:7" x14ac:dyDescent="0.25">
      <c r="A187" s="11">
        <f t="shared" si="2"/>
        <v>5</v>
      </c>
      <c r="B187" t="str">
        <f>VLOOKUP(A187,Capitulos!A:B,2,0)</f>
        <v>Location and Geography</v>
      </c>
      <c r="C187" s="19">
        <v>502</v>
      </c>
      <c r="D187" s="19" t="str">
        <f>VLOOKUP(C187,Campos!C:D,2,0)</f>
        <v>Creation Location</v>
      </c>
      <c r="E187" t="s">
        <v>379</v>
      </c>
      <c r="F187">
        <f>VLOOKUP(E187,Indicacao_viabilidade!E:F,2,0)</f>
        <v>0</v>
      </c>
      <c r="G187">
        <f>IFERROR(VLOOKUP(C187,[1]CROSSWALK!$C$2:$I$90,7,0),0)</f>
        <v>1</v>
      </c>
    </row>
    <row r="188" spans="1:7" x14ac:dyDescent="0.25">
      <c r="A188" s="11">
        <f t="shared" si="2"/>
        <v>5</v>
      </c>
      <c r="B188" t="str">
        <f>VLOOKUP(A188,Capitulos!A:B,2,0)</f>
        <v>Location and Geography</v>
      </c>
      <c r="C188" s="19">
        <v>502</v>
      </c>
      <c r="D188" s="19" t="str">
        <f>VLOOKUP(C188,Campos!C:D,2,0)</f>
        <v>Creation Location</v>
      </c>
      <c r="E188" t="s">
        <v>546</v>
      </c>
      <c r="F188">
        <f>VLOOKUP(E188,Indicacao_viabilidade!E:F,2,0)</f>
        <v>1</v>
      </c>
      <c r="G188">
        <f>IFERROR(VLOOKUP(C188,[1]CROSSWALK!$C$2:$I$90,7,0),0)</f>
        <v>1</v>
      </c>
    </row>
    <row r="189" spans="1:7" x14ac:dyDescent="0.25">
      <c r="A189" s="11">
        <f t="shared" si="2"/>
        <v>5</v>
      </c>
      <c r="B189" t="str">
        <f>VLOOKUP(A189,Capitulos!A:B,2,0)</f>
        <v>Location and Geography</v>
      </c>
      <c r="C189" s="19">
        <v>502</v>
      </c>
      <c r="D189" s="19" t="str">
        <f>VLOOKUP(C189,Campos!C:D,2,0)</f>
        <v>Creation Location</v>
      </c>
      <c r="E189" t="s">
        <v>381</v>
      </c>
      <c r="F189">
        <f>VLOOKUP(E189,Indicacao_viabilidade!E:F,2,0)</f>
        <v>1</v>
      </c>
      <c r="G189">
        <f>IFERROR(VLOOKUP(C189,[1]CROSSWALK!$C$2:$I$90,7,0),0)</f>
        <v>1</v>
      </c>
    </row>
    <row r="190" spans="1:7" x14ac:dyDescent="0.25">
      <c r="A190" s="11">
        <f t="shared" si="2"/>
        <v>5</v>
      </c>
      <c r="B190" t="str">
        <f>VLOOKUP(A190,Capitulos!A:B,2,0)</f>
        <v>Location and Geography</v>
      </c>
      <c r="C190" s="19">
        <v>502</v>
      </c>
      <c r="D190" s="19" t="str">
        <f>VLOOKUP(C190,Campos!C:D,2,0)</f>
        <v>Creation Location</v>
      </c>
      <c r="E190" t="s">
        <v>542</v>
      </c>
      <c r="F190">
        <f>VLOOKUP(E190,Indicacao_viabilidade!E:F,2,0)</f>
        <v>1</v>
      </c>
      <c r="G190">
        <f>IFERROR(VLOOKUP(C190,[1]CROSSWALK!$C$2:$I$90,7,0),0)</f>
        <v>1</v>
      </c>
    </row>
    <row r="191" spans="1:7" x14ac:dyDescent="0.25">
      <c r="A191" s="11">
        <f t="shared" si="2"/>
        <v>5</v>
      </c>
      <c r="B191" t="str">
        <f>VLOOKUP(A191,Capitulos!A:B,2,0)</f>
        <v>Location and Geography</v>
      </c>
      <c r="C191" s="19">
        <v>502</v>
      </c>
      <c r="D191" s="19" t="str">
        <f>VLOOKUP(C191,Campos!C:D,2,0)</f>
        <v>Creation Location</v>
      </c>
      <c r="E191" t="s">
        <v>393</v>
      </c>
      <c r="F191">
        <f>VLOOKUP(E191,Indicacao_viabilidade!E:F,2,0)</f>
        <v>0</v>
      </c>
      <c r="G191">
        <f>IFERROR(VLOOKUP(C191,[1]CROSSWALK!$C$2:$I$90,7,0),0)</f>
        <v>1</v>
      </c>
    </row>
    <row r="192" spans="1:7" x14ac:dyDescent="0.25">
      <c r="A192" s="11">
        <f t="shared" si="2"/>
        <v>5</v>
      </c>
      <c r="B192" t="str">
        <f>VLOOKUP(A192,Capitulos!A:B,2,0)</f>
        <v>Location and Geography</v>
      </c>
      <c r="C192" s="19">
        <v>502</v>
      </c>
      <c r="D192" s="19" t="str">
        <f>VLOOKUP(C192,Campos!C:D,2,0)</f>
        <v>Creation Location</v>
      </c>
      <c r="E192" t="s">
        <v>412</v>
      </c>
      <c r="F192">
        <f>VLOOKUP(E192,Indicacao_viabilidade!E:F,2,0)</f>
        <v>0</v>
      </c>
      <c r="G192">
        <f>IFERROR(VLOOKUP(C192,[1]CROSSWALK!$C$2:$I$90,7,0),0)</f>
        <v>1</v>
      </c>
    </row>
    <row r="193" spans="1:7" x14ac:dyDescent="0.25">
      <c r="A193" s="11">
        <f t="shared" si="2"/>
        <v>5</v>
      </c>
      <c r="B193" t="str">
        <f>VLOOKUP(A193,Capitulos!A:B,2,0)</f>
        <v>Location and Geography</v>
      </c>
      <c r="C193" s="19">
        <v>502</v>
      </c>
      <c r="D193" s="19" t="str">
        <f>VLOOKUP(C193,Campos!C:D,2,0)</f>
        <v>Creation Location</v>
      </c>
      <c r="E193" t="s">
        <v>426</v>
      </c>
      <c r="F193">
        <f>VLOOKUP(E193,Indicacao_viabilidade!E:F,2,0)</f>
        <v>0</v>
      </c>
      <c r="G193">
        <f>IFERROR(VLOOKUP(C193,[1]CROSSWALK!$C$2:$I$90,7,0),0)</f>
        <v>1</v>
      </c>
    </row>
    <row r="194" spans="1:7" x14ac:dyDescent="0.25">
      <c r="A194" s="11">
        <f t="shared" ref="A194:A245" si="3">VALUE(LEFT(C194,1))</f>
        <v>5</v>
      </c>
      <c r="B194" t="str">
        <f>VLOOKUP(A194,Capitulos!A:B,2,0)</f>
        <v>Location and Geography</v>
      </c>
      <c r="C194" s="19">
        <v>502</v>
      </c>
      <c r="D194" s="19" t="str">
        <f>VLOOKUP(C194,Campos!C:D,2,0)</f>
        <v>Creation Location</v>
      </c>
      <c r="E194" t="s">
        <v>275</v>
      </c>
      <c r="F194">
        <f>VLOOKUP(E194,Indicacao_viabilidade!E:F,2,0)</f>
        <v>0</v>
      </c>
      <c r="G194">
        <f>IFERROR(VLOOKUP(C194,[1]CROSSWALK!$C$2:$I$90,7,0),0)</f>
        <v>1</v>
      </c>
    </row>
    <row r="195" spans="1:7" x14ac:dyDescent="0.25">
      <c r="A195" s="11">
        <f t="shared" si="3"/>
        <v>5</v>
      </c>
      <c r="B195" t="str">
        <f>VLOOKUP(A195,Capitulos!A:B,2,0)</f>
        <v>Location and Geography</v>
      </c>
      <c r="C195" s="19">
        <v>502</v>
      </c>
      <c r="D195" s="19" t="str">
        <f>VLOOKUP(C195,Campos!C:D,2,0)</f>
        <v>Creation Location</v>
      </c>
      <c r="E195" t="s">
        <v>420</v>
      </c>
      <c r="F195">
        <f>VLOOKUP(E195,Indicacao_viabilidade!E:F,2,0)</f>
        <v>0</v>
      </c>
      <c r="G195">
        <f>IFERROR(VLOOKUP(C195,[1]CROSSWALK!$C$2:$I$90,7,0),0)</f>
        <v>1</v>
      </c>
    </row>
    <row r="196" spans="1:7" x14ac:dyDescent="0.25">
      <c r="A196" s="11">
        <f t="shared" si="3"/>
        <v>5</v>
      </c>
      <c r="B196" t="str">
        <f>VLOOKUP(A196,Capitulos!A:B,2,0)</f>
        <v>Location and Geography</v>
      </c>
      <c r="C196" s="19">
        <v>502</v>
      </c>
      <c r="D196" s="19" t="str">
        <f>VLOOKUP(C196,Campos!C:D,2,0)</f>
        <v>Creation Location</v>
      </c>
      <c r="E196" t="s">
        <v>419</v>
      </c>
      <c r="F196">
        <f>VLOOKUP(E196,Indicacao_viabilidade!E:F,2,0)</f>
        <v>0</v>
      </c>
      <c r="G196">
        <f>IFERROR(VLOOKUP(C196,[1]CROSSWALK!$C$2:$I$90,7,0),0)</f>
        <v>1</v>
      </c>
    </row>
    <row r="197" spans="1:7" x14ac:dyDescent="0.25">
      <c r="A197" s="11">
        <f t="shared" si="3"/>
        <v>5</v>
      </c>
      <c r="B197" t="str">
        <f>VLOOKUP(A197,Capitulos!A:B,2,0)</f>
        <v>Location and Geography</v>
      </c>
      <c r="C197" s="19">
        <v>502</v>
      </c>
      <c r="D197" s="19" t="str">
        <f>VLOOKUP(C197,Campos!C:D,2,0)</f>
        <v>Creation Location</v>
      </c>
      <c r="E197" t="s">
        <v>371</v>
      </c>
      <c r="F197">
        <f>VLOOKUP(E197,Indicacao_viabilidade!E:F,2,0)</f>
        <v>1</v>
      </c>
      <c r="G197">
        <f>IFERROR(VLOOKUP(C197,[1]CROSSWALK!$C$2:$I$90,7,0),0)</f>
        <v>1</v>
      </c>
    </row>
    <row r="198" spans="1:7" x14ac:dyDescent="0.25">
      <c r="A198" s="11">
        <f t="shared" si="3"/>
        <v>5</v>
      </c>
      <c r="B198" t="str">
        <f>VLOOKUP(A198,Capitulos!A:B,2,0)</f>
        <v>Location and Geography</v>
      </c>
      <c r="C198" s="19">
        <v>502</v>
      </c>
      <c r="D198" s="19" t="str">
        <f>VLOOKUP(C198,Campos!C:D,2,0)</f>
        <v>Creation Location</v>
      </c>
      <c r="E198" t="s">
        <v>418</v>
      </c>
      <c r="F198">
        <f>VLOOKUP(E198,Indicacao_viabilidade!E:F,2,0)</f>
        <v>0</v>
      </c>
      <c r="G198">
        <f>IFERROR(VLOOKUP(C198,[1]CROSSWALK!$C$2:$I$90,7,0),0)</f>
        <v>1</v>
      </c>
    </row>
    <row r="199" spans="1:7" x14ac:dyDescent="0.25">
      <c r="A199" s="11">
        <f t="shared" si="3"/>
        <v>5</v>
      </c>
      <c r="B199" t="str">
        <f>VLOOKUP(A199,Capitulos!A:B,2,0)</f>
        <v>Location and Geography</v>
      </c>
      <c r="C199" s="19">
        <v>502</v>
      </c>
      <c r="D199" s="19" t="str">
        <f>VLOOKUP(C199,Campos!C:D,2,0)</f>
        <v>Creation Location</v>
      </c>
      <c r="E199" t="s">
        <v>367</v>
      </c>
      <c r="F199">
        <f>VLOOKUP(E199,Indicacao_viabilidade!E:F,2,0)</f>
        <v>0</v>
      </c>
      <c r="G199">
        <f>IFERROR(VLOOKUP(C199,[1]CROSSWALK!$C$2:$I$90,7,0),0)</f>
        <v>1</v>
      </c>
    </row>
    <row r="200" spans="1:7" x14ac:dyDescent="0.25">
      <c r="A200" s="11">
        <f t="shared" si="3"/>
        <v>5</v>
      </c>
      <c r="B200" t="str">
        <f>VLOOKUP(A200,Capitulos!A:B,2,0)</f>
        <v>Location and Geography</v>
      </c>
      <c r="C200" s="19">
        <v>502</v>
      </c>
      <c r="D200" s="19" t="str">
        <f>VLOOKUP(C200,Campos!C:D,2,0)</f>
        <v>Creation Location</v>
      </c>
      <c r="E200" t="s">
        <v>402</v>
      </c>
      <c r="F200">
        <f>VLOOKUP(E200,Indicacao_viabilidade!E:F,2,0)</f>
        <v>0</v>
      </c>
      <c r="G200">
        <f>IFERROR(VLOOKUP(C200,[1]CROSSWALK!$C$2:$I$90,7,0),0)</f>
        <v>1</v>
      </c>
    </row>
    <row r="201" spans="1:7" x14ac:dyDescent="0.25">
      <c r="A201" s="11">
        <f t="shared" si="3"/>
        <v>5</v>
      </c>
      <c r="B201" t="str">
        <f>VLOOKUP(A201,Capitulos!A:B,2,0)</f>
        <v>Location and Geography</v>
      </c>
      <c r="C201" s="19">
        <v>502</v>
      </c>
      <c r="D201" s="19" t="str">
        <f>VLOOKUP(C201,Campos!C:D,2,0)</f>
        <v>Creation Location</v>
      </c>
      <c r="E201" t="s">
        <v>559</v>
      </c>
      <c r="F201">
        <f>VLOOKUP(E201,Indicacao_viabilidade!E:F,2,0)</f>
        <v>0</v>
      </c>
      <c r="G201">
        <f>IFERROR(VLOOKUP(C201,[1]CROSSWALK!$C$2:$I$90,7,0),0)</f>
        <v>1</v>
      </c>
    </row>
    <row r="202" spans="1:7" x14ac:dyDescent="0.25">
      <c r="A202" s="11">
        <f t="shared" si="3"/>
        <v>5</v>
      </c>
      <c r="B202" t="str">
        <f>VLOOKUP(A202,Capitulos!A:B,2,0)</f>
        <v>Location and Geography</v>
      </c>
      <c r="C202" s="19">
        <v>502</v>
      </c>
      <c r="D202" s="19" t="str">
        <f>VLOOKUP(C202,Campos!C:D,2,0)</f>
        <v>Creation Location</v>
      </c>
      <c r="E202" t="s">
        <v>385</v>
      </c>
      <c r="F202">
        <f>VLOOKUP(E202,Indicacao_viabilidade!E:F,2,0)</f>
        <v>0</v>
      </c>
      <c r="G202">
        <f>IFERROR(VLOOKUP(C202,[1]CROSSWALK!$C$2:$I$90,7,0),0)</f>
        <v>1</v>
      </c>
    </row>
    <row r="203" spans="1:7" x14ac:dyDescent="0.25">
      <c r="A203" s="11">
        <f t="shared" si="3"/>
        <v>5</v>
      </c>
      <c r="B203" t="str">
        <f>VLOOKUP(A203,Capitulos!A:B,2,0)</f>
        <v>Location and Geography</v>
      </c>
      <c r="C203" s="19">
        <v>502</v>
      </c>
      <c r="D203" s="19" t="str">
        <f>VLOOKUP(C203,Campos!C:D,2,0)</f>
        <v>Creation Location</v>
      </c>
      <c r="E203" t="s">
        <v>429</v>
      </c>
      <c r="F203">
        <f>VLOOKUP(E203,Indicacao_viabilidade!E:F,2,0)</f>
        <v>0</v>
      </c>
      <c r="G203">
        <f>IFERROR(VLOOKUP(C203,[1]CROSSWALK!$C$2:$I$90,7,0),0)</f>
        <v>1</v>
      </c>
    </row>
    <row r="204" spans="1:7" x14ac:dyDescent="0.25">
      <c r="A204" s="11">
        <f t="shared" si="3"/>
        <v>5</v>
      </c>
      <c r="B204" t="str">
        <f>VLOOKUP(A204,Capitulos!A:B,2,0)</f>
        <v>Location and Geography</v>
      </c>
      <c r="C204">
        <v>502</v>
      </c>
      <c r="D204" t="s">
        <v>25</v>
      </c>
      <c r="E204" t="s">
        <v>560</v>
      </c>
      <c r="F204">
        <f>VLOOKUP(E204,Indicacao_viabilidade!E:F,2,0)</f>
        <v>1</v>
      </c>
      <c r="G204">
        <f>IFERROR(VLOOKUP(C204,[1]CROSSWALK!$C$2:$I$90,7,0),0)</f>
        <v>1</v>
      </c>
    </row>
    <row r="205" spans="1:7" x14ac:dyDescent="0.25">
      <c r="A205" s="11">
        <f t="shared" si="3"/>
        <v>5</v>
      </c>
      <c r="B205" t="str">
        <f>VLOOKUP(A205,Capitulos!A:B,2,0)</f>
        <v>Location and Geography</v>
      </c>
      <c r="C205" s="19">
        <v>503</v>
      </c>
      <c r="D205" s="19" t="str">
        <f>VLOOKUP(C205,Campos!C:D,2,0)</f>
        <v>Discovery Location</v>
      </c>
      <c r="E205" t="s">
        <v>404</v>
      </c>
      <c r="F205">
        <f>VLOOKUP(E205,Indicacao_viabilidade!E:F,2,0)</f>
        <v>0</v>
      </c>
      <c r="G205">
        <f>IFERROR(VLOOKUP(C205,[1]CROSSWALK!$C$2:$I$90,7,0),0)</f>
        <v>0</v>
      </c>
    </row>
    <row r="206" spans="1:7" x14ac:dyDescent="0.25">
      <c r="A206" s="11">
        <f t="shared" si="3"/>
        <v>5</v>
      </c>
      <c r="B206" t="str">
        <f>VLOOKUP(A206,Capitulos!A:B,2,0)</f>
        <v>Location and Geography</v>
      </c>
      <c r="C206" s="19">
        <v>503</v>
      </c>
      <c r="D206" s="19" t="str">
        <f>VLOOKUP(C206,Campos!C:D,2,0)</f>
        <v>Discovery Location</v>
      </c>
      <c r="E206" t="s">
        <v>429</v>
      </c>
      <c r="F206">
        <f>VLOOKUP(E206,Indicacao_viabilidade!E:F,2,0)</f>
        <v>0</v>
      </c>
      <c r="G206">
        <f>IFERROR(VLOOKUP(C206,[1]CROSSWALK!$C$2:$I$90,7,0),0)</f>
        <v>0</v>
      </c>
    </row>
    <row r="207" spans="1:7" x14ac:dyDescent="0.25">
      <c r="A207" s="11">
        <f t="shared" si="3"/>
        <v>5</v>
      </c>
      <c r="B207" t="str">
        <f>VLOOKUP(A207,Capitulos!A:B,2,0)</f>
        <v>Location and Geography</v>
      </c>
      <c r="C207">
        <v>503</v>
      </c>
      <c r="D207" t="s">
        <v>26</v>
      </c>
      <c r="E207" t="s">
        <v>560</v>
      </c>
      <c r="F207">
        <f>VLOOKUP(E207,Indicacao_viabilidade!E:F,2,0)</f>
        <v>1</v>
      </c>
      <c r="G207">
        <f>IFERROR(VLOOKUP(C207,[1]CROSSWALK!$C$2:$I$90,7,0),0)</f>
        <v>0</v>
      </c>
    </row>
    <row r="208" spans="1:7" x14ac:dyDescent="0.25">
      <c r="A208" s="11">
        <f t="shared" si="3"/>
        <v>5</v>
      </c>
      <c r="B208" t="str">
        <f>VLOOKUP(A208,Capitulos!A:B,2,0)</f>
        <v>Location and Geography</v>
      </c>
      <c r="C208" s="19">
        <v>504</v>
      </c>
      <c r="D208" s="19" t="str">
        <f>VLOOKUP(C208,Campos!C:D,2,0)</f>
        <v>Former Location</v>
      </c>
      <c r="E208" t="s">
        <v>429</v>
      </c>
      <c r="F208">
        <f>VLOOKUP(E208,Indicacao_viabilidade!E:F,2,0)</f>
        <v>0</v>
      </c>
      <c r="G208">
        <f>IFERROR(VLOOKUP(C208,[1]CROSSWALK!$C$2:$I$90,7,0),0)</f>
        <v>0</v>
      </c>
    </row>
    <row r="209" spans="1:7" x14ac:dyDescent="0.25">
      <c r="A209" s="11">
        <f t="shared" si="3"/>
        <v>5</v>
      </c>
      <c r="B209" t="str">
        <f>VLOOKUP(A209,Capitulos!A:B,2,0)</f>
        <v>Location and Geography</v>
      </c>
      <c r="C209" s="19">
        <v>504</v>
      </c>
      <c r="D209" s="19" t="str">
        <f>VLOOKUP(C209,Campos!C:D,2,0)</f>
        <v>Former Location</v>
      </c>
      <c r="E209" t="s">
        <v>283</v>
      </c>
      <c r="F209">
        <f>VLOOKUP(E209,Indicacao_viabilidade!E:F,2,0)</f>
        <v>0</v>
      </c>
      <c r="G209">
        <f>IFERROR(VLOOKUP(C209,[1]CROSSWALK!$C$2:$I$90,7,0),0)</f>
        <v>0</v>
      </c>
    </row>
    <row r="210" spans="1:7" x14ac:dyDescent="0.25">
      <c r="A210" s="11">
        <f t="shared" si="3"/>
        <v>5</v>
      </c>
      <c r="B210" t="str">
        <f>VLOOKUP(A210,Capitulos!A:B,2,0)</f>
        <v>Location and Geography</v>
      </c>
      <c r="C210">
        <v>504</v>
      </c>
      <c r="D210" t="s">
        <v>27</v>
      </c>
      <c r="E210" t="s">
        <v>560</v>
      </c>
      <c r="F210">
        <f>VLOOKUP(E210,Indicacao_viabilidade!E:F,2,0)</f>
        <v>1</v>
      </c>
      <c r="G210">
        <f>IFERROR(VLOOKUP(C210,[1]CROSSWALK!$C$2:$I$90,7,0),0)</f>
        <v>0</v>
      </c>
    </row>
    <row r="211" spans="1:7" x14ac:dyDescent="0.25">
      <c r="A211" s="11">
        <f t="shared" si="3"/>
        <v>7</v>
      </c>
      <c r="B211" t="str">
        <f>VLOOKUP(A211,Capitulos!A:B,2,0)</f>
        <v>Class</v>
      </c>
      <c r="C211" s="19">
        <v>701</v>
      </c>
      <c r="D211" s="19" t="str">
        <f>VLOOKUP(C211,Campos!C:D,2,0)</f>
        <v>Class</v>
      </c>
      <c r="E211" t="s">
        <v>374</v>
      </c>
      <c r="F211">
        <f>VLOOKUP(E211,Indicacao_viabilidade!E:F,2,0)</f>
        <v>0</v>
      </c>
      <c r="G211">
        <f>IFERROR(VLOOKUP(C211,[1]CROSSWALK!$C$2:$I$90,7,0),0)</f>
        <v>1</v>
      </c>
    </row>
    <row r="212" spans="1:7" x14ac:dyDescent="0.25">
      <c r="A212" s="11">
        <f t="shared" si="3"/>
        <v>7</v>
      </c>
      <c r="B212" t="str">
        <f>VLOOKUP(A212,Capitulos!A:B,2,0)</f>
        <v>Class</v>
      </c>
      <c r="C212" s="19">
        <v>701</v>
      </c>
      <c r="D212" s="19" t="str">
        <f>VLOOKUP(C212,Campos!C:D,2,0)</f>
        <v>Class</v>
      </c>
      <c r="E212" t="s">
        <v>407</v>
      </c>
      <c r="F212">
        <f>VLOOKUP(E212,Indicacao_viabilidade!E:F,2,0)</f>
        <v>0</v>
      </c>
      <c r="G212">
        <f>IFERROR(VLOOKUP(C212,[1]CROSSWALK!$C$2:$I$90,7,0),0)</f>
        <v>1</v>
      </c>
    </row>
    <row r="213" spans="1:7" x14ac:dyDescent="0.25">
      <c r="A213" s="11">
        <f t="shared" si="3"/>
        <v>7</v>
      </c>
      <c r="B213" t="str">
        <f>VLOOKUP(A213,Capitulos!A:B,2,0)</f>
        <v>Class</v>
      </c>
      <c r="C213" s="19">
        <v>701</v>
      </c>
      <c r="D213" s="19" t="str">
        <f>VLOOKUP(C213,Campos!C:D,2,0)</f>
        <v>Class</v>
      </c>
      <c r="E213" t="s">
        <v>399</v>
      </c>
      <c r="F213">
        <f>VLOOKUP(E213,Indicacao_viabilidade!E:F,2,0)</f>
        <v>0</v>
      </c>
      <c r="G213">
        <f>IFERROR(VLOOKUP(C213,[1]CROSSWALK!$C$2:$I$90,7,0),0)</f>
        <v>1</v>
      </c>
    </row>
    <row r="214" spans="1:7" x14ac:dyDescent="0.25">
      <c r="A214" s="11">
        <f t="shared" si="3"/>
        <v>7</v>
      </c>
      <c r="B214" t="str">
        <f>VLOOKUP(A214,Capitulos!A:B,2,0)</f>
        <v>Class</v>
      </c>
      <c r="C214" s="19">
        <v>701</v>
      </c>
      <c r="D214" s="19" t="str">
        <f>VLOOKUP(C214,Campos!C:D,2,0)</f>
        <v>Class</v>
      </c>
      <c r="E214" t="s">
        <v>541</v>
      </c>
      <c r="F214">
        <f>VLOOKUP(E214,Indicacao_viabilidade!E:F,2,0)</f>
        <v>1</v>
      </c>
      <c r="G214">
        <f>IFERROR(VLOOKUP(C214,[1]CROSSWALK!$C$2:$I$90,7,0),0)</f>
        <v>1</v>
      </c>
    </row>
    <row r="215" spans="1:7" x14ac:dyDescent="0.25">
      <c r="A215" s="11">
        <f t="shared" si="3"/>
        <v>7</v>
      </c>
      <c r="B215" t="str">
        <f>VLOOKUP(A215,Capitulos!A:B,2,0)</f>
        <v>Class</v>
      </c>
      <c r="C215" s="19">
        <v>701</v>
      </c>
      <c r="D215" s="19" t="str">
        <f>VLOOKUP(C215,Campos!C:D,2,0)</f>
        <v>Class</v>
      </c>
      <c r="E215" t="s">
        <v>423</v>
      </c>
      <c r="F215">
        <f>VLOOKUP(E215,Indicacao_viabilidade!E:F,2,0)</f>
        <v>0</v>
      </c>
      <c r="G215">
        <f>IFERROR(VLOOKUP(C215,[1]CROSSWALK!$C$2:$I$90,7,0),0)</f>
        <v>1</v>
      </c>
    </row>
    <row r="216" spans="1:7" x14ac:dyDescent="0.25">
      <c r="A216" s="11">
        <f t="shared" si="3"/>
        <v>7</v>
      </c>
      <c r="B216" t="str">
        <f>VLOOKUP(A216,Capitulos!A:B,2,0)</f>
        <v>Class</v>
      </c>
      <c r="C216" s="19">
        <v>701</v>
      </c>
      <c r="D216" s="19" t="str">
        <f>VLOOKUP(C216,Campos!C:D,2,0)</f>
        <v>Class</v>
      </c>
      <c r="E216" t="s">
        <v>401</v>
      </c>
      <c r="F216">
        <f>VLOOKUP(E216,Indicacao_viabilidade!E:F,2,0)</f>
        <v>0</v>
      </c>
      <c r="G216">
        <f>IFERROR(VLOOKUP(C216,[1]CROSSWALK!$C$2:$I$90,7,0),0)</f>
        <v>1</v>
      </c>
    </row>
    <row r="217" spans="1:7" x14ac:dyDescent="0.25">
      <c r="A217" s="11">
        <f t="shared" si="3"/>
        <v>7</v>
      </c>
      <c r="B217" t="str">
        <f>VLOOKUP(A217,Capitulos!A:B,2,0)</f>
        <v>Class</v>
      </c>
      <c r="C217" s="19">
        <v>701</v>
      </c>
      <c r="D217" s="19" t="str">
        <f>VLOOKUP(C217,Campos!C:D,2,0)</f>
        <v>Class</v>
      </c>
      <c r="E217" t="s">
        <v>381</v>
      </c>
      <c r="F217">
        <f>VLOOKUP(E217,Indicacao_viabilidade!E:F,2,0)</f>
        <v>1</v>
      </c>
      <c r="G217">
        <f>IFERROR(VLOOKUP(C217,[1]CROSSWALK!$C$2:$I$90,7,0),0)</f>
        <v>1</v>
      </c>
    </row>
    <row r="218" spans="1:7" x14ac:dyDescent="0.25">
      <c r="A218" s="11">
        <f t="shared" si="3"/>
        <v>7</v>
      </c>
      <c r="B218" t="str">
        <f>VLOOKUP(A218,Capitulos!A:B,2,0)</f>
        <v>Class</v>
      </c>
      <c r="C218" s="19">
        <v>701</v>
      </c>
      <c r="D218" s="19" t="str">
        <f>VLOOKUP(C218,Campos!C:D,2,0)</f>
        <v>Class</v>
      </c>
      <c r="E218" t="s">
        <v>313</v>
      </c>
      <c r="F218">
        <f>VLOOKUP(E218,Indicacao_viabilidade!E:F,2,0)</f>
        <v>0</v>
      </c>
      <c r="G218">
        <f>IFERROR(VLOOKUP(C218,[1]CROSSWALK!$C$2:$I$90,7,0),0)</f>
        <v>1</v>
      </c>
    </row>
    <row r="219" spans="1:7" x14ac:dyDescent="0.25">
      <c r="A219" s="11">
        <f t="shared" si="3"/>
        <v>7</v>
      </c>
      <c r="B219" t="str">
        <f>VLOOKUP(A219,Capitulos!A:B,2,0)</f>
        <v>Class</v>
      </c>
      <c r="C219" s="19">
        <v>701</v>
      </c>
      <c r="D219" s="19" t="str">
        <f>VLOOKUP(C219,Campos!C:D,2,0)</f>
        <v>Class</v>
      </c>
      <c r="E219" t="s">
        <v>434</v>
      </c>
      <c r="F219">
        <f>VLOOKUP(E219,Indicacao_viabilidade!E:F,2,0)</f>
        <v>0</v>
      </c>
      <c r="G219">
        <f>IFERROR(VLOOKUP(C219,[1]CROSSWALK!$C$2:$I$90,7,0),0)</f>
        <v>1</v>
      </c>
    </row>
    <row r="220" spans="1:7" x14ac:dyDescent="0.25">
      <c r="A220" s="11">
        <f t="shared" si="3"/>
        <v>7</v>
      </c>
      <c r="B220" t="str">
        <f>VLOOKUP(A220,Capitulos!A:B,2,0)</f>
        <v>Class</v>
      </c>
      <c r="C220">
        <v>701</v>
      </c>
      <c r="D220" t="s">
        <v>7</v>
      </c>
      <c r="E220" t="s">
        <v>560</v>
      </c>
      <c r="F220">
        <f>VLOOKUP(E220,Indicacao_viabilidade!E:F,2,0)</f>
        <v>1</v>
      </c>
      <c r="G220">
        <f>IFERROR(VLOOKUP(C220,[1]CROSSWALK!$C$2:$I$90,7,0),0)</f>
        <v>1</v>
      </c>
    </row>
    <row r="221" spans="1:7" x14ac:dyDescent="0.25">
      <c r="A221" s="11">
        <f t="shared" si="3"/>
        <v>8</v>
      </c>
      <c r="B221" t="str">
        <f>VLOOKUP(A221,Capitulos!A:B,2,0)</f>
        <v>Description</v>
      </c>
      <c r="C221" s="19">
        <v>801</v>
      </c>
      <c r="D221" s="19" t="str">
        <f>VLOOKUP(C221,Campos!C:D,2,0)</f>
        <v>Description</v>
      </c>
      <c r="E221" t="s">
        <v>315</v>
      </c>
      <c r="F221">
        <f>VLOOKUP(E221,Indicacao_viabilidade!E:F,2,0)</f>
        <v>0</v>
      </c>
      <c r="G221">
        <f>IFERROR(VLOOKUP(C221,[1]CROSSWALK!$C$2:$I$90,7,0),0)</f>
        <v>1</v>
      </c>
    </row>
    <row r="222" spans="1:7" x14ac:dyDescent="0.25">
      <c r="A222" s="11">
        <f t="shared" si="3"/>
        <v>8</v>
      </c>
      <c r="B222" t="str">
        <f>VLOOKUP(A222,Capitulos!A:B,2,0)</f>
        <v>Description</v>
      </c>
      <c r="C222" s="19">
        <v>801</v>
      </c>
      <c r="D222" s="19" t="str">
        <f>VLOOKUP(C222,Campos!C:D,2,0)</f>
        <v>Description</v>
      </c>
      <c r="E222" t="s">
        <v>316</v>
      </c>
      <c r="F222">
        <f>VLOOKUP(E222,Indicacao_viabilidade!E:F,2,0)</f>
        <v>0</v>
      </c>
      <c r="G222">
        <f>IFERROR(VLOOKUP(C222,[1]CROSSWALK!$C$2:$I$90,7,0),0)</f>
        <v>1</v>
      </c>
    </row>
    <row r="223" spans="1:7" x14ac:dyDescent="0.25">
      <c r="A223" s="11">
        <f t="shared" si="3"/>
        <v>8</v>
      </c>
      <c r="B223" t="str">
        <f>VLOOKUP(A223,Capitulos!A:B,2,0)</f>
        <v>Description</v>
      </c>
      <c r="C223" s="19">
        <v>801</v>
      </c>
      <c r="D223" s="19" t="str">
        <f>VLOOKUP(C223,Campos!C:D,2,0)</f>
        <v>Description</v>
      </c>
      <c r="E223" t="s">
        <v>387</v>
      </c>
      <c r="F223">
        <f>VLOOKUP(E223,Indicacao_viabilidade!E:F,2,0)</f>
        <v>0</v>
      </c>
      <c r="G223">
        <f>IFERROR(VLOOKUP(C223,[1]CROSSWALK!$C$2:$I$90,7,0),0)</f>
        <v>1</v>
      </c>
    </row>
    <row r="224" spans="1:7" x14ac:dyDescent="0.25">
      <c r="A224" s="11">
        <f t="shared" si="3"/>
        <v>8</v>
      </c>
      <c r="B224" t="str">
        <f>VLOOKUP(A224,Capitulos!A:B,2,0)</f>
        <v>Description</v>
      </c>
      <c r="C224" s="19">
        <v>801</v>
      </c>
      <c r="D224" s="19" t="str">
        <f>VLOOKUP(C224,Campos!C:D,2,0)</f>
        <v>Description</v>
      </c>
      <c r="E224" t="s">
        <v>424</v>
      </c>
      <c r="F224">
        <f>VLOOKUP(E224,Indicacao_viabilidade!E:F,2,0)</f>
        <v>0</v>
      </c>
      <c r="G224">
        <f>IFERROR(VLOOKUP(C224,[1]CROSSWALK!$C$2:$I$90,7,0),0)</f>
        <v>1</v>
      </c>
    </row>
    <row r="225" spans="1:7" x14ac:dyDescent="0.25">
      <c r="A225" s="11">
        <f t="shared" si="3"/>
        <v>8</v>
      </c>
      <c r="B225" t="str">
        <f>VLOOKUP(A225,Capitulos!A:B,2,0)</f>
        <v>Description</v>
      </c>
      <c r="C225" s="19">
        <v>801</v>
      </c>
      <c r="D225" s="19" t="str">
        <f>VLOOKUP(C225,Campos!C:D,2,0)</f>
        <v>Description</v>
      </c>
      <c r="E225" t="s">
        <v>319</v>
      </c>
      <c r="F225">
        <f>VLOOKUP(E225,Indicacao_viabilidade!E:F,2,0)</f>
        <v>0</v>
      </c>
      <c r="G225">
        <f>IFERROR(VLOOKUP(C225,[1]CROSSWALK!$C$2:$I$90,7,0),0)</f>
        <v>1</v>
      </c>
    </row>
    <row r="226" spans="1:7" x14ac:dyDescent="0.25">
      <c r="A226" s="11">
        <f t="shared" si="3"/>
        <v>8</v>
      </c>
      <c r="B226" t="str">
        <f>VLOOKUP(A226,Capitulos!A:B,2,0)</f>
        <v>Description</v>
      </c>
      <c r="C226" s="19">
        <v>801</v>
      </c>
      <c r="D226" s="19" t="str">
        <f>VLOOKUP(C226,Campos!C:D,2,0)</f>
        <v>Description</v>
      </c>
      <c r="E226" t="s">
        <v>320</v>
      </c>
      <c r="F226">
        <f>VLOOKUP(E226,Indicacao_viabilidade!E:F,2,0)</f>
        <v>0</v>
      </c>
      <c r="G226">
        <f>IFERROR(VLOOKUP(C226,[1]CROSSWALK!$C$2:$I$90,7,0),0)</f>
        <v>1</v>
      </c>
    </row>
    <row r="227" spans="1:7" x14ac:dyDescent="0.25">
      <c r="A227" s="11">
        <f t="shared" si="3"/>
        <v>8</v>
      </c>
      <c r="B227" t="str">
        <f>VLOOKUP(A227,Capitulos!A:B,2,0)</f>
        <v>Description</v>
      </c>
      <c r="C227" s="19">
        <v>801</v>
      </c>
      <c r="D227" s="19" t="str">
        <f>VLOOKUP(C227,Campos!C:D,2,0)</f>
        <v>Description</v>
      </c>
      <c r="E227" t="s">
        <v>546</v>
      </c>
      <c r="F227">
        <f>VLOOKUP(E227,Indicacao_viabilidade!E:F,2,0)</f>
        <v>1</v>
      </c>
      <c r="G227">
        <f>IFERROR(VLOOKUP(C227,[1]CROSSWALK!$C$2:$I$90,7,0),0)</f>
        <v>1</v>
      </c>
    </row>
    <row r="228" spans="1:7" x14ac:dyDescent="0.25">
      <c r="A228" s="11">
        <f t="shared" si="3"/>
        <v>8</v>
      </c>
      <c r="B228" t="str">
        <f>VLOOKUP(A228,Capitulos!A:B,2,0)</f>
        <v>Description</v>
      </c>
      <c r="C228" s="19">
        <v>801</v>
      </c>
      <c r="D228" s="19" t="str">
        <f>VLOOKUP(C228,Campos!C:D,2,0)</f>
        <v>Description</v>
      </c>
      <c r="E228" t="s">
        <v>381</v>
      </c>
      <c r="F228">
        <f>VLOOKUP(E228,Indicacao_viabilidade!E:F,2,0)</f>
        <v>1</v>
      </c>
      <c r="G228">
        <f>IFERROR(VLOOKUP(C228,[1]CROSSWALK!$C$2:$I$90,7,0),0)</f>
        <v>1</v>
      </c>
    </row>
    <row r="229" spans="1:7" x14ac:dyDescent="0.25">
      <c r="A229" s="11">
        <f t="shared" si="3"/>
        <v>8</v>
      </c>
      <c r="B229" t="str">
        <f>VLOOKUP(A229,Capitulos!A:B,2,0)</f>
        <v>Description</v>
      </c>
      <c r="C229" s="19">
        <v>801</v>
      </c>
      <c r="D229" s="19" t="str">
        <f>VLOOKUP(C229,Campos!C:D,2,0)</f>
        <v>Description</v>
      </c>
      <c r="E229" t="s">
        <v>542</v>
      </c>
      <c r="F229">
        <f>VLOOKUP(E229,Indicacao_viabilidade!E:F,2,0)</f>
        <v>1</v>
      </c>
      <c r="G229">
        <f>IFERROR(VLOOKUP(C229,[1]CROSSWALK!$C$2:$I$90,7,0),0)</f>
        <v>1</v>
      </c>
    </row>
    <row r="230" spans="1:7" x14ac:dyDescent="0.25">
      <c r="A230" s="11">
        <f t="shared" si="3"/>
        <v>8</v>
      </c>
      <c r="B230" t="str">
        <f>VLOOKUP(A230,Capitulos!A:B,2,0)</f>
        <v>Description</v>
      </c>
      <c r="C230" s="19">
        <v>801</v>
      </c>
      <c r="D230" s="19" t="str">
        <f>VLOOKUP(C230,Campos!C:D,2,0)</f>
        <v>Description</v>
      </c>
      <c r="E230" t="s">
        <v>322</v>
      </c>
      <c r="F230">
        <f>VLOOKUP(E230,Indicacao_viabilidade!E:F,2,0)</f>
        <v>0</v>
      </c>
      <c r="G230">
        <f>IFERROR(VLOOKUP(C230,[1]CROSSWALK!$C$2:$I$90,7,0),0)</f>
        <v>1</v>
      </c>
    </row>
    <row r="231" spans="1:7" x14ac:dyDescent="0.25">
      <c r="A231" s="11">
        <f t="shared" si="3"/>
        <v>8</v>
      </c>
      <c r="B231" t="str">
        <f>VLOOKUP(A231,Capitulos!A:B,2,0)</f>
        <v>Description</v>
      </c>
      <c r="C231" s="19">
        <v>801</v>
      </c>
      <c r="D231" s="19" t="str">
        <f>VLOOKUP(C231,Campos!C:D,2,0)</f>
        <v>Description</v>
      </c>
      <c r="E231" t="s">
        <v>323</v>
      </c>
      <c r="F231">
        <f>VLOOKUP(E231,Indicacao_viabilidade!E:F,2,0)</f>
        <v>0</v>
      </c>
      <c r="G231">
        <f>IFERROR(VLOOKUP(C231,[1]CROSSWALK!$C$2:$I$90,7,0),0)</f>
        <v>1</v>
      </c>
    </row>
    <row r="232" spans="1:7" x14ac:dyDescent="0.25">
      <c r="A232" s="11">
        <f t="shared" si="3"/>
        <v>8</v>
      </c>
      <c r="B232" t="str">
        <f>VLOOKUP(A232,Capitulos!A:B,2,0)</f>
        <v>Description</v>
      </c>
      <c r="C232" s="19">
        <v>801</v>
      </c>
      <c r="D232" s="19" t="str">
        <f>VLOOKUP(C232,Campos!C:D,2,0)</f>
        <v>Description</v>
      </c>
      <c r="E232" t="s">
        <v>324</v>
      </c>
      <c r="F232">
        <f>VLOOKUP(E232,Indicacao_viabilidade!E:F,2,0)</f>
        <v>0</v>
      </c>
      <c r="G232">
        <f>IFERROR(VLOOKUP(C232,[1]CROSSWALK!$C$2:$I$90,7,0),0)</f>
        <v>1</v>
      </c>
    </row>
    <row r="233" spans="1:7" x14ac:dyDescent="0.25">
      <c r="A233" s="11">
        <f t="shared" si="3"/>
        <v>8</v>
      </c>
      <c r="B233" t="str">
        <f>VLOOKUP(A233,Capitulos!A:B,2,0)</f>
        <v>Description</v>
      </c>
      <c r="C233" s="19">
        <v>802</v>
      </c>
      <c r="D233" s="19" t="str">
        <f>VLOOKUP(C233,Campos!C:D,2,0)</f>
        <v>Sources</v>
      </c>
      <c r="E233" t="s">
        <v>136</v>
      </c>
      <c r="F233">
        <f>VLOOKUP(E233,Indicacao_viabilidade!E:F,2,0)</f>
        <v>0</v>
      </c>
      <c r="G233">
        <f>IFERROR(VLOOKUP(C233,[1]CROSSWALK!$C$2:$I$90,7,0),0)</f>
        <v>0</v>
      </c>
    </row>
    <row r="234" spans="1:7" x14ac:dyDescent="0.25">
      <c r="A234" s="11">
        <f t="shared" si="3"/>
        <v>8</v>
      </c>
      <c r="B234" t="str">
        <f>VLOOKUP(A234,Capitulos!A:B,2,0)</f>
        <v>Description</v>
      </c>
      <c r="C234" s="19">
        <v>803</v>
      </c>
      <c r="D234" s="19" t="str">
        <f>VLOOKUP(C234,Campos!C:D,2,0)</f>
        <v>Other Descriptive Notes</v>
      </c>
      <c r="E234" t="s">
        <v>315</v>
      </c>
      <c r="F234">
        <f>VLOOKUP(E234,Indicacao_viabilidade!E:F,2,0)</f>
        <v>0</v>
      </c>
      <c r="G234">
        <f>IFERROR(VLOOKUP(C234,[1]CROSSWALK!$C$2:$I$90,7,0),0)</f>
        <v>1</v>
      </c>
    </row>
    <row r="235" spans="1:7" x14ac:dyDescent="0.25">
      <c r="A235" s="11">
        <f t="shared" si="3"/>
        <v>8</v>
      </c>
      <c r="B235" t="str">
        <f>VLOOKUP(A235,Capitulos!A:B,2,0)</f>
        <v>Description</v>
      </c>
      <c r="C235" s="19">
        <v>803</v>
      </c>
      <c r="D235" s="19" t="str">
        <f>VLOOKUP(C235,Campos!C:D,2,0)</f>
        <v>Other Descriptive Notes</v>
      </c>
      <c r="E235" t="s">
        <v>316</v>
      </c>
      <c r="F235">
        <f>VLOOKUP(E235,Indicacao_viabilidade!E:F,2,0)</f>
        <v>0</v>
      </c>
      <c r="G235">
        <f>IFERROR(VLOOKUP(C235,[1]CROSSWALK!$C$2:$I$90,7,0),0)</f>
        <v>1</v>
      </c>
    </row>
    <row r="236" spans="1:7" x14ac:dyDescent="0.25">
      <c r="A236" s="11">
        <f t="shared" si="3"/>
        <v>8</v>
      </c>
      <c r="B236" t="str">
        <f>VLOOKUP(A236,Capitulos!A:B,2,0)</f>
        <v>Description</v>
      </c>
      <c r="C236" s="19">
        <v>803</v>
      </c>
      <c r="D236" s="19" t="str">
        <f>VLOOKUP(C236,Campos!C:D,2,0)</f>
        <v>Other Descriptive Notes</v>
      </c>
      <c r="E236" t="s">
        <v>387</v>
      </c>
      <c r="F236">
        <f>VLOOKUP(E236,Indicacao_viabilidade!E:F,2,0)</f>
        <v>0</v>
      </c>
      <c r="G236">
        <f>IFERROR(VLOOKUP(C236,[1]CROSSWALK!$C$2:$I$90,7,0),0)</f>
        <v>1</v>
      </c>
    </row>
    <row r="237" spans="1:7" x14ac:dyDescent="0.25">
      <c r="A237" s="11">
        <f t="shared" si="3"/>
        <v>8</v>
      </c>
      <c r="B237" t="str">
        <f>VLOOKUP(A237,Capitulos!A:B,2,0)</f>
        <v>Description</v>
      </c>
      <c r="C237" s="19">
        <v>803</v>
      </c>
      <c r="D237" s="19" t="str">
        <f>VLOOKUP(C237,Campos!C:D,2,0)</f>
        <v>Other Descriptive Notes</v>
      </c>
      <c r="E237" t="s">
        <v>424</v>
      </c>
      <c r="F237">
        <f>VLOOKUP(E237,Indicacao_viabilidade!E:F,2,0)</f>
        <v>0</v>
      </c>
      <c r="G237">
        <f>IFERROR(VLOOKUP(C237,[1]CROSSWALK!$C$2:$I$90,7,0),0)</f>
        <v>1</v>
      </c>
    </row>
    <row r="238" spans="1:7" x14ac:dyDescent="0.25">
      <c r="A238" s="11">
        <f t="shared" si="3"/>
        <v>8</v>
      </c>
      <c r="B238" t="str">
        <f>VLOOKUP(A238,Capitulos!A:B,2,0)</f>
        <v>Description</v>
      </c>
      <c r="C238" s="19">
        <v>803</v>
      </c>
      <c r="D238" s="19" t="str">
        <f>VLOOKUP(C238,Campos!C:D,2,0)</f>
        <v>Other Descriptive Notes</v>
      </c>
      <c r="E238" t="s">
        <v>319</v>
      </c>
      <c r="F238">
        <f>VLOOKUP(E238,Indicacao_viabilidade!E:F,2,0)</f>
        <v>0</v>
      </c>
      <c r="G238">
        <f>IFERROR(VLOOKUP(C238,[1]CROSSWALK!$C$2:$I$90,7,0),0)</f>
        <v>1</v>
      </c>
    </row>
    <row r="239" spans="1:7" x14ac:dyDescent="0.25">
      <c r="A239" s="11">
        <f t="shared" si="3"/>
        <v>8</v>
      </c>
      <c r="B239" t="str">
        <f>VLOOKUP(A239,Capitulos!A:B,2,0)</f>
        <v>Description</v>
      </c>
      <c r="C239" s="19">
        <v>803</v>
      </c>
      <c r="D239" s="19" t="str">
        <f>VLOOKUP(C239,Campos!C:D,2,0)</f>
        <v>Other Descriptive Notes</v>
      </c>
      <c r="E239" t="s">
        <v>320</v>
      </c>
      <c r="F239">
        <f>VLOOKUP(E239,Indicacao_viabilidade!E:F,2,0)</f>
        <v>0</v>
      </c>
      <c r="G239">
        <f>IFERROR(VLOOKUP(C239,[1]CROSSWALK!$C$2:$I$90,7,0),0)</f>
        <v>1</v>
      </c>
    </row>
    <row r="240" spans="1:7" x14ac:dyDescent="0.25">
      <c r="A240" s="11">
        <f t="shared" si="3"/>
        <v>8</v>
      </c>
      <c r="B240" t="str">
        <f>VLOOKUP(A240,Capitulos!A:B,2,0)</f>
        <v>Description</v>
      </c>
      <c r="C240" s="19">
        <v>803</v>
      </c>
      <c r="D240" s="19" t="str">
        <f>VLOOKUP(C240,Campos!C:D,2,0)</f>
        <v>Other Descriptive Notes</v>
      </c>
      <c r="E240" t="s">
        <v>546</v>
      </c>
      <c r="F240">
        <f>VLOOKUP(E240,Indicacao_viabilidade!E:F,2,0)</f>
        <v>1</v>
      </c>
      <c r="G240">
        <f>IFERROR(VLOOKUP(C240,[1]CROSSWALK!$C$2:$I$90,7,0),0)</f>
        <v>1</v>
      </c>
    </row>
    <row r="241" spans="1:7" x14ac:dyDescent="0.25">
      <c r="A241" s="11">
        <f t="shared" si="3"/>
        <v>8</v>
      </c>
      <c r="B241" t="str">
        <f>VLOOKUP(A241,Capitulos!A:B,2,0)</f>
        <v>Description</v>
      </c>
      <c r="C241" s="19">
        <v>803</v>
      </c>
      <c r="D241" s="19" t="str">
        <f>VLOOKUP(C241,Campos!C:D,2,0)</f>
        <v>Other Descriptive Notes</v>
      </c>
      <c r="E241" t="s">
        <v>381</v>
      </c>
      <c r="F241">
        <f>VLOOKUP(E241,Indicacao_viabilidade!E:F,2,0)</f>
        <v>1</v>
      </c>
      <c r="G241">
        <f>IFERROR(VLOOKUP(C241,[1]CROSSWALK!$C$2:$I$90,7,0),0)</f>
        <v>1</v>
      </c>
    </row>
    <row r="242" spans="1:7" x14ac:dyDescent="0.25">
      <c r="A242" s="11">
        <f t="shared" si="3"/>
        <v>8</v>
      </c>
      <c r="B242" t="str">
        <f>VLOOKUP(A242,Capitulos!A:B,2,0)</f>
        <v>Description</v>
      </c>
      <c r="C242" s="19">
        <v>803</v>
      </c>
      <c r="D242" s="19" t="str">
        <f>VLOOKUP(C242,Campos!C:D,2,0)</f>
        <v>Other Descriptive Notes</v>
      </c>
      <c r="E242" t="s">
        <v>542</v>
      </c>
      <c r="F242">
        <f>VLOOKUP(E242,Indicacao_viabilidade!E:F,2,0)</f>
        <v>1</v>
      </c>
      <c r="G242">
        <f>IFERROR(VLOOKUP(C242,[1]CROSSWALK!$C$2:$I$90,7,0),0)</f>
        <v>1</v>
      </c>
    </row>
    <row r="243" spans="1:7" x14ac:dyDescent="0.25">
      <c r="A243" s="11">
        <f t="shared" si="3"/>
        <v>8</v>
      </c>
      <c r="B243" t="str">
        <f>VLOOKUP(A243,Capitulos!A:B,2,0)</f>
        <v>Description</v>
      </c>
      <c r="C243" s="19">
        <v>803</v>
      </c>
      <c r="D243" s="19" t="str">
        <f>VLOOKUP(C243,Campos!C:D,2,0)</f>
        <v>Other Descriptive Notes</v>
      </c>
      <c r="E243" t="s">
        <v>322</v>
      </c>
      <c r="F243">
        <f>VLOOKUP(E243,Indicacao_viabilidade!E:F,2,0)</f>
        <v>0</v>
      </c>
      <c r="G243">
        <f>IFERROR(VLOOKUP(C243,[1]CROSSWALK!$C$2:$I$90,7,0),0)</f>
        <v>1</v>
      </c>
    </row>
    <row r="244" spans="1:7" x14ac:dyDescent="0.25">
      <c r="A244" s="11">
        <f t="shared" si="3"/>
        <v>8</v>
      </c>
      <c r="B244" t="str">
        <f>VLOOKUP(A244,Capitulos!A:B,2,0)</f>
        <v>Description</v>
      </c>
      <c r="C244" s="19">
        <v>803</v>
      </c>
      <c r="D244" s="19" t="str">
        <f>VLOOKUP(C244,Campos!C:D,2,0)</f>
        <v>Other Descriptive Notes</v>
      </c>
      <c r="E244" t="s">
        <v>323</v>
      </c>
      <c r="F244">
        <f>VLOOKUP(E244,Indicacao_viabilidade!E:F,2,0)</f>
        <v>0</v>
      </c>
      <c r="G244">
        <f>IFERROR(VLOOKUP(C244,[1]CROSSWALK!$C$2:$I$90,7,0),0)</f>
        <v>1</v>
      </c>
    </row>
    <row r="245" spans="1:7" x14ac:dyDescent="0.25">
      <c r="A245" s="11">
        <f t="shared" si="3"/>
        <v>8</v>
      </c>
      <c r="B245" t="str">
        <f>VLOOKUP(A245,Capitulos!A:B,2,0)</f>
        <v>Description</v>
      </c>
      <c r="C245" s="19">
        <v>803</v>
      </c>
      <c r="D245" s="19" t="str">
        <f>VLOOKUP(C245,Campos!C:D,2,0)</f>
        <v>Other Descriptive Notes</v>
      </c>
      <c r="E245" t="s">
        <v>324</v>
      </c>
      <c r="F245">
        <f>VLOOKUP(E245,Indicacao_viabilidade!E:F,2,0)</f>
        <v>0</v>
      </c>
      <c r="G245">
        <f>IFERROR(VLOOKUP(C245,[1]CROSSWALK!$C$2:$I$90,7,0),0)</f>
        <v>1</v>
      </c>
    </row>
    <row r="246" spans="1:7" x14ac:dyDescent="0.25">
      <c r="A246" s="11"/>
      <c r="C246" s="19"/>
      <c r="D246" s="19"/>
    </row>
    <row r="247" spans="1:7" x14ac:dyDescent="0.25">
      <c r="A247" s="11"/>
      <c r="C247" s="19"/>
      <c r="D247" s="19"/>
    </row>
    <row r="248" spans="1:7" x14ac:dyDescent="0.25">
      <c r="A248" s="11"/>
      <c r="C248" s="19"/>
      <c r="D248" s="19"/>
    </row>
    <row r="249" spans="1:7" x14ac:dyDescent="0.25">
      <c r="A249" s="11"/>
      <c r="C249" s="19"/>
      <c r="D249" s="19"/>
    </row>
    <row r="250" spans="1:7" x14ac:dyDescent="0.25">
      <c r="A250" s="11"/>
      <c r="C250" s="19"/>
      <c r="D250" s="19"/>
    </row>
    <row r="251" spans="1:7" x14ac:dyDescent="0.25">
      <c r="A251" s="11"/>
      <c r="C251" s="19"/>
      <c r="D251" s="19"/>
    </row>
    <row r="252" spans="1:7" x14ac:dyDescent="0.25">
      <c r="A252" s="11"/>
      <c r="C252" s="19"/>
      <c r="D252" s="19"/>
    </row>
    <row r="253" spans="1:7" x14ac:dyDescent="0.25">
      <c r="A253" s="11"/>
      <c r="C253" s="19"/>
      <c r="D253" s="19"/>
    </row>
    <row r="254" spans="1:7" x14ac:dyDescent="0.25">
      <c r="A254" s="11"/>
      <c r="C254" s="19"/>
      <c r="D254" s="19"/>
    </row>
    <row r="255" spans="1:7" x14ac:dyDescent="0.25">
      <c r="A255" s="11"/>
      <c r="C255" s="19"/>
      <c r="D255" s="19"/>
    </row>
    <row r="256" spans="1:7" x14ac:dyDescent="0.25">
      <c r="A256" s="11"/>
      <c r="C256" s="19"/>
      <c r="D256" s="19"/>
    </row>
    <row r="257" spans="1:4" x14ac:dyDescent="0.25">
      <c r="A257" s="11"/>
      <c r="C257" s="19"/>
      <c r="D257" s="19"/>
    </row>
    <row r="258" spans="1:4" x14ac:dyDescent="0.25">
      <c r="A258" s="11"/>
      <c r="C258" s="19"/>
      <c r="D258" s="19"/>
    </row>
    <row r="259" spans="1:4" x14ac:dyDescent="0.25">
      <c r="A259" s="11"/>
      <c r="C259" s="19"/>
      <c r="D259" s="19"/>
    </row>
    <row r="260" spans="1:4" x14ac:dyDescent="0.25">
      <c r="A260" s="11"/>
      <c r="C260" s="19"/>
      <c r="D260" s="19"/>
    </row>
    <row r="261" spans="1:4" x14ac:dyDescent="0.25">
      <c r="A261" s="11"/>
      <c r="C261" s="19"/>
      <c r="D261" s="19"/>
    </row>
    <row r="262" spans="1:4" x14ac:dyDescent="0.25">
      <c r="A262" s="11"/>
      <c r="C262" s="19"/>
      <c r="D262" s="19"/>
    </row>
    <row r="263" spans="1:4" x14ac:dyDescent="0.25">
      <c r="A263" s="11"/>
      <c r="C263" s="19"/>
      <c r="D263" s="19"/>
    </row>
    <row r="264" spans="1:4" x14ac:dyDescent="0.25">
      <c r="A264" s="11"/>
      <c r="C264" s="19"/>
      <c r="D264" s="19"/>
    </row>
    <row r="265" spans="1:4" x14ac:dyDescent="0.25">
      <c r="A265" s="11"/>
      <c r="C265" s="19"/>
      <c r="D265" s="19"/>
    </row>
    <row r="266" spans="1:4" x14ac:dyDescent="0.25">
      <c r="A266" s="11"/>
      <c r="C266" s="19"/>
      <c r="D266" s="19"/>
    </row>
    <row r="267" spans="1:4" x14ac:dyDescent="0.25">
      <c r="A267" s="11"/>
      <c r="C267" s="19"/>
      <c r="D267" s="19"/>
    </row>
    <row r="268" spans="1:4" x14ac:dyDescent="0.25">
      <c r="A268" s="11"/>
      <c r="C268" s="19"/>
      <c r="D268" s="19"/>
    </row>
    <row r="269" spans="1:4" x14ac:dyDescent="0.25">
      <c r="A269" s="11"/>
      <c r="C269" s="19"/>
      <c r="D269" s="19"/>
    </row>
    <row r="270" spans="1:4" x14ac:dyDescent="0.25">
      <c r="A270" s="11"/>
      <c r="C270" s="19"/>
      <c r="D270" s="19"/>
    </row>
    <row r="271" spans="1:4" x14ac:dyDescent="0.25">
      <c r="A271" s="11"/>
      <c r="C271" s="19"/>
      <c r="D271" s="19"/>
    </row>
    <row r="272" spans="1:4" x14ac:dyDescent="0.25">
      <c r="A272" s="11"/>
      <c r="C272" s="19"/>
      <c r="D272" s="19"/>
    </row>
    <row r="273" spans="1:4" x14ac:dyDescent="0.25">
      <c r="A273" s="11"/>
      <c r="C273" s="19"/>
      <c r="D273" s="19"/>
    </row>
    <row r="274" spans="1:4" x14ac:dyDescent="0.25">
      <c r="A274" s="11"/>
      <c r="C274" s="19"/>
      <c r="D274" s="19"/>
    </row>
    <row r="275" spans="1:4" x14ac:dyDescent="0.25">
      <c r="A275" s="11"/>
      <c r="C275"/>
      <c r="D275"/>
    </row>
    <row r="276" spans="1:4" x14ac:dyDescent="0.25">
      <c r="A276" s="11"/>
      <c r="C276"/>
      <c r="D276"/>
    </row>
    <row r="277" spans="1:4" x14ac:dyDescent="0.25">
      <c r="A277" s="11"/>
      <c r="C277" s="19"/>
      <c r="D277" s="19"/>
    </row>
    <row r="278" spans="1:4" ht="39.75" customHeight="1" x14ac:dyDescent="0.25">
      <c r="A278" s="11"/>
      <c r="C278" s="19"/>
      <c r="D278" s="19"/>
    </row>
    <row r="279" spans="1:4" x14ac:dyDescent="0.25">
      <c r="A279" s="11"/>
      <c r="C279" s="19"/>
      <c r="D279" s="19"/>
    </row>
    <row r="280" spans="1:4" x14ac:dyDescent="0.25">
      <c r="A280" s="11"/>
      <c r="C280" s="19"/>
      <c r="D280" s="19"/>
    </row>
    <row r="281" spans="1:4" x14ac:dyDescent="0.25">
      <c r="A281" s="11"/>
      <c r="C281" s="19"/>
      <c r="D281" s="19"/>
    </row>
    <row r="282" spans="1:4" x14ac:dyDescent="0.25">
      <c r="A282" s="11"/>
      <c r="C282" s="19"/>
      <c r="D282" s="19"/>
    </row>
    <row r="283" spans="1:4" x14ac:dyDescent="0.25">
      <c r="A283" s="11"/>
      <c r="C283" s="19"/>
      <c r="D283" s="19"/>
    </row>
    <row r="284" spans="1:4" x14ac:dyDescent="0.25">
      <c r="A284" s="11"/>
      <c r="C284" s="19"/>
      <c r="D284" s="19"/>
    </row>
    <row r="285" spans="1:4" x14ac:dyDescent="0.25">
      <c r="A285" s="11"/>
      <c r="C285" s="19"/>
      <c r="D285" s="19"/>
    </row>
    <row r="286" spans="1:4" x14ac:dyDescent="0.25">
      <c r="A286" s="11"/>
      <c r="C286" s="19"/>
      <c r="D286" s="19"/>
    </row>
    <row r="287" spans="1:4" x14ac:dyDescent="0.25">
      <c r="A287" s="11"/>
      <c r="C287" s="19"/>
      <c r="D287" s="19"/>
    </row>
    <row r="288" spans="1:4" x14ac:dyDescent="0.25">
      <c r="A288" s="11"/>
      <c r="C288" s="19"/>
      <c r="D288" s="19"/>
    </row>
    <row r="289" spans="1:4" x14ac:dyDescent="0.25">
      <c r="A289" s="11"/>
      <c r="C289" s="19"/>
      <c r="D289" s="19"/>
    </row>
    <row r="290" spans="1:4" x14ac:dyDescent="0.25">
      <c r="A290" s="11"/>
      <c r="C290" s="19"/>
      <c r="D290" s="19"/>
    </row>
    <row r="291" spans="1:4" x14ac:dyDescent="0.25">
      <c r="A291" s="11"/>
      <c r="C291" s="19"/>
      <c r="D291" s="19"/>
    </row>
    <row r="292" spans="1:4" x14ac:dyDescent="0.25">
      <c r="A292" s="11"/>
      <c r="C292" s="19"/>
      <c r="D292" s="19"/>
    </row>
    <row r="293" spans="1:4" x14ac:dyDescent="0.25">
      <c r="A293" s="11"/>
      <c r="C293" s="19"/>
      <c r="D293" s="19"/>
    </row>
    <row r="294" spans="1:4" x14ac:dyDescent="0.25">
      <c r="A294" s="11"/>
      <c r="C294" s="19"/>
      <c r="D294" s="19"/>
    </row>
    <row r="295" spans="1:4" x14ac:dyDescent="0.25">
      <c r="A295" s="11"/>
      <c r="C295" s="19"/>
      <c r="D295" s="19"/>
    </row>
    <row r="296" spans="1:4" x14ac:dyDescent="0.25">
      <c r="A296" s="11"/>
      <c r="C296" s="19"/>
      <c r="D296" s="19"/>
    </row>
    <row r="297" spans="1:4" x14ac:dyDescent="0.25">
      <c r="A297" s="11"/>
      <c r="C297"/>
      <c r="D297"/>
    </row>
    <row r="298" spans="1:4" x14ac:dyDescent="0.25">
      <c r="A298" s="11"/>
      <c r="C298" s="19"/>
      <c r="D298" s="19"/>
    </row>
    <row r="299" spans="1:4" x14ac:dyDescent="0.25">
      <c r="A299" s="11"/>
      <c r="C299" s="19"/>
      <c r="D299" s="19"/>
    </row>
    <row r="300" spans="1:4" x14ac:dyDescent="0.25">
      <c r="A300" s="11"/>
      <c r="C300" s="19"/>
      <c r="D300" s="19"/>
    </row>
    <row r="301" spans="1:4" x14ac:dyDescent="0.25">
      <c r="A301" s="11"/>
      <c r="C301" s="19"/>
      <c r="D301" s="19"/>
    </row>
    <row r="302" spans="1:4" x14ac:dyDescent="0.25">
      <c r="A302" s="11"/>
      <c r="C302" s="19"/>
      <c r="D302" s="19"/>
    </row>
    <row r="303" spans="1:4" x14ac:dyDescent="0.25">
      <c r="A303" s="11"/>
      <c r="C303" s="19"/>
      <c r="D303" s="19"/>
    </row>
    <row r="304" spans="1:4" x14ac:dyDescent="0.25">
      <c r="A304" s="11"/>
      <c r="C304" s="19"/>
      <c r="D304" s="19"/>
    </row>
    <row r="305" spans="1:4" x14ac:dyDescent="0.25">
      <c r="A305" s="11"/>
      <c r="C305" s="19"/>
      <c r="D305" s="19"/>
    </row>
    <row r="306" spans="1:4" x14ac:dyDescent="0.25">
      <c r="A306" s="11"/>
      <c r="C306" s="19"/>
      <c r="D306" s="19"/>
    </row>
    <row r="307" spans="1:4" x14ac:dyDescent="0.25">
      <c r="A307" s="11"/>
      <c r="C307"/>
      <c r="D307"/>
    </row>
    <row r="308" spans="1:4" x14ac:dyDescent="0.25">
      <c r="A308" s="11"/>
      <c r="C308" s="19"/>
      <c r="D308" s="19"/>
    </row>
    <row r="309" spans="1:4" x14ac:dyDescent="0.25">
      <c r="A309" s="11"/>
      <c r="C309" s="19"/>
      <c r="D309" s="19"/>
    </row>
    <row r="310" spans="1:4" x14ac:dyDescent="0.25">
      <c r="A310" s="11"/>
      <c r="C310" s="19"/>
      <c r="D310" s="19"/>
    </row>
    <row r="311" spans="1:4" x14ac:dyDescent="0.25">
      <c r="A311" s="11"/>
      <c r="C311" s="19"/>
      <c r="D311" s="19"/>
    </row>
    <row r="312" spans="1:4" x14ac:dyDescent="0.25">
      <c r="A312" s="11"/>
      <c r="C312" s="19"/>
      <c r="D312" s="19"/>
    </row>
    <row r="313" spans="1:4" x14ac:dyDescent="0.25">
      <c r="A313" s="11"/>
      <c r="C313" s="19"/>
      <c r="D313" s="19"/>
    </row>
    <row r="315" spans="1:4" x14ac:dyDescent="0.25">
      <c r="C315"/>
      <c r="D315"/>
    </row>
  </sheetData>
  <autoFilter ref="A1:G313" xr:uid="{19227D12-10BC-406D-92F9-AB136631495A}">
    <sortState xmlns:xlrd2="http://schemas.microsoft.com/office/spreadsheetml/2017/richdata2" ref="A2:G313">
      <sortCondition ref="A1:A313"/>
    </sortState>
  </autoFilter>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BE161-F4FD-4615-A9BA-F749FB891457}">
  <dimension ref="A1:A122"/>
  <sheetViews>
    <sheetView workbookViewId="0">
      <selection activeCell="A122" sqref="A1:A122"/>
    </sheetView>
  </sheetViews>
  <sheetFormatPr defaultRowHeight="15" x14ac:dyDescent="0.25"/>
  <sheetData>
    <row r="1" spans="1:1" x14ac:dyDescent="0.25">
      <c r="A1" t="s">
        <v>541</v>
      </c>
    </row>
    <row r="2" spans="1:1" x14ac:dyDescent="0.25">
      <c r="A2" t="s">
        <v>407</v>
      </c>
    </row>
    <row r="3" spans="1:1" x14ac:dyDescent="0.25">
      <c r="A3" t="s">
        <v>374</v>
      </c>
    </row>
    <row r="4" spans="1:1" x14ac:dyDescent="0.25">
      <c r="A4" t="s">
        <v>547</v>
      </c>
    </row>
    <row r="5" spans="1:1" x14ac:dyDescent="0.25">
      <c r="A5" t="s">
        <v>548</v>
      </c>
    </row>
    <row r="6" spans="1:1" x14ac:dyDescent="0.25">
      <c r="A6" t="s">
        <v>549</v>
      </c>
    </row>
    <row r="7" spans="1:1" x14ac:dyDescent="0.25">
      <c r="A7" t="s">
        <v>406</v>
      </c>
    </row>
    <row r="8" spans="1:1" x14ac:dyDescent="0.25">
      <c r="A8" t="s">
        <v>405</v>
      </c>
    </row>
    <row r="9" spans="1:1" x14ac:dyDescent="0.25">
      <c r="A9" t="s">
        <v>379</v>
      </c>
    </row>
    <row r="10" spans="1:1" x14ac:dyDescent="0.25">
      <c r="A10" t="s">
        <v>554</v>
      </c>
    </row>
    <row r="11" spans="1:1" x14ac:dyDescent="0.25">
      <c r="A11" t="s">
        <v>404</v>
      </c>
    </row>
    <row r="12" spans="1:1" x14ac:dyDescent="0.25">
      <c r="A12" t="s">
        <v>434</v>
      </c>
    </row>
    <row r="13" spans="1:1" x14ac:dyDescent="0.25">
      <c r="A13" t="s">
        <v>550</v>
      </c>
    </row>
    <row r="14" spans="1:1" x14ac:dyDescent="0.25">
      <c r="A14" t="s">
        <v>373</v>
      </c>
    </row>
    <row r="15" spans="1:1" x14ac:dyDescent="0.25">
      <c r="A15" t="s">
        <v>433</v>
      </c>
    </row>
    <row r="16" spans="1:1" x14ac:dyDescent="0.25">
      <c r="A16" t="s">
        <v>546</v>
      </c>
    </row>
    <row r="17" spans="1:1" x14ac:dyDescent="0.25">
      <c r="A17" t="s">
        <v>432</v>
      </c>
    </row>
    <row r="18" spans="1:1" x14ac:dyDescent="0.25">
      <c r="A18" t="s">
        <v>403</v>
      </c>
    </row>
    <row r="19" spans="1:1" x14ac:dyDescent="0.25">
      <c r="A19" t="s">
        <v>240</v>
      </c>
    </row>
    <row r="20" spans="1:1" x14ac:dyDescent="0.25">
      <c r="A20" t="s">
        <v>275</v>
      </c>
    </row>
    <row r="21" spans="1:1" x14ac:dyDescent="0.25">
      <c r="A21" t="s">
        <v>402</v>
      </c>
    </row>
    <row r="22" spans="1:1" x14ac:dyDescent="0.25">
      <c r="A22" t="s">
        <v>217</v>
      </c>
    </row>
    <row r="23" spans="1:1" x14ac:dyDescent="0.25">
      <c r="A23" t="s">
        <v>369</v>
      </c>
    </row>
    <row r="24" spans="1:1" x14ac:dyDescent="0.25">
      <c r="A24" t="s">
        <v>435</v>
      </c>
    </row>
    <row r="25" spans="1:1" x14ac:dyDescent="0.25">
      <c r="A25" t="s">
        <v>255</v>
      </c>
    </row>
    <row r="26" spans="1:1" x14ac:dyDescent="0.25">
      <c r="A26" t="s">
        <v>189</v>
      </c>
    </row>
    <row r="27" spans="1:1" x14ac:dyDescent="0.25">
      <c r="A27" t="s">
        <v>256</v>
      </c>
    </row>
    <row r="28" spans="1:1" x14ac:dyDescent="0.25">
      <c r="A28" t="s">
        <v>323</v>
      </c>
    </row>
    <row r="29" spans="1:1" x14ac:dyDescent="0.25">
      <c r="A29" t="s">
        <v>401</v>
      </c>
    </row>
    <row r="30" spans="1:1" x14ac:dyDescent="0.25">
      <c r="A30" t="s">
        <v>210</v>
      </c>
    </row>
    <row r="31" spans="1:1" x14ac:dyDescent="0.25">
      <c r="A31" t="s">
        <v>400</v>
      </c>
    </row>
    <row r="32" spans="1:1" x14ac:dyDescent="0.25">
      <c r="A32" t="s">
        <v>263</v>
      </c>
    </row>
    <row r="33" spans="1:1" x14ac:dyDescent="0.25">
      <c r="A33" t="s">
        <v>225</v>
      </c>
    </row>
    <row r="34" spans="1:1" x14ac:dyDescent="0.25">
      <c r="A34" t="s">
        <v>399</v>
      </c>
    </row>
    <row r="35" spans="1:1" x14ac:dyDescent="0.25">
      <c r="A35" t="s">
        <v>386</v>
      </c>
    </row>
    <row r="36" spans="1:1" x14ac:dyDescent="0.25">
      <c r="A36" t="s">
        <v>157</v>
      </c>
    </row>
    <row r="37" spans="1:1" x14ac:dyDescent="0.25">
      <c r="A37" t="s">
        <v>283</v>
      </c>
    </row>
    <row r="38" spans="1:1" x14ac:dyDescent="0.25">
      <c r="A38" t="s">
        <v>175</v>
      </c>
    </row>
    <row r="39" spans="1:1" x14ac:dyDescent="0.25">
      <c r="A39" t="s">
        <v>382</v>
      </c>
    </row>
    <row r="40" spans="1:1" x14ac:dyDescent="0.25">
      <c r="A40" t="s">
        <v>208</v>
      </c>
    </row>
    <row r="41" spans="1:1" x14ac:dyDescent="0.25">
      <c r="A41" t="s">
        <v>176</v>
      </c>
    </row>
    <row r="42" spans="1:1" x14ac:dyDescent="0.25">
      <c r="A42" t="s">
        <v>183</v>
      </c>
    </row>
    <row r="43" spans="1:1" x14ac:dyDescent="0.25">
      <c r="A43" t="s">
        <v>180</v>
      </c>
    </row>
    <row r="44" spans="1:1" x14ac:dyDescent="0.25">
      <c r="A44" t="s">
        <v>380</v>
      </c>
    </row>
    <row r="45" spans="1:1" x14ac:dyDescent="0.25">
      <c r="A45" t="s">
        <v>203</v>
      </c>
    </row>
    <row r="46" spans="1:1" x14ac:dyDescent="0.25">
      <c r="A46" t="s">
        <v>181</v>
      </c>
    </row>
    <row r="47" spans="1:1" x14ac:dyDescent="0.25">
      <c r="A47" t="s">
        <v>154</v>
      </c>
    </row>
    <row r="48" spans="1:1" x14ac:dyDescent="0.25">
      <c r="A48" t="s">
        <v>385</v>
      </c>
    </row>
    <row r="49" spans="1:1" x14ac:dyDescent="0.25">
      <c r="A49" t="s">
        <v>221</v>
      </c>
    </row>
    <row r="50" spans="1:1" x14ac:dyDescent="0.25">
      <c r="A50" t="s">
        <v>381</v>
      </c>
    </row>
    <row r="51" spans="1:1" x14ac:dyDescent="0.25">
      <c r="A51" t="s">
        <v>194</v>
      </c>
    </row>
    <row r="52" spans="1:1" x14ac:dyDescent="0.25">
      <c r="A52" t="s">
        <v>384</v>
      </c>
    </row>
    <row r="53" spans="1:1" x14ac:dyDescent="0.25">
      <c r="A53" t="s">
        <v>560</v>
      </c>
    </row>
    <row r="54" spans="1:1" x14ac:dyDescent="0.25">
      <c r="A54" t="s">
        <v>398</v>
      </c>
    </row>
    <row r="55" spans="1:1" x14ac:dyDescent="0.25">
      <c r="A55" t="s">
        <v>397</v>
      </c>
    </row>
    <row r="56" spans="1:1" x14ac:dyDescent="0.25">
      <c r="A56" t="s">
        <v>136</v>
      </c>
    </row>
    <row r="57" spans="1:1" x14ac:dyDescent="0.25">
      <c r="A57" t="s">
        <v>324</v>
      </c>
    </row>
    <row r="58" spans="1:1" x14ac:dyDescent="0.25">
      <c r="A58" t="s">
        <v>383</v>
      </c>
    </row>
    <row r="59" spans="1:1" x14ac:dyDescent="0.25">
      <c r="A59" t="s">
        <v>322</v>
      </c>
    </row>
    <row r="60" spans="1:1" x14ac:dyDescent="0.25">
      <c r="A60" t="s">
        <v>227</v>
      </c>
    </row>
    <row r="61" spans="1:1" x14ac:dyDescent="0.25">
      <c r="A61" t="s">
        <v>316</v>
      </c>
    </row>
    <row r="62" spans="1:1" x14ac:dyDescent="0.25">
      <c r="A62" t="s">
        <v>202</v>
      </c>
    </row>
    <row r="63" spans="1:1" x14ac:dyDescent="0.25">
      <c r="A63" t="s">
        <v>319</v>
      </c>
    </row>
    <row r="64" spans="1:1" x14ac:dyDescent="0.25">
      <c r="A64" t="s">
        <v>320</v>
      </c>
    </row>
    <row r="65" spans="1:1" x14ac:dyDescent="0.25">
      <c r="A65" t="s">
        <v>179</v>
      </c>
    </row>
    <row r="66" spans="1:1" x14ac:dyDescent="0.25">
      <c r="A66" t="s">
        <v>544</v>
      </c>
    </row>
    <row r="67" spans="1:1" x14ac:dyDescent="0.25">
      <c r="A67" t="s">
        <v>371</v>
      </c>
    </row>
    <row r="68" spans="1:1" x14ac:dyDescent="0.25">
      <c r="A68" t="s">
        <v>191</v>
      </c>
    </row>
    <row r="69" spans="1:1" x14ac:dyDescent="0.25">
      <c r="A69" t="s">
        <v>394</v>
      </c>
    </row>
    <row r="70" spans="1:1" x14ac:dyDescent="0.25">
      <c r="A70" t="s">
        <v>378</v>
      </c>
    </row>
    <row r="71" spans="1:1" x14ac:dyDescent="0.25">
      <c r="A71" t="s">
        <v>543</v>
      </c>
    </row>
    <row r="72" spans="1:1" x14ac:dyDescent="0.25">
      <c r="A72" t="s">
        <v>551</v>
      </c>
    </row>
    <row r="73" spans="1:1" x14ac:dyDescent="0.25">
      <c r="A73" t="s">
        <v>552</v>
      </c>
    </row>
    <row r="74" spans="1:1" x14ac:dyDescent="0.25">
      <c r="A74" t="s">
        <v>393</v>
      </c>
    </row>
    <row r="75" spans="1:1" x14ac:dyDescent="0.25">
      <c r="A75" t="s">
        <v>408</v>
      </c>
    </row>
    <row r="76" spans="1:1" x14ac:dyDescent="0.25">
      <c r="A76" t="s">
        <v>170</v>
      </c>
    </row>
    <row r="77" spans="1:1" x14ac:dyDescent="0.25">
      <c r="A77" t="s">
        <v>456</v>
      </c>
    </row>
    <row r="78" spans="1:1" x14ac:dyDescent="0.25">
      <c r="A78" t="s">
        <v>377</v>
      </c>
    </row>
    <row r="79" spans="1:1" x14ac:dyDescent="0.25">
      <c r="A79" t="s">
        <v>558</v>
      </c>
    </row>
    <row r="80" spans="1:1" x14ac:dyDescent="0.25">
      <c r="A80" t="s">
        <v>196</v>
      </c>
    </row>
    <row r="81" spans="1:1" x14ac:dyDescent="0.25">
      <c r="A81" t="s">
        <v>166</v>
      </c>
    </row>
    <row r="82" spans="1:1" x14ac:dyDescent="0.25">
      <c r="A82" t="s">
        <v>372</v>
      </c>
    </row>
    <row r="83" spans="1:1" x14ac:dyDescent="0.25">
      <c r="A83" t="s">
        <v>409</v>
      </c>
    </row>
    <row r="84" spans="1:1" x14ac:dyDescent="0.25">
      <c r="A84" t="s">
        <v>367</v>
      </c>
    </row>
    <row r="85" spans="1:1" x14ac:dyDescent="0.25">
      <c r="A85" t="s">
        <v>204</v>
      </c>
    </row>
    <row r="86" spans="1:1" x14ac:dyDescent="0.25">
      <c r="A86" t="s">
        <v>229</v>
      </c>
    </row>
    <row r="87" spans="1:1" x14ac:dyDescent="0.25">
      <c r="A87" t="s">
        <v>149</v>
      </c>
    </row>
    <row r="88" spans="1:1" x14ac:dyDescent="0.25">
      <c r="A88" t="s">
        <v>164</v>
      </c>
    </row>
    <row r="89" spans="1:1" x14ac:dyDescent="0.25">
      <c r="A89" t="s">
        <v>375</v>
      </c>
    </row>
    <row r="90" spans="1:1" x14ac:dyDescent="0.25">
      <c r="A90" t="s">
        <v>220</v>
      </c>
    </row>
    <row r="91" spans="1:1" x14ac:dyDescent="0.25">
      <c r="A91" t="s">
        <v>410</v>
      </c>
    </row>
    <row r="92" spans="1:1" x14ac:dyDescent="0.25">
      <c r="A92" t="s">
        <v>368</v>
      </c>
    </row>
    <row r="93" spans="1:1" x14ac:dyDescent="0.25">
      <c r="A93" t="s">
        <v>370</v>
      </c>
    </row>
    <row r="94" spans="1:1" x14ac:dyDescent="0.25">
      <c r="A94" t="s">
        <v>559</v>
      </c>
    </row>
    <row r="95" spans="1:1" x14ac:dyDescent="0.25">
      <c r="A95" t="s">
        <v>412</v>
      </c>
    </row>
    <row r="96" spans="1:1" x14ac:dyDescent="0.25">
      <c r="A96" t="s">
        <v>313</v>
      </c>
    </row>
    <row r="97" spans="1:1" x14ac:dyDescent="0.25">
      <c r="A97" t="s">
        <v>392</v>
      </c>
    </row>
    <row r="98" spans="1:1" x14ac:dyDescent="0.25">
      <c r="A98" t="s">
        <v>185</v>
      </c>
    </row>
    <row r="99" spans="1:1" x14ac:dyDescent="0.25">
      <c r="A99" t="s">
        <v>315</v>
      </c>
    </row>
    <row r="100" spans="1:1" x14ac:dyDescent="0.25">
      <c r="A100" t="s">
        <v>414</v>
      </c>
    </row>
    <row r="101" spans="1:1" x14ac:dyDescent="0.25">
      <c r="A101" t="s">
        <v>415</v>
      </c>
    </row>
    <row r="102" spans="1:1" x14ac:dyDescent="0.25">
      <c r="A102" t="s">
        <v>390</v>
      </c>
    </row>
    <row r="103" spans="1:1" x14ac:dyDescent="0.25">
      <c r="A103" t="s">
        <v>376</v>
      </c>
    </row>
    <row r="104" spans="1:1" x14ac:dyDescent="0.25">
      <c r="A104" t="s">
        <v>389</v>
      </c>
    </row>
    <row r="105" spans="1:1" x14ac:dyDescent="0.25">
      <c r="A105" t="s">
        <v>417</v>
      </c>
    </row>
    <row r="106" spans="1:1" x14ac:dyDescent="0.25">
      <c r="A106" t="s">
        <v>418</v>
      </c>
    </row>
    <row r="107" spans="1:1" x14ac:dyDescent="0.25">
      <c r="A107" t="s">
        <v>258</v>
      </c>
    </row>
    <row r="108" spans="1:1" x14ac:dyDescent="0.25">
      <c r="A108" t="s">
        <v>419</v>
      </c>
    </row>
    <row r="109" spans="1:1" x14ac:dyDescent="0.25">
      <c r="A109" t="s">
        <v>420</v>
      </c>
    </row>
    <row r="110" spans="1:1" x14ac:dyDescent="0.25">
      <c r="A110" t="s">
        <v>421</v>
      </c>
    </row>
    <row r="111" spans="1:1" x14ac:dyDescent="0.25">
      <c r="A111" t="s">
        <v>437</v>
      </c>
    </row>
    <row r="112" spans="1:1" x14ac:dyDescent="0.25">
      <c r="A112" t="s">
        <v>388</v>
      </c>
    </row>
    <row r="113" spans="1:1" x14ac:dyDescent="0.25">
      <c r="A113" t="s">
        <v>542</v>
      </c>
    </row>
    <row r="114" spans="1:1" x14ac:dyDescent="0.25">
      <c r="A114" t="s">
        <v>387</v>
      </c>
    </row>
    <row r="115" spans="1:1" x14ac:dyDescent="0.25">
      <c r="A115" t="s">
        <v>422</v>
      </c>
    </row>
    <row r="116" spans="1:1" x14ac:dyDescent="0.25">
      <c r="A116" t="s">
        <v>423</v>
      </c>
    </row>
    <row r="117" spans="1:1" x14ac:dyDescent="0.25">
      <c r="A117" t="s">
        <v>424</v>
      </c>
    </row>
    <row r="118" spans="1:1" x14ac:dyDescent="0.25">
      <c r="A118" t="s">
        <v>553</v>
      </c>
    </row>
    <row r="119" spans="1:1" x14ac:dyDescent="0.25">
      <c r="A119" t="s">
        <v>540</v>
      </c>
    </row>
    <row r="120" spans="1:1" x14ac:dyDescent="0.25">
      <c r="A120" t="s">
        <v>426</v>
      </c>
    </row>
    <row r="121" spans="1:1" x14ac:dyDescent="0.25">
      <c r="A121" t="s">
        <v>427</v>
      </c>
    </row>
    <row r="122" spans="1:1" x14ac:dyDescent="0.25">
      <c r="A122" t="s">
        <v>429</v>
      </c>
    </row>
  </sheetData>
  <autoFilter ref="A1:A244" xr:uid="{A61BE161-F4FD-4615-A9BA-F749FB891457}">
    <sortState xmlns:xlrd2="http://schemas.microsoft.com/office/spreadsheetml/2017/richdata2" ref="A2:A244">
      <sortCondition ref="A1:A244"/>
    </sortState>
  </autoFilter>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C2BA9-66BF-427A-80DF-7730FCF07B65}">
  <dimension ref="A3:D50"/>
  <sheetViews>
    <sheetView zoomScale="85" zoomScaleNormal="85" workbookViewId="0">
      <selection sqref="A1:XFD1048576"/>
    </sheetView>
  </sheetViews>
  <sheetFormatPr defaultColWidth="189.28515625" defaultRowHeight="15" x14ac:dyDescent="0.25"/>
  <cols>
    <col min="1" max="1" width="40.85546875" bestFit="1" customWidth="1"/>
    <col min="2" max="2" width="71.7109375" bestFit="1" customWidth="1"/>
    <col min="3" max="3" width="37" bestFit="1" customWidth="1"/>
    <col min="4" max="4" width="9.140625" bestFit="1" customWidth="1"/>
  </cols>
  <sheetData>
    <row r="3" spans="1:4" x14ac:dyDescent="0.25">
      <c r="A3" s="12" t="s">
        <v>454</v>
      </c>
    </row>
    <row r="4" spans="1:4" x14ac:dyDescent="0.25">
      <c r="A4" s="12" t="s">
        <v>438</v>
      </c>
      <c r="B4" s="12" t="s">
        <v>151</v>
      </c>
      <c r="C4" s="12" t="s">
        <v>0</v>
      </c>
      <c r="D4" t="s">
        <v>455</v>
      </c>
    </row>
    <row r="5" spans="1:4" x14ac:dyDescent="0.25">
      <c r="A5">
        <v>1</v>
      </c>
      <c r="B5" t="s">
        <v>1</v>
      </c>
      <c r="C5" t="s">
        <v>42</v>
      </c>
      <c r="D5" s="11">
        <v>1</v>
      </c>
    </row>
    <row r="6" spans="1:4" x14ac:dyDescent="0.25">
      <c r="A6">
        <v>1</v>
      </c>
      <c r="B6" t="s">
        <v>1</v>
      </c>
      <c r="C6" t="s">
        <v>43</v>
      </c>
      <c r="D6" s="11">
        <v>1</v>
      </c>
    </row>
    <row r="7" spans="1:4" x14ac:dyDescent="0.25">
      <c r="A7">
        <v>1</v>
      </c>
      <c r="B7" t="s">
        <v>1</v>
      </c>
      <c r="C7" t="s">
        <v>12</v>
      </c>
      <c r="D7" s="11">
        <v>13</v>
      </c>
    </row>
    <row r="8" spans="1:4" x14ac:dyDescent="0.25">
      <c r="A8">
        <v>1</v>
      </c>
      <c r="B8" t="s">
        <v>1</v>
      </c>
      <c r="C8" t="s">
        <v>41</v>
      </c>
      <c r="D8" s="11">
        <v>1</v>
      </c>
    </row>
    <row r="9" spans="1:4" x14ac:dyDescent="0.25">
      <c r="A9">
        <v>1</v>
      </c>
      <c r="B9" t="s">
        <v>1</v>
      </c>
      <c r="C9" t="s">
        <v>11</v>
      </c>
      <c r="D9" s="11">
        <v>8</v>
      </c>
    </row>
    <row r="10" spans="1:4" x14ac:dyDescent="0.25">
      <c r="A10">
        <v>2</v>
      </c>
      <c r="B10" t="s">
        <v>2</v>
      </c>
      <c r="C10" t="s">
        <v>13</v>
      </c>
      <c r="D10" s="11">
        <v>18</v>
      </c>
    </row>
    <row r="11" spans="1:4" x14ac:dyDescent="0.25">
      <c r="A11">
        <v>2</v>
      </c>
      <c r="B11" t="s">
        <v>2</v>
      </c>
      <c r="C11" t="s">
        <v>14</v>
      </c>
      <c r="D11" s="11">
        <v>3</v>
      </c>
    </row>
    <row r="12" spans="1:4" x14ac:dyDescent="0.25">
      <c r="A12">
        <v>2</v>
      </c>
      <c r="B12" t="s">
        <v>2</v>
      </c>
      <c r="C12" t="s">
        <v>47</v>
      </c>
      <c r="D12" s="11">
        <v>1</v>
      </c>
    </row>
    <row r="13" spans="1:4" x14ac:dyDescent="0.25">
      <c r="A13">
        <v>2</v>
      </c>
      <c r="B13" t="s">
        <v>2</v>
      </c>
      <c r="C13" t="s">
        <v>46</v>
      </c>
      <c r="D13" s="11">
        <v>1</v>
      </c>
    </row>
    <row r="14" spans="1:4" x14ac:dyDescent="0.25">
      <c r="A14">
        <v>3</v>
      </c>
      <c r="B14" t="s">
        <v>3</v>
      </c>
      <c r="C14" t="s">
        <v>61</v>
      </c>
      <c r="D14" s="11">
        <v>1</v>
      </c>
    </row>
    <row r="15" spans="1:4" x14ac:dyDescent="0.25">
      <c r="A15">
        <v>3</v>
      </c>
      <c r="B15" t="s">
        <v>3</v>
      </c>
      <c r="C15" t="s">
        <v>77</v>
      </c>
      <c r="D15" s="11">
        <v>1</v>
      </c>
    </row>
    <row r="16" spans="1:4" x14ac:dyDescent="0.25">
      <c r="A16">
        <v>3</v>
      </c>
      <c r="B16" t="s">
        <v>3</v>
      </c>
      <c r="C16" t="s">
        <v>78</v>
      </c>
      <c r="D16" s="11">
        <v>1</v>
      </c>
    </row>
    <row r="17" spans="1:4" x14ac:dyDescent="0.25">
      <c r="A17">
        <v>3</v>
      </c>
      <c r="B17" t="s">
        <v>3</v>
      </c>
      <c r="C17" t="s">
        <v>63</v>
      </c>
      <c r="D17" s="11">
        <v>8</v>
      </c>
    </row>
    <row r="18" spans="1:4" x14ac:dyDescent="0.25">
      <c r="A18">
        <v>3</v>
      </c>
      <c r="B18" t="s">
        <v>3</v>
      </c>
      <c r="C18" t="s">
        <v>66</v>
      </c>
      <c r="D18" s="11">
        <v>1</v>
      </c>
    </row>
    <row r="19" spans="1:4" x14ac:dyDescent="0.25">
      <c r="A19">
        <v>3</v>
      </c>
      <c r="B19" t="s">
        <v>3</v>
      </c>
      <c r="C19" t="s">
        <v>65</v>
      </c>
      <c r="D19" s="11">
        <v>1</v>
      </c>
    </row>
    <row r="20" spans="1:4" x14ac:dyDescent="0.25">
      <c r="A20">
        <v>3</v>
      </c>
      <c r="B20" t="s">
        <v>3</v>
      </c>
      <c r="C20" t="s">
        <v>47</v>
      </c>
      <c r="D20" s="11">
        <v>2</v>
      </c>
    </row>
    <row r="21" spans="1:4" x14ac:dyDescent="0.25">
      <c r="A21">
        <v>3</v>
      </c>
      <c r="B21" t="s">
        <v>3</v>
      </c>
      <c r="C21" t="s">
        <v>56</v>
      </c>
      <c r="D21" s="11">
        <v>1</v>
      </c>
    </row>
    <row r="22" spans="1:4" x14ac:dyDescent="0.25">
      <c r="A22">
        <v>3</v>
      </c>
      <c r="B22" t="s">
        <v>3</v>
      </c>
      <c r="C22" t="s">
        <v>64</v>
      </c>
      <c r="D22" s="11">
        <v>1</v>
      </c>
    </row>
    <row r="23" spans="1:4" x14ac:dyDescent="0.25">
      <c r="A23">
        <v>3</v>
      </c>
      <c r="B23" t="s">
        <v>3</v>
      </c>
      <c r="C23" t="s">
        <v>71</v>
      </c>
      <c r="D23" s="11">
        <v>8</v>
      </c>
    </row>
    <row r="24" spans="1:4" x14ac:dyDescent="0.25">
      <c r="A24">
        <v>3</v>
      </c>
      <c r="B24" t="s">
        <v>3</v>
      </c>
      <c r="C24" t="s">
        <v>73</v>
      </c>
      <c r="D24" s="11">
        <v>1</v>
      </c>
    </row>
    <row r="25" spans="1:4" x14ac:dyDescent="0.25">
      <c r="A25">
        <v>3</v>
      </c>
      <c r="B25" t="s">
        <v>3</v>
      </c>
      <c r="C25" t="s">
        <v>72</v>
      </c>
      <c r="D25" s="11">
        <v>1</v>
      </c>
    </row>
    <row r="26" spans="1:4" x14ac:dyDescent="0.25">
      <c r="A26">
        <v>3</v>
      </c>
      <c r="B26" t="s">
        <v>3</v>
      </c>
      <c r="C26" t="s">
        <v>69</v>
      </c>
      <c r="D26" s="11">
        <v>1</v>
      </c>
    </row>
    <row r="27" spans="1:4" x14ac:dyDescent="0.25">
      <c r="A27">
        <v>3</v>
      </c>
      <c r="B27" t="s">
        <v>3</v>
      </c>
      <c r="C27" t="s">
        <v>17</v>
      </c>
      <c r="D27" s="11">
        <v>12</v>
      </c>
    </row>
    <row r="28" spans="1:4" x14ac:dyDescent="0.25">
      <c r="A28">
        <v>3</v>
      </c>
      <c r="B28" t="s">
        <v>3</v>
      </c>
      <c r="C28" t="s">
        <v>16</v>
      </c>
      <c r="D28" s="11">
        <v>11</v>
      </c>
    </row>
    <row r="29" spans="1:4" x14ac:dyDescent="0.25">
      <c r="A29">
        <v>3</v>
      </c>
      <c r="B29" t="s">
        <v>3</v>
      </c>
      <c r="C29" t="s">
        <v>76</v>
      </c>
      <c r="D29" s="11">
        <v>1</v>
      </c>
    </row>
    <row r="30" spans="1:4" x14ac:dyDescent="0.25">
      <c r="A30">
        <v>3</v>
      </c>
      <c r="B30" t="s">
        <v>3</v>
      </c>
      <c r="C30" t="s">
        <v>46</v>
      </c>
      <c r="D30" s="11">
        <v>2</v>
      </c>
    </row>
    <row r="31" spans="1:4" x14ac:dyDescent="0.25">
      <c r="A31">
        <v>3</v>
      </c>
      <c r="B31" t="s">
        <v>3</v>
      </c>
      <c r="C31" t="s">
        <v>57</v>
      </c>
      <c r="D31" s="11">
        <v>1</v>
      </c>
    </row>
    <row r="32" spans="1:4" x14ac:dyDescent="0.25">
      <c r="A32">
        <v>3</v>
      </c>
      <c r="B32" t="s">
        <v>3</v>
      </c>
      <c r="C32" t="s">
        <v>55</v>
      </c>
      <c r="D32" s="11">
        <v>1</v>
      </c>
    </row>
    <row r="33" spans="1:4" x14ac:dyDescent="0.25">
      <c r="A33">
        <v>3</v>
      </c>
      <c r="B33" t="s">
        <v>3</v>
      </c>
      <c r="C33" t="s">
        <v>67</v>
      </c>
      <c r="D33" s="11">
        <v>9</v>
      </c>
    </row>
    <row r="34" spans="1:4" x14ac:dyDescent="0.25">
      <c r="A34">
        <v>3</v>
      </c>
      <c r="B34" t="s">
        <v>3</v>
      </c>
      <c r="C34" t="s">
        <v>18</v>
      </c>
      <c r="D34" s="11">
        <v>3</v>
      </c>
    </row>
    <row r="35" spans="1:4" x14ac:dyDescent="0.25">
      <c r="A35">
        <v>3</v>
      </c>
      <c r="B35" t="s">
        <v>3</v>
      </c>
      <c r="C35" t="s">
        <v>68</v>
      </c>
      <c r="D35" s="11">
        <v>1</v>
      </c>
    </row>
    <row r="36" spans="1:4" x14ac:dyDescent="0.25">
      <c r="A36">
        <v>4</v>
      </c>
      <c r="B36" t="s">
        <v>4</v>
      </c>
      <c r="C36" t="s">
        <v>21</v>
      </c>
      <c r="D36" s="11">
        <v>10</v>
      </c>
    </row>
    <row r="37" spans="1:4" x14ac:dyDescent="0.25">
      <c r="A37">
        <v>4</v>
      </c>
      <c r="B37" t="s">
        <v>4</v>
      </c>
      <c r="C37" t="s">
        <v>22</v>
      </c>
      <c r="D37" s="11">
        <v>25</v>
      </c>
    </row>
    <row r="38" spans="1:4" x14ac:dyDescent="0.25">
      <c r="A38">
        <v>4</v>
      </c>
      <c r="B38" t="s">
        <v>4</v>
      </c>
      <c r="C38" t="s">
        <v>115</v>
      </c>
      <c r="D38" s="11">
        <v>1</v>
      </c>
    </row>
    <row r="39" spans="1:4" x14ac:dyDescent="0.25">
      <c r="A39">
        <v>4</v>
      </c>
      <c r="B39" t="s">
        <v>4</v>
      </c>
      <c r="C39" t="s">
        <v>113</v>
      </c>
      <c r="D39" s="11">
        <v>5</v>
      </c>
    </row>
    <row r="40" spans="1:4" x14ac:dyDescent="0.25">
      <c r="A40">
        <v>4</v>
      </c>
      <c r="B40" t="s">
        <v>4</v>
      </c>
      <c r="C40" t="s">
        <v>114</v>
      </c>
      <c r="D40" s="11">
        <v>5</v>
      </c>
    </row>
    <row r="41" spans="1:4" x14ac:dyDescent="0.25">
      <c r="A41">
        <v>4</v>
      </c>
      <c r="B41" t="s">
        <v>4</v>
      </c>
      <c r="C41" t="s">
        <v>46</v>
      </c>
      <c r="D41" s="11">
        <v>1</v>
      </c>
    </row>
    <row r="42" spans="1:4" x14ac:dyDescent="0.25">
      <c r="A42">
        <v>4</v>
      </c>
      <c r="B42" t="s">
        <v>4</v>
      </c>
      <c r="C42" t="s">
        <v>20</v>
      </c>
      <c r="D42" s="11">
        <v>3</v>
      </c>
    </row>
    <row r="43" spans="1:4" x14ac:dyDescent="0.25">
      <c r="A43">
        <v>5</v>
      </c>
      <c r="B43" t="s">
        <v>5</v>
      </c>
      <c r="C43" t="s">
        <v>25</v>
      </c>
      <c r="D43" s="11">
        <v>19</v>
      </c>
    </row>
    <row r="44" spans="1:4" x14ac:dyDescent="0.25">
      <c r="A44">
        <v>5</v>
      </c>
      <c r="B44" t="s">
        <v>5</v>
      </c>
      <c r="C44" t="s">
        <v>26</v>
      </c>
      <c r="D44" s="11">
        <v>3</v>
      </c>
    </row>
    <row r="45" spans="1:4" x14ac:dyDescent="0.25">
      <c r="A45">
        <v>5</v>
      </c>
      <c r="B45" t="s">
        <v>5</v>
      </c>
      <c r="C45" t="s">
        <v>27</v>
      </c>
      <c r="D45" s="11">
        <v>3</v>
      </c>
    </row>
    <row r="46" spans="1:4" x14ac:dyDescent="0.25">
      <c r="A46">
        <v>5</v>
      </c>
      <c r="B46" t="s">
        <v>5</v>
      </c>
      <c r="C46" t="s">
        <v>24</v>
      </c>
      <c r="D46" s="11">
        <v>18</v>
      </c>
    </row>
    <row r="47" spans="1:4" x14ac:dyDescent="0.25">
      <c r="A47">
        <v>7</v>
      </c>
      <c r="B47" t="s">
        <v>7</v>
      </c>
      <c r="C47" t="s">
        <v>7</v>
      </c>
      <c r="D47" s="11">
        <v>10</v>
      </c>
    </row>
    <row r="48" spans="1:4" x14ac:dyDescent="0.25">
      <c r="A48">
        <v>8</v>
      </c>
      <c r="B48" t="s">
        <v>8</v>
      </c>
      <c r="C48" t="s">
        <v>8</v>
      </c>
      <c r="D48" s="11">
        <v>12</v>
      </c>
    </row>
    <row r="49" spans="1:4" x14ac:dyDescent="0.25">
      <c r="A49">
        <v>8</v>
      </c>
      <c r="B49" t="s">
        <v>8</v>
      </c>
      <c r="C49" t="s">
        <v>28</v>
      </c>
      <c r="D49" s="11">
        <v>12</v>
      </c>
    </row>
    <row r="50" spans="1:4" x14ac:dyDescent="0.25">
      <c r="A50">
        <v>8</v>
      </c>
      <c r="B50" t="s">
        <v>8</v>
      </c>
      <c r="C50" t="s">
        <v>134</v>
      </c>
      <c r="D50" s="11">
        <v>1</v>
      </c>
    </row>
  </sheetData>
  <pageMargins left="0.511811024" right="0.511811024" top="0.78740157499999996" bottom="0.78740157499999996" header="0.31496062000000002" footer="0.31496062000000002"/>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A6337-FE55-41DB-A5DA-455C52C3D781}">
  <dimension ref="A1"/>
  <sheetViews>
    <sheetView zoomScale="40" zoomScaleNormal="40" workbookViewId="0">
      <selection activeCell="AL37" sqref="AL37"/>
    </sheetView>
  </sheetViews>
  <sheetFormatPr defaultRowHeight="15" x14ac:dyDescent="0.25"/>
  <sheetData/>
  <pageMargins left="0.511811024" right="0.511811024" top="0.78740157499999996" bottom="0.78740157499999996" header="0.31496062000000002" footer="0.31496062000000002"/>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7A7F5-5555-427C-81FA-A650D2B1AC3C}">
  <dimension ref="A1:A21"/>
  <sheetViews>
    <sheetView workbookViewId="0">
      <selection sqref="A1:A107"/>
    </sheetView>
  </sheetViews>
  <sheetFormatPr defaultRowHeight="15" x14ac:dyDescent="0.25"/>
  <sheetData>
    <row r="1" spans="1:1" x14ac:dyDescent="0.25">
      <c r="A1" t="s">
        <v>546</v>
      </c>
    </row>
    <row r="2" spans="1:1" x14ac:dyDescent="0.25">
      <c r="A2" t="s">
        <v>381</v>
      </c>
    </row>
    <row r="3" spans="1:1" x14ac:dyDescent="0.25">
      <c r="A3" t="s">
        <v>543</v>
      </c>
    </row>
    <row r="4" spans="1:1" x14ac:dyDescent="0.25">
      <c r="A4" t="s">
        <v>542</v>
      </c>
    </row>
    <row r="5" spans="1:1" x14ac:dyDescent="0.25">
      <c r="A5" t="s">
        <v>541</v>
      </c>
    </row>
    <row r="6" spans="1:1" x14ac:dyDescent="0.25">
      <c r="A6" t="s">
        <v>560</v>
      </c>
    </row>
    <row r="7" spans="1:1" x14ac:dyDescent="0.25">
      <c r="A7" t="s">
        <v>371</v>
      </c>
    </row>
    <row r="8" spans="1:1" x14ac:dyDescent="0.25">
      <c r="A8" t="s">
        <v>552</v>
      </c>
    </row>
    <row r="9" spans="1:1" x14ac:dyDescent="0.25">
      <c r="A9" t="s">
        <v>405</v>
      </c>
    </row>
    <row r="10" spans="1:1" x14ac:dyDescent="0.25">
      <c r="A10" t="s">
        <v>544</v>
      </c>
    </row>
    <row r="11" spans="1:1" x14ac:dyDescent="0.25">
      <c r="A11" t="s">
        <v>394</v>
      </c>
    </row>
    <row r="12" spans="1:1" x14ac:dyDescent="0.25">
      <c r="A12" t="s">
        <v>427</v>
      </c>
    </row>
    <row r="13" spans="1:1" x14ac:dyDescent="0.25">
      <c r="A13" t="s">
        <v>378</v>
      </c>
    </row>
    <row r="14" spans="1:1" x14ac:dyDescent="0.25">
      <c r="A14" t="s">
        <v>377</v>
      </c>
    </row>
    <row r="15" spans="1:1" x14ac:dyDescent="0.25">
      <c r="A15" t="s">
        <v>388</v>
      </c>
    </row>
    <row r="16" spans="1:1" x14ac:dyDescent="0.25">
      <c r="A16" t="s">
        <v>554</v>
      </c>
    </row>
    <row r="17" spans="1:1" x14ac:dyDescent="0.25">
      <c r="A17" t="s">
        <v>551</v>
      </c>
    </row>
    <row r="18" spans="1:1" x14ac:dyDescent="0.25">
      <c r="A18" t="s">
        <v>414</v>
      </c>
    </row>
    <row r="19" spans="1:1" x14ac:dyDescent="0.25">
      <c r="A19" t="s">
        <v>415</v>
      </c>
    </row>
    <row r="20" spans="1:1" x14ac:dyDescent="0.25">
      <c r="A20" t="s">
        <v>553</v>
      </c>
    </row>
    <row r="21" spans="1:1" x14ac:dyDescent="0.25">
      <c r="A21" t="s">
        <v>370</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0A3D9-17E4-409F-A528-3B33F2E47FDE}">
  <sheetPr codeName="Planilha2"/>
  <dimension ref="A1:G71"/>
  <sheetViews>
    <sheetView zoomScale="115" zoomScaleNormal="115" workbookViewId="0">
      <pane xSplit="4" ySplit="1" topLeftCell="E41" activePane="bottomRight" state="frozen"/>
      <selection pane="topRight" activeCell="E1" sqref="E1"/>
      <selection pane="bottomLeft" activeCell="A2" sqref="A2"/>
      <selection pane="bottomRight" activeCell="D43" sqref="D43"/>
    </sheetView>
  </sheetViews>
  <sheetFormatPr defaultRowHeight="15" x14ac:dyDescent="0.25"/>
  <cols>
    <col min="1" max="1" width="20.28515625" style="7" bestFit="1" customWidth="1"/>
    <col min="2" max="2" width="24.7109375" style="4" customWidth="1"/>
    <col min="3" max="3" width="19" style="5" bestFit="1" customWidth="1"/>
    <col min="4" max="4" width="33.5703125" style="5" bestFit="1" customWidth="1"/>
    <col min="5" max="5" width="19.7109375" style="7" bestFit="1" customWidth="1"/>
    <col min="6" max="6" width="24.42578125" style="7" bestFit="1" customWidth="1"/>
    <col min="7" max="7" width="55" style="4" customWidth="1"/>
    <col min="8" max="16384" width="9.140625" style="7"/>
  </cols>
  <sheetData>
    <row r="1" spans="1:7" ht="15" customHeight="1" x14ac:dyDescent="0.25">
      <c r="A1" s="2" t="s">
        <v>438</v>
      </c>
      <c r="B1" s="30" t="s">
        <v>151</v>
      </c>
      <c r="C1" s="1" t="s">
        <v>150</v>
      </c>
      <c r="D1" s="1" t="s">
        <v>440</v>
      </c>
      <c r="E1" s="2" t="s">
        <v>443</v>
      </c>
      <c r="F1" s="2" t="s">
        <v>441</v>
      </c>
      <c r="G1" s="2" t="s">
        <v>442</v>
      </c>
    </row>
    <row r="2" spans="1:7" ht="15" customHeight="1" x14ac:dyDescent="0.25">
      <c r="A2" s="17">
        <v>1</v>
      </c>
      <c r="B2" s="4" t="str">
        <f>VLOOKUP(A2,Capitulos!A:B,2,0)</f>
        <v>Object Naming</v>
      </c>
      <c r="C2" s="20">
        <v>101</v>
      </c>
      <c r="D2" s="3" t="s">
        <v>11</v>
      </c>
      <c r="E2" s="7">
        <v>1</v>
      </c>
      <c r="F2" s="7">
        <v>1</v>
      </c>
      <c r="G2" s="10" t="s">
        <v>39</v>
      </c>
    </row>
    <row r="3" spans="1:7" ht="15" customHeight="1" x14ac:dyDescent="0.25">
      <c r="A3" s="17">
        <v>1</v>
      </c>
      <c r="B3" s="4" t="str">
        <f>VLOOKUP(A3,Capitulos!A:B,2,0)</f>
        <v>Object Naming</v>
      </c>
      <c r="C3" s="20">
        <v>102</v>
      </c>
      <c r="D3" s="3" t="s">
        <v>12</v>
      </c>
      <c r="E3" s="7">
        <v>1</v>
      </c>
      <c r="F3" s="7">
        <v>0</v>
      </c>
      <c r="G3" s="10" t="s">
        <v>40</v>
      </c>
    </row>
    <row r="4" spans="1:7" ht="15" customHeight="1" x14ac:dyDescent="0.25">
      <c r="A4" s="17">
        <v>1</v>
      </c>
      <c r="B4" s="4" t="str">
        <f>VLOOKUP(A4,Capitulos!A:B,2,0)</f>
        <v>Object Naming</v>
      </c>
      <c r="C4" s="20">
        <v>103</v>
      </c>
      <c r="D4" s="5" t="s">
        <v>41</v>
      </c>
      <c r="E4" s="7">
        <v>0</v>
      </c>
      <c r="F4" s="7">
        <v>1</v>
      </c>
      <c r="G4" s="4" t="s">
        <v>44</v>
      </c>
    </row>
    <row r="5" spans="1:7" ht="15" customHeight="1" x14ac:dyDescent="0.25">
      <c r="A5" s="17">
        <v>1</v>
      </c>
      <c r="B5" s="4" t="str">
        <f>VLOOKUP(A5,Capitulos!A:B,2,0)</f>
        <v>Object Naming</v>
      </c>
      <c r="C5" s="20">
        <v>104</v>
      </c>
      <c r="D5" s="5" t="s">
        <v>42</v>
      </c>
      <c r="E5" s="7">
        <v>0</v>
      </c>
      <c r="F5" s="7">
        <v>1</v>
      </c>
      <c r="G5" s="4" t="s">
        <v>452</v>
      </c>
    </row>
    <row r="6" spans="1:7" ht="15" customHeight="1" x14ac:dyDescent="0.25">
      <c r="A6" s="17">
        <v>1</v>
      </c>
      <c r="B6" s="4" t="str">
        <f>VLOOKUP(A6,Capitulos!A:B,2,0)</f>
        <v>Object Naming</v>
      </c>
      <c r="C6" s="20">
        <v>105</v>
      </c>
      <c r="D6" s="5" t="s">
        <v>43</v>
      </c>
      <c r="E6" s="7">
        <v>0</v>
      </c>
      <c r="F6" s="7">
        <v>1</v>
      </c>
      <c r="G6" s="4" t="s">
        <v>453</v>
      </c>
    </row>
    <row r="7" spans="1:7" ht="15" customHeight="1" x14ac:dyDescent="0.25">
      <c r="A7" s="17">
        <v>2</v>
      </c>
      <c r="B7" s="4" t="str">
        <f>VLOOKUP(A7,Capitulos!A:B,2,0)</f>
        <v>Creator Information</v>
      </c>
      <c r="C7" s="20">
        <v>201</v>
      </c>
      <c r="D7" s="3" t="s">
        <v>13</v>
      </c>
      <c r="E7" s="7">
        <v>1</v>
      </c>
      <c r="F7" s="7">
        <v>1</v>
      </c>
      <c r="G7" s="4" t="s">
        <v>45</v>
      </c>
    </row>
    <row r="8" spans="1:7" ht="15" customHeight="1" x14ac:dyDescent="0.25">
      <c r="A8" s="17">
        <v>2</v>
      </c>
      <c r="B8" s="4" t="str">
        <f>VLOOKUP(A8,Capitulos!A:B,2,0)</f>
        <v>Creator Information</v>
      </c>
      <c r="C8" s="20">
        <v>202</v>
      </c>
      <c r="D8" s="5" t="s">
        <v>47</v>
      </c>
      <c r="E8" s="7">
        <v>0</v>
      </c>
      <c r="F8" s="7">
        <v>1</v>
      </c>
      <c r="G8" s="4" t="s">
        <v>49</v>
      </c>
    </row>
    <row r="9" spans="1:7" ht="15" customHeight="1" x14ac:dyDescent="0.25">
      <c r="A9" s="17">
        <v>2</v>
      </c>
      <c r="B9" s="4" t="str">
        <f>VLOOKUP(A9,Capitulos!A:B,2,0)</f>
        <v>Creator Information</v>
      </c>
      <c r="C9" s="20">
        <v>203</v>
      </c>
      <c r="D9" s="5" t="s">
        <v>46</v>
      </c>
      <c r="E9" s="7">
        <v>0</v>
      </c>
      <c r="F9" s="7">
        <v>1</v>
      </c>
      <c r="G9" s="4" t="s">
        <v>116</v>
      </c>
    </row>
    <row r="10" spans="1:7" ht="15" customHeight="1" x14ac:dyDescent="0.25">
      <c r="A10" s="17">
        <v>2</v>
      </c>
      <c r="B10" s="4" t="str">
        <f>VLOOKUP(A10,Capitulos!A:B,2,0)</f>
        <v>Creator Information</v>
      </c>
      <c r="C10" s="20">
        <v>204</v>
      </c>
      <c r="D10" s="3" t="s">
        <v>14</v>
      </c>
      <c r="E10" s="7">
        <v>1</v>
      </c>
      <c r="F10" s="7">
        <v>1</v>
      </c>
      <c r="G10" s="10" t="s">
        <v>48</v>
      </c>
    </row>
    <row r="11" spans="1:7" ht="15" customHeight="1" x14ac:dyDescent="0.25">
      <c r="A11" s="17">
        <v>3</v>
      </c>
      <c r="B11" s="4" t="str">
        <f>VLOOKUP(A11,Capitulos!A:B,2,0)</f>
        <v>Physical Characteristics</v>
      </c>
      <c r="C11" s="20">
        <v>301</v>
      </c>
      <c r="D11" s="3" t="s">
        <v>16</v>
      </c>
      <c r="E11" s="7">
        <v>1</v>
      </c>
      <c r="F11" s="7">
        <v>1</v>
      </c>
      <c r="G11" s="10" t="s">
        <v>79</v>
      </c>
    </row>
    <row r="12" spans="1:7" ht="15" customHeight="1" x14ac:dyDescent="0.25">
      <c r="A12" s="17">
        <v>3</v>
      </c>
      <c r="B12" s="4" t="str">
        <f>VLOOKUP(A12,Capitulos!A:B,2,0)</f>
        <v>Physical Characteristics</v>
      </c>
      <c r="C12" s="20">
        <v>302</v>
      </c>
      <c r="D12" s="5" t="s">
        <v>52</v>
      </c>
      <c r="E12" s="7">
        <v>0</v>
      </c>
      <c r="F12" s="7">
        <v>-1</v>
      </c>
      <c r="G12" s="4" t="s">
        <v>83</v>
      </c>
    </row>
    <row r="13" spans="1:7" ht="15" customHeight="1" x14ac:dyDescent="0.25">
      <c r="A13" s="17">
        <v>3</v>
      </c>
      <c r="B13" s="4" t="str">
        <f>VLOOKUP(A13,Capitulos!A:B,2,0)</f>
        <v>Physical Characteristics</v>
      </c>
      <c r="C13" s="20">
        <v>303</v>
      </c>
      <c r="D13" s="5" t="s">
        <v>53</v>
      </c>
      <c r="E13" s="7">
        <v>0</v>
      </c>
      <c r="F13" s="7">
        <v>-1</v>
      </c>
      <c r="G13" s="4" t="s">
        <v>82</v>
      </c>
    </row>
    <row r="14" spans="1:7" ht="15" customHeight="1" x14ac:dyDescent="0.25">
      <c r="A14" s="17">
        <v>3</v>
      </c>
      <c r="B14" s="4" t="str">
        <f>VLOOKUP(A14,Capitulos!A:B,2,0)</f>
        <v>Physical Characteristics</v>
      </c>
      <c r="C14" s="20">
        <v>304</v>
      </c>
      <c r="D14" s="5" t="s">
        <v>54</v>
      </c>
      <c r="E14" s="7">
        <v>0</v>
      </c>
      <c r="F14" s="7">
        <v>-1</v>
      </c>
      <c r="G14" s="4" t="s">
        <v>84</v>
      </c>
    </row>
    <row r="15" spans="1:7" ht="15" customHeight="1" x14ac:dyDescent="0.25">
      <c r="A15" s="17">
        <v>3</v>
      </c>
      <c r="B15" s="4" t="str">
        <f>VLOOKUP(A15,Capitulos!A:B,2,0)</f>
        <v>Physical Characteristics</v>
      </c>
      <c r="C15" s="20">
        <v>305</v>
      </c>
      <c r="D15" s="5" t="s">
        <v>47</v>
      </c>
      <c r="E15" s="7">
        <v>0</v>
      </c>
      <c r="F15" s="7">
        <v>1</v>
      </c>
      <c r="G15" s="4" t="s">
        <v>80</v>
      </c>
    </row>
    <row r="16" spans="1:7" ht="15" customHeight="1" x14ac:dyDescent="0.25">
      <c r="A16" s="17">
        <v>3</v>
      </c>
      <c r="B16" s="4" t="str">
        <f>VLOOKUP(A16,Capitulos!A:B,2,0)</f>
        <v>Physical Characteristics</v>
      </c>
      <c r="C16" s="20">
        <v>306</v>
      </c>
      <c r="D16" s="5" t="s">
        <v>46</v>
      </c>
      <c r="E16" s="7">
        <v>0</v>
      </c>
      <c r="F16" s="7">
        <v>1</v>
      </c>
      <c r="G16" s="4" t="s">
        <v>81</v>
      </c>
    </row>
    <row r="17" spans="1:7" ht="15" customHeight="1" x14ac:dyDescent="0.25">
      <c r="A17" s="17">
        <v>3</v>
      </c>
      <c r="B17" s="4" t="str">
        <f>VLOOKUP(A17,Capitulos!A:B,2,0)</f>
        <v>Physical Characteristics</v>
      </c>
      <c r="C17" s="20">
        <v>307</v>
      </c>
      <c r="D17" s="5" t="s">
        <v>55</v>
      </c>
      <c r="E17" s="7">
        <v>0</v>
      </c>
      <c r="F17" s="7">
        <v>1</v>
      </c>
      <c r="G17" s="10" t="s">
        <v>85</v>
      </c>
    </row>
    <row r="18" spans="1:7" ht="15" customHeight="1" x14ac:dyDescent="0.25">
      <c r="A18" s="17">
        <v>3</v>
      </c>
      <c r="B18" s="4" t="str">
        <f>VLOOKUP(A18,Capitulos!A:B,2,0)</f>
        <v>Physical Characteristics</v>
      </c>
      <c r="C18" s="20">
        <v>308</v>
      </c>
      <c r="D18" s="5" t="s">
        <v>56</v>
      </c>
      <c r="E18" s="7">
        <v>0</v>
      </c>
      <c r="F18" s="7">
        <v>1</v>
      </c>
      <c r="G18" s="4" t="s">
        <v>86</v>
      </c>
    </row>
    <row r="19" spans="1:7" ht="15" customHeight="1" x14ac:dyDescent="0.25">
      <c r="A19" s="17">
        <v>3</v>
      </c>
      <c r="B19" s="4" t="str">
        <f>VLOOKUP(A19,Capitulos!A:B,2,0)</f>
        <v>Physical Characteristics</v>
      </c>
      <c r="C19" s="20">
        <v>309</v>
      </c>
      <c r="D19" s="5" t="s">
        <v>57</v>
      </c>
      <c r="E19" s="7">
        <v>0</v>
      </c>
      <c r="F19" s="7">
        <v>1</v>
      </c>
      <c r="G19" s="4" t="s">
        <v>87</v>
      </c>
    </row>
    <row r="20" spans="1:7" ht="15" customHeight="1" x14ac:dyDescent="0.25">
      <c r="A20" s="17">
        <v>3</v>
      </c>
      <c r="B20" s="4" t="str">
        <f>VLOOKUP(A20,Capitulos!A:B,2,0)</f>
        <v>Physical Characteristics</v>
      </c>
      <c r="C20" s="20">
        <v>310</v>
      </c>
      <c r="D20" s="3" t="s">
        <v>17</v>
      </c>
      <c r="E20" s="7">
        <v>1</v>
      </c>
      <c r="F20" s="7">
        <v>1</v>
      </c>
      <c r="G20" s="10" t="s">
        <v>50</v>
      </c>
    </row>
    <row r="21" spans="1:7" ht="15" customHeight="1" x14ac:dyDescent="0.25">
      <c r="A21" s="17">
        <v>3</v>
      </c>
      <c r="B21" s="4" t="str">
        <f>VLOOKUP(A21,Capitulos!A:B,2,0)</f>
        <v>Physical Characteristics</v>
      </c>
      <c r="C21" s="20">
        <v>311</v>
      </c>
      <c r="D21" s="6" t="s">
        <v>58</v>
      </c>
      <c r="E21" s="7">
        <v>0</v>
      </c>
      <c r="F21" s="7">
        <v>-1</v>
      </c>
      <c r="G21" s="10" t="s">
        <v>93</v>
      </c>
    </row>
    <row r="22" spans="1:7" ht="15" customHeight="1" x14ac:dyDescent="0.25">
      <c r="A22" s="17">
        <v>3</v>
      </c>
      <c r="B22" s="4" t="str">
        <f>VLOOKUP(A22,Capitulos!A:B,2,0)</f>
        <v>Physical Characteristics</v>
      </c>
      <c r="C22" s="20">
        <v>312</v>
      </c>
      <c r="D22" s="6" t="s">
        <v>59</v>
      </c>
      <c r="E22" s="7">
        <v>0</v>
      </c>
      <c r="F22" s="7">
        <v>-1</v>
      </c>
      <c r="G22" s="10" t="s">
        <v>89</v>
      </c>
    </row>
    <row r="23" spans="1:7" ht="15" customHeight="1" x14ac:dyDescent="0.25">
      <c r="A23" s="17">
        <v>3</v>
      </c>
      <c r="B23" s="4" t="str">
        <f>VLOOKUP(A23,Capitulos!A:B,2,0)</f>
        <v>Physical Characteristics</v>
      </c>
      <c r="C23" s="20">
        <v>313</v>
      </c>
      <c r="D23" s="6" t="s">
        <v>60</v>
      </c>
      <c r="E23" s="7">
        <v>0</v>
      </c>
      <c r="F23" s="7">
        <v>-1</v>
      </c>
      <c r="G23" s="10" t="s">
        <v>90</v>
      </c>
    </row>
    <row r="24" spans="1:7" ht="15" customHeight="1" x14ac:dyDescent="0.25">
      <c r="A24" s="17">
        <v>3</v>
      </c>
      <c r="B24" s="4" t="str">
        <f>VLOOKUP(A24,Capitulos!A:B,2,0)</f>
        <v>Physical Characteristics</v>
      </c>
      <c r="C24" s="20">
        <v>314</v>
      </c>
      <c r="D24" s="6" t="s">
        <v>61</v>
      </c>
      <c r="E24" s="7">
        <v>0</v>
      </c>
      <c r="F24" s="7">
        <v>1</v>
      </c>
      <c r="G24" s="10" t="s">
        <v>91</v>
      </c>
    </row>
    <row r="25" spans="1:7" ht="15" customHeight="1" x14ac:dyDescent="0.25">
      <c r="A25" s="17">
        <v>3</v>
      </c>
      <c r="B25" s="4" t="str">
        <f>VLOOKUP(A25,Capitulos!A:B,2,0)</f>
        <v>Physical Characteristics</v>
      </c>
      <c r="C25" s="20">
        <v>315</v>
      </c>
      <c r="D25" s="6" t="s">
        <v>62</v>
      </c>
      <c r="E25" s="7">
        <v>0</v>
      </c>
      <c r="F25" s="7">
        <v>-1</v>
      </c>
      <c r="G25" s="10" t="s">
        <v>92</v>
      </c>
    </row>
    <row r="26" spans="1:7" ht="15" customHeight="1" x14ac:dyDescent="0.25">
      <c r="A26" s="17">
        <v>3</v>
      </c>
      <c r="B26" s="4" t="str">
        <f>VLOOKUP(A26,Capitulos!A:B,2,0)</f>
        <v>Physical Characteristics</v>
      </c>
      <c r="C26" s="20">
        <v>316</v>
      </c>
      <c r="D26" s="6" t="s">
        <v>47</v>
      </c>
      <c r="E26" s="7">
        <v>0</v>
      </c>
      <c r="F26" s="7">
        <v>1</v>
      </c>
      <c r="G26" s="10" t="s">
        <v>88</v>
      </c>
    </row>
    <row r="27" spans="1:7" ht="15" customHeight="1" x14ac:dyDescent="0.25">
      <c r="A27" s="17">
        <v>3</v>
      </c>
      <c r="B27" s="4" t="str">
        <f>VLOOKUP(A27,Capitulos!A:B,2,0)</f>
        <v>Physical Characteristics</v>
      </c>
      <c r="C27" s="20">
        <v>317</v>
      </c>
      <c r="D27" s="6" t="s">
        <v>46</v>
      </c>
      <c r="E27" s="7">
        <v>0</v>
      </c>
      <c r="F27" s="7">
        <v>1</v>
      </c>
      <c r="G27" s="10" t="s">
        <v>446</v>
      </c>
    </row>
    <row r="28" spans="1:7" ht="15" customHeight="1" x14ac:dyDescent="0.25">
      <c r="A28" s="17">
        <v>3</v>
      </c>
      <c r="B28" s="4" t="str">
        <f>VLOOKUP(A28,Capitulos!A:B,2,0)</f>
        <v>Physical Characteristics</v>
      </c>
      <c r="C28" s="20">
        <v>318</v>
      </c>
      <c r="D28" s="3" t="s">
        <v>18</v>
      </c>
      <c r="E28" s="7">
        <v>0</v>
      </c>
      <c r="F28" s="7">
        <v>0</v>
      </c>
      <c r="G28" s="10" t="s">
        <v>51</v>
      </c>
    </row>
    <row r="29" spans="1:7" ht="15" customHeight="1" x14ac:dyDescent="0.25">
      <c r="A29" s="17">
        <v>3</v>
      </c>
      <c r="B29" s="4" t="str">
        <f>VLOOKUP(A29,Capitulos!A:B,2,0)</f>
        <v>Physical Characteristics</v>
      </c>
      <c r="C29" s="20">
        <v>319</v>
      </c>
      <c r="D29" s="3" t="s">
        <v>63</v>
      </c>
      <c r="E29" s="7">
        <v>0</v>
      </c>
      <c r="F29" s="7">
        <v>-1</v>
      </c>
      <c r="G29" s="10" t="s">
        <v>97</v>
      </c>
    </row>
    <row r="30" spans="1:7" ht="15" customHeight="1" x14ac:dyDescent="0.25">
      <c r="A30" s="17">
        <v>3</v>
      </c>
      <c r="B30" s="4" t="str">
        <f>VLOOKUP(A30,Capitulos!A:B,2,0)</f>
        <v>Physical Characteristics</v>
      </c>
      <c r="C30" s="20">
        <v>320</v>
      </c>
      <c r="D30" s="5" t="s">
        <v>64</v>
      </c>
      <c r="E30" s="7">
        <v>0</v>
      </c>
      <c r="F30" s="7">
        <v>1</v>
      </c>
      <c r="G30" s="10" t="s">
        <v>99</v>
      </c>
    </row>
    <row r="31" spans="1:7" ht="15" customHeight="1" x14ac:dyDescent="0.25">
      <c r="A31" s="17">
        <v>3</v>
      </c>
      <c r="B31" s="4" t="str">
        <f>VLOOKUP(A31,Capitulos!A:B,2,0)</f>
        <v>Physical Characteristics</v>
      </c>
      <c r="C31" s="20">
        <v>321</v>
      </c>
      <c r="D31" s="5" t="s">
        <v>65</v>
      </c>
      <c r="E31" s="7">
        <v>0</v>
      </c>
      <c r="F31" s="7">
        <v>1</v>
      </c>
      <c r="G31" s="10" t="s">
        <v>98</v>
      </c>
    </row>
    <row r="32" spans="1:7" ht="15" customHeight="1" x14ac:dyDescent="0.25">
      <c r="A32" s="17">
        <v>3</v>
      </c>
      <c r="B32" s="4" t="str">
        <f>VLOOKUP(A32,Capitulos!A:B,2,0)</f>
        <v>Physical Characteristics</v>
      </c>
      <c r="C32" s="20">
        <v>322</v>
      </c>
      <c r="D32" s="5" t="s">
        <v>66</v>
      </c>
      <c r="E32" s="7">
        <v>0</v>
      </c>
      <c r="F32" s="7">
        <v>1</v>
      </c>
      <c r="G32" s="10" t="s">
        <v>100</v>
      </c>
    </row>
    <row r="33" spans="1:7" ht="15" customHeight="1" x14ac:dyDescent="0.25">
      <c r="A33" s="17">
        <v>3</v>
      </c>
      <c r="B33" s="4" t="str">
        <f>VLOOKUP(A33,Capitulos!A:B,2,0)</f>
        <v>Physical Characteristics</v>
      </c>
      <c r="C33" s="20">
        <v>323</v>
      </c>
      <c r="D33" s="3" t="s">
        <v>67</v>
      </c>
      <c r="E33" s="7">
        <v>0</v>
      </c>
      <c r="F33" s="7">
        <v>-1</v>
      </c>
      <c r="G33" s="10" t="s">
        <v>94</v>
      </c>
    </row>
    <row r="34" spans="1:7" ht="15" customHeight="1" x14ac:dyDescent="0.25">
      <c r="A34" s="17">
        <v>3</v>
      </c>
      <c r="B34" s="4" t="str">
        <f>VLOOKUP(A34,Capitulos!A:B,2,0)</f>
        <v>Physical Characteristics</v>
      </c>
      <c r="C34" s="20">
        <v>399</v>
      </c>
      <c r="D34" s="5" t="s">
        <v>68</v>
      </c>
      <c r="E34" s="7">
        <v>0</v>
      </c>
      <c r="F34" s="7">
        <v>1</v>
      </c>
      <c r="G34" s="10" t="s">
        <v>95</v>
      </c>
    </row>
    <row r="35" spans="1:7" ht="15" customHeight="1" x14ac:dyDescent="0.25">
      <c r="A35" s="17">
        <v>3</v>
      </c>
      <c r="B35" s="4" t="str">
        <f>VLOOKUP(A35,Capitulos!A:B,2,0)</f>
        <v>Physical Characteristics</v>
      </c>
      <c r="C35" s="20">
        <v>325</v>
      </c>
      <c r="D35" s="5" t="s">
        <v>69</v>
      </c>
      <c r="E35" s="7">
        <v>0</v>
      </c>
      <c r="F35" s="7">
        <v>1</v>
      </c>
      <c r="G35" s="10" t="s">
        <v>124</v>
      </c>
    </row>
    <row r="36" spans="1:7" ht="15" customHeight="1" x14ac:dyDescent="0.25">
      <c r="A36" s="17">
        <v>3</v>
      </c>
      <c r="B36" s="4" t="str">
        <f>VLOOKUP(A36,Capitulos!A:B,2,0)</f>
        <v>Physical Characteristics</v>
      </c>
      <c r="C36" s="20">
        <v>399</v>
      </c>
      <c r="D36" s="5" t="s">
        <v>70</v>
      </c>
      <c r="E36" s="7">
        <v>0</v>
      </c>
      <c r="F36" s="7">
        <v>-1</v>
      </c>
      <c r="G36" s="10" t="s">
        <v>96</v>
      </c>
    </row>
    <row r="37" spans="1:7" ht="15" customHeight="1" x14ac:dyDescent="0.25">
      <c r="A37" s="17">
        <v>3</v>
      </c>
      <c r="B37" s="4" t="str">
        <f>VLOOKUP(A37,Capitulos!A:B,2,0)</f>
        <v>Physical Characteristics</v>
      </c>
      <c r="C37" s="20">
        <v>327</v>
      </c>
      <c r="D37" s="3" t="s">
        <v>19</v>
      </c>
      <c r="E37" s="7">
        <v>0</v>
      </c>
      <c r="F37" s="7">
        <v>0</v>
      </c>
      <c r="G37" s="4" t="s">
        <v>101</v>
      </c>
    </row>
    <row r="38" spans="1:7" ht="15" customHeight="1" x14ac:dyDescent="0.25">
      <c r="A38" s="17">
        <v>3</v>
      </c>
      <c r="B38" s="4" t="str">
        <f>VLOOKUP(A38,Capitulos!A:B,2,0)</f>
        <v>Physical Characteristics</v>
      </c>
      <c r="C38" s="20">
        <v>328</v>
      </c>
      <c r="D38" s="3" t="s">
        <v>71</v>
      </c>
      <c r="E38" s="7">
        <v>1</v>
      </c>
      <c r="F38" s="7">
        <v>1</v>
      </c>
      <c r="G38" s="4" t="s">
        <v>101</v>
      </c>
    </row>
    <row r="39" spans="1:7" ht="15" customHeight="1" x14ac:dyDescent="0.25">
      <c r="A39" s="17">
        <v>3</v>
      </c>
      <c r="B39" s="4" t="str">
        <f>VLOOKUP(A39,Capitulos!A:B,2,0)</f>
        <v>Physical Characteristics</v>
      </c>
      <c r="C39" s="20">
        <v>329</v>
      </c>
      <c r="D39" s="5" t="s">
        <v>72</v>
      </c>
      <c r="E39" s="7">
        <v>0</v>
      </c>
      <c r="F39" s="7">
        <v>1</v>
      </c>
      <c r="G39" s="4" t="s">
        <v>102</v>
      </c>
    </row>
    <row r="40" spans="1:7" ht="15" customHeight="1" x14ac:dyDescent="0.25">
      <c r="A40" s="17">
        <v>3</v>
      </c>
      <c r="B40" s="4" t="str">
        <f>VLOOKUP(A40,Capitulos!A:B,2,0)</f>
        <v>Physical Characteristics</v>
      </c>
      <c r="C40" s="20">
        <v>330</v>
      </c>
      <c r="D40" s="5" t="s">
        <v>73</v>
      </c>
      <c r="E40" s="7">
        <v>0</v>
      </c>
      <c r="F40" s="7">
        <v>1</v>
      </c>
      <c r="G40" s="4" t="s">
        <v>103</v>
      </c>
    </row>
    <row r="41" spans="1:7" ht="15" customHeight="1" x14ac:dyDescent="0.25">
      <c r="A41" s="17">
        <v>3</v>
      </c>
      <c r="B41" s="4" t="str">
        <f>VLOOKUP(A41,Capitulos!A:B,2,0)</f>
        <v>Physical Characteristics</v>
      </c>
      <c r="C41" s="20">
        <v>399</v>
      </c>
      <c r="D41" s="5" t="s">
        <v>74</v>
      </c>
      <c r="E41" s="7">
        <v>0</v>
      </c>
      <c r="F41" s="7">
        <v>-1</v>
      </c>
      <c r="G41" s="4" t="s">
        <v>117</v>
      </c>
    </row>
    <row r="42" spans="1:7" ht="15" customHeight="1" x14ac:dyDescent="0.25">
      <c r="A42" s="17">
        <v>3</v>
      </c>
      <c r="B42" s="4" t="str">
        <f>VLOOKUP(A42,Capitulos!A:B,2,0)</f>
        <v>Physical Characteristics</v>
      </c>
      <c r="C42" s="20">
        <v>332</v>
      </c>
      <c r="D42" s="5" t="s">
        <v>108</v>
      </c>
      <c r="E42" s="7">
        <v>0</v>
      </c>
      <c r="F42" s="7">
        <v>-1</v>
      </c>
      <c r="G42" s="4" t="s">
        <v>109</v>
      </c>
    </row>
    <row r="43" spans="1:7" ht="15" customHeight="1" x14ac:dyDescent="0.25">
      <c r="A43" s="17">
        <v>3</v>
      </c>
      <c r="B43" s="4" t="str">
        <f>VLOOKUP(A43,Capitulos!A:B,2,0)</f>
        <v>Physical Characteristics</v>
      </c>
      <c r="C43" s="20">
        <v>333</v>
      </c>
      <c r="D43" s="3" t="s">
        <v>75</v>
      </c>
      <c r="E43" s="7">
        <v>0</v>
      </c>
      <c r="F43" s="7">
        <v>0</v>
      </c>
      <c r="G43" s="4" t="s">
        <v>104</v>
      </c>
    </row>
    <row r="44" spans="1:7" ht="15" customHeight="1" x14ac:dyDescent="0.25">
      <c r="A44" s="17">
        <v>3</v>
      </c>
      <c r="B44" s="4" t="str">
        <f>VLOOKUP(A44,Capitulos!A:B,2,0)</f>
        <v>Physical Characteristics</v>
      </c>
      <c r="C44" s="20">
        <v>334</v>
      </c>
      <c r="D44" s="3" t="s">
        <v>76</v>
      </c>
      <c r="E44" s="7">
        <v>0</v>
      </c>
      <c r="F44" s="7">
        <v>1</v>
      </c>
      <c r="G44" s="10" t="s">
        <v>105</v>
      </c>
    </row>
    <row r="45" spans="1:7" ht="15" customHeight="1" x14ac:dyDescent="0.25">
      <c r="A45" s="17">
        <v>3</v>
      </c>
      <c r="B45" s="4" t="str">
        <f>VLOOKUP(A45,Capitulos!A:B,2,0)</f>
        <v>Physical Characteristics</v>
      </c>
      <c r="C45" s="20">
        <v>335</v>
      </c>
      <c r="D45" s="3" t="s">
        <v>77</v>
      </c>
      <c r="E45" s="7">
        <v>0</v>
      </c>
      <c r="F45" s="7">
        <v>1</v>
      </c>
      <c r="G45" s="4" t="s">
        <v>106</v>
      </c>
    </row>
    <row r="46" spans="1:7" ht="15" customHeight="1" x14ac:dyDescent="0.25">
      <c r="A46" s="17">
        <v>3</v>
      </c>
      <c r="B46" s="4" t="str">
        <f>VLOOKUP(A46,Capitulos!A:B,2,0)</f>
        <v>Physical Characteristics</v>
      </c>
      <c r="C46" s="20">
        <v>336</v>
      </c>
      <c r="D46" s="3" t="s">
        <v>78</v>
      </c>
      <c r="E46" s="7">
        <v>0</v>
      </c>
      <c r="F46" s="7">
        <v>1</v>
      </c>
      <c r="G46" s="4" t="s">
        <v>107</v>
      </c>
    </row>
    <row r="47" spans="1:7" ht="15" customHeight="1" x14ac:dyDescent="0.25">
      <c r="A47" s="17">
        <v>4</v>
      </c>
      <c r="B47" s="4" t="str">
        <f>VLOOKUP(A47,Capitulos!A:B,2,0)</f>
        <v>Stylistic, Cultural, and Chronological Information</v>
      </c>
      <c r="C47" s="20">
        <v>401</v>
      </c>
      <c r="D47" s="3" t="s">
        <v>20</v>
      </c>
      <c r="E47" s="7">
        <v>0</v>
      </c>
      <c r="F47" s="7">
        <v>1</v>
      </c>
      <c r="G47" s="4" t="s">
        <v>110</v>
      </c>
    </row>
    <row r="48" spans="1:7" ht="15" customHeight="1" x14ac:dyDescent="0.25">
      <c r="A48" s="17">
        <v>4</v>
      </c>
      <c r="B48" s="4" t="str">
        <f>VLOOKUP(A48,Capitulos!A:B,2,0)</f>
        <v>Stylistic, Cultural, and Chronological Information</v>
      </c>
      <c r="C48" s="20">
        <v>402</v>
      </c>
      <c r="D48" s="5" t="s">
        <v>46</v>
      </c>
      <c r="E48" s="7">
        <v>0</v>
      </c>
      <c r="F48" s="7">
        <v>1</v>
      </c>
      <c r="G48" s="4" t="s">
        <v>118</v>
      </c>
    </row>
    <row r="49" spans="1:7" ht="15" customHeight="1" x14ac:dyDescent="0.25">
      <c r="A49" s="17">
        <v>4</v>
      </c>
      <c r="B49" s="4" t="str">
        <f>VLOOKUP(A49,Capitulos!A:B,2,0)</f>
        <v>Stylistic, Cultural, and Chronological Information</v>
      </c>
      <c r="C49" s="20">
        <v>403</v>
      </c>
      <c r="D49" s="5" t="s">
        <v>21</v>
      </c>
      <c r="E49" s="7">
        <v>0</v>
      </c>
      <c r="F49" s="7">
        <v>1</v>
      </c>
      <c r="G49" s="4" t="s">
        <v>111</v>
      </c>
    </row>
    <row r="50" spans="1:7" ht="15" customHeight="1" x14ac:dyDescent="0.25">
      <c r="A50" s="17">
        <v>4</v>
      </c>
      <c r="B50" s="4" t="str">
        <f>VLOOKUP(A50,Capitulos!A:B,2,0)</f>
        <v>Stylistic, Cultural, and Chronological Information</v>
      </c>
      <c r="C50" s="20">
        <v>404</v>
      </c>
      <c r="D50" s="3" t="s">
        <v>22</v>
      </c>
      <c r="E50" s="7">
        <v>1</v>
      </c>
      <c r="F50" s="7">
        <v>0</v>
      </c>
      <c r="G50" s="4" t="s">
        <v>112</v>
      </c>
    </row>
    <row r="51" spans="1:7" ht="15" customHeight="1" x14ac:dyDescent="0.25">
      <c r="A51" s="17">
        <v>4</v>
      </c>
      <c r="B51" s="4" t="str">
        <f>VLOOKUP(A51,Capitulos!A:B,2,0)</f>
        <v>Stylistic, Cultural, and Chronological Information</v>
      </c>
      <c r="C51" s="20">
        <v>405</v>
      </c>
      <c r="D51" s="6" t="s">
        <v>113</v>
      </c>
      <c r="E51" s="7">
        <v>1</v>
      </c>
      <c r="F51" s="7">
        <v>1</v>
      </c>
      <c r="G51" s="4" t="s">
        <v>444</v>
      </c>
    </row>
    <row r="52" spans="1:7" ht="15" customHeight="1" x14ac:dyDescent="0.25">
      <c r="A52" s="17">
        <v>4</v>
      </c>
      <c r="B52" s="4" t="str">
        <f>VLOOKUP(A52,Capitulos!A:B,2,0)</f>
        <v>Stylistic, Cultural, and Chronological Information</v>
      </c>
      <c r="C52" s="20">
        <v>406</v>
      </c>
      <c r="D52" s="6" t="s">
        <v>114</v>
      </c>
      <c r="E52" s="7">
        <v>1</v>
      </c>
      <c r="F52" s="7">
        <v>1</v>
      </c>
      <c r="G52" s="4" t="s">
        <v>445</v>
      </c>
    </row>
    <row r="53" spans="1:7" ht="15" customHeight="1" x14ac:dyDescent="0.25">
      <c r="A53" s="17">
        <v>4</v>
      </c>
      <c r="B53" s="4" t="str">
        <f>VLOOKUP(A53,Capitulos!A:B,2,0)</f>
        <v>Stylistic, Cultural, and Chronological Information</v>
      </c>
      <c r="C53" s="20">
        <v>407</v>
      </c>
      <c r="D53" s="5" t="s">
        <v>115</v>
      </c>
      <c r="E53" s="7">
        <v>0</v>
      </c>
      <c r="F53" s="7">
        <v>1</v>
      </c>
      <c r="G53" s="10" t="s">
        <v>119</v>
      </c>
    </row>
    <row r="54" spans="1:7" ht="15" customHeight="1" x14ac:dyDescent="0.25">
      <c r="A54" s="17">
        <v>5</v>
      </c>
      <c r="B54" s="4" t="str">
        <f>VLOOKUP(A54,Capitulos!A:B,2,0)</f>
        <v>Location and Geography</v>
      </c>
      <c r="C54" s="20">
        <v>501</v>
      </c>
      <c r="D54" s="5" t="s">
        <v>24</v>
      </c>
      <c r="E54" s="7">
        <v>1</v>
      </c>
      <c r="F54" s="7">
        <v>1</v>
      </c>
      <c r="G54" s="10" t="s">
        <v>120</v>
      </c>
    </row>
    <row r="55" spans="1:7" ht="15" customHeight="1" x14ac:dyDescent="0.25">
      <c r="A55" s="17">
        <v>5</v>
      </c>
      <c r="B55" s="4" t="str">
        <f>VLOOKUP(A55,Capitulos!A:B,2,0)</f>
        <v>Location and Geography</v>
      </c>
      <c r="C55" s="20">
        <v>502</v>
      </c>
      <c r="D55" s="5" t="s">
        <v>25</v>
      </c>
      <c r="E55" s="7">
        <v>0</v>
      </c>
      <c r="F55" s="7">
        <v>1</v>
      </c>
      <c r="G55" s="4" t="s">
        <v>121</v>
      </c>
    </row>
    <row r="56" spans="1:7" ht="15" customHeight="1" x14ac:dyDescent="0.25">
      <c r="A56" s="17">
        <v>5</v>
      </c>
      <c r="B56" s="4" t="str">
        <f>VLOOKUP(A56,Capitulos!A:B,2,0)</f>
        <v>Location and Geography</v>
      </c>
      <c r="C56" s="20">
        <v>503</v>
      </c>
      <c r="D56" s="5" t="s">
        <v>26</v>
      </c>
      <c r="E56" s="7">
        <v>0</v>
      </c>
      <c r="F56" s="7">
        <v>1</v>
      </c>
      <c r="G56" s="4" t="s">
        <v>122</v>
      </c>
    </row>
    <row r="57" spans="1:7" ht="15" customHeight="1" x14ac:dyDescent="0.25">
      <c r="A57" s="17">
        <v>5</v>
      </c>
      <c r="B57" s="4" t="str">
        <f>VLOOKUP(A57,Capitulos!A:B,2,0)</f>
        <v>Location and Geography</v>
      </c>
      <c r="C57" s="20">
        <v>504</v>
      </c>
      <c r="D57" s="5" t="s">
        <v>27</v>
      </c>
      <c r="E57" s="7">
        <v>0</v>
      </c>
      <c r="F57" s="7">
        <v>1</v>
      </c>
      <c r="G57" s="4" t="s">
        <v>123</v>
      </c>
    </row>
    <row r="58" spans="1:7" ht="15" customHeight="1" x14ac:dyDescent="0.25">
      <c r="A58" s="17">
        <v>6</v>
      </c>
      <c r="B58" s="4" t="str">
        <f>VLOOKUP(A58,Capitulos!A:B,2,0)</f>
        <v>Subject</v>
      </c>
      <c r="C58" s="20">
        <v>601</v>
      </c>
      <c r="D58" s="3" t="s">
        <v>6</v>
      </c>
      <c r="E58" s="7">
        <v>1</v>
      </c>
      <c r="F58" s="7">
        <v>1</v>
      </c>
      <c r="G58" s="10" t="s">
        <v>125</v>
      </c>
    </row>
    <row r="59" spans="1:7" ht="15" customHeight="1" x14ac:dyDescent="0.25">
      <c r="A59" s="17">
        <v>6</v>
      </c>
      <c r="B59" s="4" t="str">
        <f>VLOOKUP(A59,Capitulos!A:B,2,0)</f>
        <v>Subject</v>
      </c>
      <c r="C59" s="20">
        <v>602</v>
      </c>
      <c r="D59" s="5" t="s">
        <v>126</v>
      </c>
      <c r="E59" s="7">
        <v>1</v>
      </c>
      <c r="F59" s="7">
        <v>1</v>
      </c>
      <c r="G59" s="10" t="s">
        <v>447</v>
      </c>
    </row>
    <row r="60" spans="1:7" ht="15" customHeight="1" x14ac:dyDescent="0.25">
      <c r="A60" s="17">
        <v>6</v>
      </c>
      <c r="B60" s="4" t="str">
        <f>VLOOKUP(A60,Capitulos!A:B,2,0)</f>
        <v>Subject</v>
      </c>
      <c r="C60" s="20">
        <v>603</v>
      </c>
      <c r="D60" s="5" t="s">
        <v>47</v>
      </c>
      <c r="E60" s="7">
        <v>0</v>
      </c>
      <c r="F60" s="7">
        <v>-1</v>
      </c>
      <c r="G60" s="10" t="s">
        <v>128</v>
      </c>
    </row>
    <row r="61" spans="1:7" ht="15" customHeight="1" x14ac:dyDescent="0.25">
      <c r="A61" s="17">
        <v>6</v>
      </c>
      <c r="B61" s="4" t="str">
        <f>VLOOKUP(A61,Capitulos!A:B,2,0)</f>
        <v>Subject</v>
      </c>
      <c r="C61" s="20">
        <v>604</v>
      </c>
      <c r="D61" s="5" t="s">
        <v>127</v>
      </c>
      <c r="E61" s="7">
        <v>0</v>
      </c>
      <c r="F61" s="7">
        <v>-1</v>
      </c>
      <c r="G61" s="10" t="s">
        <v>129</v>
      </c>
    </row>
    <row r="62" spans="1:7" ht="15" customHeight="1" x14ac:dyDescent="0.25">
      <c r="A62" s="17">
        <v>7</v>
      </c>
      <c r="B62" s="4" t="str">
        <f>VLOOKUP(A62,Capitulos!A:B,2,0)</f>
        <v>Class</v>
      </c>
      <c r="C62" s="20">
        <v>701</v>
      </c>
      <c r="D62" s="3" t="s">
        <v>7</v>
      </c>
      <c r="E62" s="7">
        <v>1</v>
      </c>
      <c r="F62" s="7">
        <v>1</v>
      </c>
      <c r="G62" s="10" t="s">
        <v>131</v>
      </c>
    </row>
    <row r="63" spans="1:7" ht="15" customHeight="1" x14ac:dyDescent="0.25">
      <c r="A63" s="17">
        <v>8</v>
      </c>
      <c r="B63" s="4" t="str">
        <f>VLOOKUP(A63,Capitulos!A:B,2,0)</f>
        <v>Description</v>
      </c>
      <c r="C63" s="20">
        <v>801</v>
      </c>
      <c r="D63" s="5" t="s">
        <v>8</v>
      </c>
      <c r="E63" s="7">
        <v>0</v>
      </c>
      <c r="F63" s="7">
        <v>0</v>
      </c>
      <c r="G63" s="10" t="s">
        <v>133</v>
      </c>
    </row>
    <row r="64" spans="1:7" ht="15" customHeight="1" x14ac:dyDescent="0.25">
      <c r="A64" s="17">
        <v>8</v>
      </c>
      <c r="B64" s="4" t="str">
        <f>VLOOKUP(A64,Capitulos!A:B,2,0)</f>
        <v>Description</v>
      </c>
      <c r="C64" s="20">
        <v>802</v>
      </c>
      <c r="D64" s="5" t="s">
        <v>134</v>
      </c>
      <c r="E64" s="7">
        <v>0</v>
      </c>
      <c r="F64" s="7">
        <v>-1</v>
      </c>
      <c r="G64" s="10" t="s">
        <v>135</v>
      </c>
    </row>
    <row r="65" spans="1:7" ht="15" customHeight="1" x14ac:dyDescent="0.25">
      <c r="A65" s="17">
        <v>8</v>
      </c>
      <c r="B65" s="4" t="str">
        <f>VLOOKUP(A65,Capitulos!A:B,2,0)</f>
        <v>Description</v>
      </c>
      <c r="C65" s="20">
        <v>803</v>
      </c>
      <c r="D65" s="5" t="s">
        <v>28</v>
      </c>
      <c r="E65" s="7">
        <v>0</v>
      </c>
      <c r="F65" s="7">
        <v>0</v>
      </c>
      <c r="G65" s="4" t="s">
        <v>132</v>
      </c>
    </row>
    <row r="66" spans="1:7" ht="15" customHeight="1" x14ac:dyDescent="0.25">
      <c r="A66" s="31">
        <v>9</v>
      </c>
      <c r="B66" s="4" t="str">
        <f>VLOOKUP(A66,Capitulos!A:B,2,0)</f>
        <v>View Information</v>
      </c>
      <c r="C66" s="20">
        <v>901</v>
      </c>
      <c r="D66" s="5" t="s">
        <v>29</v>
      </c>
      <c r="E66" s="7">
        <v>1</v>
      </c>
      <c r="F66" s="7">
        <v>0</v>
      </c>
      <c r="G66" s="10" t="s">
        <v>137</v>
      </c>
    </row>
    <row r="67" spans="1:7" ht="15" customHeight="1" x14ac:dyDescent="0.25">
      <c r="A67" s="31">
        <v>9</v>
      </c>
      <c r="B67" s="4" t="str">
        <f>VLOOKUP(A67,Capitulos!A:B,2,0)</f>
        <v>View Information</v>
      </c>
      <c r="C67" s="20">
        <v>902</v>
      </c>
      <c r="D67" s="5" t="s">
        <v>30</v>
      </c>
      <c r="E67" s="7">
        <v>1</v>
      </c>
      <c r="F67" s="7">
        <v>1</v>
      </c>
      <c r="G67" s="4" t="s">
        <v>138</v>
      </c>
    </row>
    <row r="68" spans="1:7" ht="15" customHeight="1" x14ac:dyDescent="0.25">
      <c r="A68" s="31">
        <v>9</v>
      </c>
      <c r="B68" s="4" t="str">
        <f>VLOOKUP(A68,Capitulos!A:B,2,0)</f>
        <v>View Information</v>
      </c>
      <c r="C68" s="20">
        <v>903</v>
      </c>
      <c r="D68" s="5" t="s">
        <v>31</v>
      </c>
      <c r="E68" s="7">
        <v>1</v>
      </c>
      <c r="F68" s="7">
        <v>1</v>
      </c>
      <c r="G68" s="10" t="s">
        <v>139</v>
      </c>
    </row>
    <row r="69" spans="1:7" ht="15" customHeight="1" x14ac:dyDescent="0.25">
      <c r="A69" s="31">
        <v>9</v>
      </c>
      <c r="B69" s="4" t="str">
        <f>VLOOKUP(A69,Capitulos!A:B,2,0)</f>
        <v>View Information</v>
      </c>
      <c r="C69" s="20">
        <v>904</v>
      </c>
      <c r="D69" s="5" t="s">
        <v>32</v>
      </c>
      <c r="E69" s="7">
        <v>0</v>
      </c>
      <c r="F69" s="7">
        <v>-1</v>
      </c>
      <c r="G69" s="4" t="s">
        <v>140</v>
      </c>
    </row>
    <row r="70" spans="1:7" x14ac:dyDescent="0.25">
      <c r="A70" s="31">
        <v>9</v>
      </c>
      <c r="B70" s="4" t="str">
        <f>VLOOKUP(A70,Capitulos!A:B,2,0)</f>
        <v>View Information</v>
      </c>
      <c r="C70" s="20">
        <v>905</v>
      </c>
      <c r="D70" s="5" t="s">
        <v>141</v>
      </c>
      <c r="E70" s="7">
        <v>0</v>
      </c>
      <c r="F70" s="7">
        <v>-1</v>
      </c>
      <c r="G70" s="4" t="s">
        <v>444</v>
      </c>
    </row>
    <row r="71" spans="1:7" x14ac:dyDescent="0.25">
      <c r="A71" s="31">
        <v>9</v>
      </c>
      <c r="B71" s="4" t="str">
        <f>VLOOKUP(A71,Capitulos!A:B,2,0)</f>
        <v>View Information</v>
      </c>
      <c r="C71" s="20">
        <v>906</v>
      </c>
      <c r="D71" s="5" t="s">
        <v>142</v>
      </c>
      <c r="E71" s="7">
        <v>0</v>
      </c>
      <c r="F71" s="7">
        <v>-1</v>
      </c>
      <c r="G71" s="4" t="s">
        <v>445</v>
      </c>
    </row>
  </sheetData>
  <autoFilter ref="A1:G71" xr:uid="{7610A3D9-17E4-409F-A528-3B33F2E47FDE}"/>
  <phoneticPr fontId="4" type="noConversion"/>
  <pageMargins left="0.511811024" right="0.511811024" top="0.78740157499999996" bottom="0.78740157499999996" header="0.31496062000000002" footer="0.31496062000000002"/>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61288-35EB-4DA9-9EEC-DA97F6C39BA4}">
  <sheetPr codeName="Planilha3"/>
  <dimension ref="A1:E71"/>
  <sheetViews>
    <sheetView workbookViewId="0">
      <selection activeCell="D1" sqref="B1:D1048576"/>
    </sheetView>
  </sheetViews>
  <sheetFormatPr defaultRowHeight="15" x14ac:dyDescent="0.25"/>
  <cols>
    <col min="1" max="1" width="8.28515625" style="23" bestFit="1" customWidth="1"/>
    <col min="2" max="2" width="33.5703125" style="23" bestFit="1" customWidth="1"/>
    <col min="3" max="3" width="17.7109375" style="23" bestFit="1" customWidth="1"/>
    <col min="4" max="4" width="21.42578125" style="23" bestFit="1" customWidth="1"/>
    <col min="5" max="5" width="44.85546875" style="24" customWidth="1"/>
  </cols>
  <sheetData>
    <row r="1" spans="1:5" x14ac:dyDescent="0.25">
      <c r="A1" s="25" t="s">
        <v>457</v>
      </c>
      <c r="B1" s="25" t="s">
        <v>467</v>
      </c>
      <c r="C1" s="25" t="s">
        <v>468</v>
      </c>
      <c r="D1" s="25" t="s">
        <v>469</v>
      </c>
      <c r="E1" s="26" t="s">
        <v>537</v>
      </c>
    </row>
    <row r="2" spans="1:5" ht="30" x14ac:dyDescent="0.25">
      <c r="A2" s="23" t="s">
        <v>458</v>
      </c>
      <c r="B2" s="23" t="s">
        <v>11</v>
      </c>
      <c r="C2" s="23" t="s">
        <v>528</v>
      </c>
      <c r="D2" s="23" t="s">
        <v>528</v>
      </c>
      <c r="E2" s="24" t="s">
        <v>482</v>
      </c>
    </row>
    <row r="3" spans="1:5" ht="30" x14ac:dyDescent="0.25">
      <c r="A3" s="23" t="s">
        <v>458</v>
      </c>
      <c r="B3" s="23" t="s">
        <v>12</v>
      </c>
      <c r="C3" s="23" t="s">
        <v>528</v>
      </c>
      <c r="D3" s="23" t="s">
        <v>529</v>
      </c>
      <c r="E3" s="24" t="s">
        <v>530</v>
      </c>
    </row>
    <row r="4" spans="1:5" x14ac:dyDescent="0.25">
      <c r="A4" s="23" t="s">
        <v>458</v>
      </c>
      <c r="B4" s="23" t="s">
        <v>41</v>
      </c>
      <c r="C4" s="23" t="s">
        <v>529</v>
      </c>
      <c r="D4" s="23" t="s">
        <v>528</v>
      </c>
      <c r="E4" s="24" t="s">
        <v>471</v>
      </c>
    </row>
    <row r="5" spans="1:5" x14ac:dyDescent="0.25">
      <c r="A5" s="23" t="s">
        <v>458</v>
      </c>
      <c r="B5" s="23" t="s">
        <v>42</v>
      </c>
      <c r="C5" s="23" t="s">
        <v>529</v>
      </c>
      <c r="D5" s="23" t="s">
        <v>528</v>
      </c>
      <c r="E5" s="24" t="s">
        <v>472</v>
      </c>
    </row>
    <row r="6" spans="1:5" x14ac:dyDescent="0.25">
      <c r="A6" s="23" t="s">
        <v>458</v>
      </c>
      <c r="B6" s="23" t="s">
        <v>43</v>
      </c>
      <c r="C6" s="23" t="s">
        <v>529</v>
      </c>
      <c r="D6" s="23" t="s">
        <v>528</v>
      </c>
      <c r="E6" s="24" t="s">
        <v>473</v>
      </c>
    </row>
    <row r="7" spans="1:5" x14ac:dyDescent="0.25">
      <c r="A7" s="23" t="s">
        <v>459</v>
      </c>
      <c r="B7" s="23" t="s">
        <v>13</v>
      </c>
      <c r="C7" s="23" t="s">
        <v>528</v>
      </c>
      <c r="D7" s="23" t="s">
        <v>528</v>
      </c>
      <c r="E7" s="24" t="s">
        <v>474</v>
      </c>
    </row>
    <row r="8" spans="1:5" x14ac:dyDescent="0.25">
      <c r="A8" s="23" t="s">
        <v>459</v>
      </c>
      <c r="B8" s="23" t="s">
        <v>47</v>
      </c>
      <c r="C8" s="23" t="s">
        <v>529</v>
      </c>
      <c r="D8" s="23" t="s">
        <v>528</v>
      </c>
      <c r="E8" s="24" t="s">
        <v>475</v>
      </c>
    </row>
    <row r="9" spans="1:5" ht="30" x14ac:dyDescent="0.25">
      <c r="A9" s="23" t="s">
        <v>459</v>
      </c>
      <c r="B9" s="23" t="s">
        <v>46</v>
      </c>
      <c r="C9" s="23" t="s">
        <v>529</v>
      </c>
      <c r="D9" s="23" t="s">
        <v>528</v>
      </c>
      <c r="E9" s="24" t="s">
        <v>531</v>
      </c>
    </row>
    <row r="10" spans="1:5" ht="30" x14ac:dyDescent="0.25">
      <c r="A10" s="23" t="s">
        <v>459</v>
      </c>
      <c r="B10" s="23" t="s">
        <v>14</v>
      </c>
      <c r="C10" s="23" t="s">
        <v>528</v>
      </c>
      <c r="D10" s="23" t="s">
        <v>528</v>
      </c>
      <c r="E10" s="24" t="s">
        <v>470</v>
      </c>
    </row>
    <row r="11" spans="1:5" ht="30" x14ac:dyDescent="0.25">
      <c r="A11" s="23" t="s">
        <v>460</v>
      </c>
      <c r="B11" s="23" t="s">
        <v>16</v>
      </c>
      <c r="C11" s="23" t="s">
        <v>528</v>
      </c>
      <c r="D11" s="23" t="s">
        <v>528</v>
      </c>
      <c r="E11" s="24" t="s">
        <v>476</v>
      </c>
    </row>
    <row r="12" spans="1:5" x14ac:dyDescent="0.25">
      <c r="A12" s="23" t="s">
        <v>460</v>
      </c>
      <c r="B12" s="23" t="s">
        <v>52</v>
      </c>
      <c r="C12" s="23" t="s">
        <v>529</v>
      </c>
      <c r="D12" s="23" t="s">
        <v>529</v>
      </c>
      <c r="E12" s="24" t="s">
        <v>477</v>
      </c>
    </row>
    <row r="13" spans="1:5" x14ac:dyDescent="0.25">
      <c r="A13" s="23" t="s">
        <v>460</v>
      </c>
      <c r="B13" s="23" t="s">
        <v>53</v>
      </c>
      <c r="C13" s="23" t="s">
        <v>529</v>
      </c>
      <c r="D13" s="23" t="s">
        <v>529</v>
      </c>
      <c r="E13" s="24" t="s">
        <v>478</v>
      </c>
    </row>
    <row r="14" spans="1:5" x14ac:dyDescent="0.25">
      <c r="A14" s="23" t="s">
        <v>460</v>
      </c>
      <c r="B14" s="23" t="s">
        <v>54</v>
      </c>
      <c r="C14" s="23" t="s">
        <v>529</v>
      </c>
      <c r="D14" s="23" t="s">
        <v>529</v>
      </c>
      <c r="E14" s="24" t="s">
        <v>479</v>
      </c>
    </row>
    <row r="15" spans="1:5" x14ac:dyDescent="0.25">
      <c r="A15" s="23" t="s">
        <v>460</v>
      </c>
      <c r="B15" s="23" t="s">
        <v>47</v>
      </c>
      <c r="C15" s="23" t="s">
        <v>529</v>
      </c>
      <c r="D15" s="23" t="s">
        <v>528</v>
      </c>
      <c r="E15" s="24" t="s">
        <v>480</v>
      </c>
    </row>
    <row r="16" spans="1:5" ht="30" x14ac:dyDescent="0.25">
      <c r="A16" s="23" t="s">
        <v>460</v>
      </c>
      <c r="B16" s="23" t="s">
        <v>46</v>
      </c>
      <c r="C16" s="23" t="s">
        <v>529</v>
      </c>
      <c r="D16" s="23" t="s">
        <v>528</v>
      </c>
      <c r="E16" s="24" t="s">
        <v>507</v>
      </c>
    </row>
    <row r="17" spans="1:5" ht="30" x14ac:dyDescent="0.25">
      <c r="A17" s="23" t="s">
        <v>460</v>
      </c>
      <c r="B17" s="23" t="s">
        <v>55</v>
      </c>
      <c r="C17" s="23" t="s">
        <v>529</v>
      </c>
      <c r="D17" s="23" t="s">
        <v>528</v>
      </c>
      <c r="E17" s="24" t="s">
        <v>481</v>
      </c>
    </row>
    <row r="18" spans="1:5" ht="30" x14ac:dyDescent="0.25">
      <c r="A18" s="23" t="s">
        <v>460</v>
      </c>
      <c r="B18" s="23" t="s">
        <v>56</v>
      </c>
      <c r="C18" s="23" t="s">
        <v>529</v>
      </c>
      <c r="D18" s="23" t="s">
        <v>528</v>
      </c>
      <c r="E18" s="24" t="s">
        <v>483</v>
      </c>
    </row>
    <row r="19" spans="1:5" ht="30" x14ac:dyDescent="0.25">
      <c r="A19" s="23" t="s">
        <v>460</v>
      </c>
      <c r="B19" s="23" t="s">
        <v>57</v>
      </c>
      <c r="C19" s="23" t="s">
        <v>529</v>
      </c>
      <c r="D19" s="23" t="s">
        <v>528</v>
      </c>
      <c r="E19" s="24" t="s">
        <v>484</v>
      </c>
    </row>
    <row r="20" spans="1:5" ht="30" x14ac:dyDescent="0.25">
      <c r="A20" s="23" t="s">
        <v>460</v>
      </c>
      <c r="B20" s="23" t="s">
        <v>17</v>
      </c>
      <c r="C20" s="23" t="s">
        <v>528</v>
      </c>
      <c r="D20" s="23" t="s">
        <v>528</v>
      </c>
      <c r="E20" s="24" t="s">
        <v>485</v>
      </c>
    </row>
    <row r="21" spans="1:5" ht="30" x14ac:dyDescent="0.25">
      <c r="A21" s="23" t="s">
        <v>460</v>
      </c>
      <c r="B21" s="23" t="s">
        <v>58</v>
      </c>
      <c r="C21" s="23" t="s">
        <v>529</v>
      </c>
      <c r="D21" s="23" t="s">
        <v>529</v>
      </c>
      <c r="E21" s="24" t="s">
        <v>486</v>
      </c>
    </row>
    <row r="22" spans="1:5" ht="45" x14ac:dyDescent="0.25">
      <c r="A22" s="23" t="s">
        <v>460</v>
      </c>
      <c r="B22" s="23" t="s">
        <v>59</v>
      </c>
      <c r="C22" s="23" t="s">
        <v>529</v>
      </c>
      <c r="D22" s="23" t="s">
        <v>529</v>
      </c>
      <c r="E22" s="24" t="s">
        <v>532</v>
      </c>
    </row>
    <row r="23" spans="1:5" ht="30" x14ac:dyDescent="0.25">
      <c r="A23" s="23" t="s">
        <v>460</v>
      </c>
      <c r="B23" s="23" t="s">
        <v>60</v>
      </c>
      <c r="C23" s="23" t="s">
        <v>529</v>
      </c>
      <c r="D23" s="23" t="s">
        <v>529</v>
      </c>
      <c r="E23" s="24" t="s">
        <v>487</v>
      </c>
    </row>
    <row r="24" spans="1:5" ht="30" x14ac:dyDescent="0.25">
      <c r="A24" s="23" t="s">
        <v>460</v>
      </c>
      <c r="B24" s="23" t="s">
        <v>61</v>
      </c>
      <c r="C24" s="23" t="s">
        <v>529</v>
      </c>
      <c r="D24" s="23" t="s">
        <v>528</v>
      </c>
      <c r="E24" s="24" t="s">
        <v>488</v>
      </c>
    </row>
    <row r="25" spans="1:5" ht="30" x14ac:dyDescent="0.25">
      <c r="A25" s="23" t="s">
        <v>460</v>
      </c>
      <c r="B25" s="23" t="s">
        <v>62</v>
      </c>
      <c r="C25" s="23" t="s">
        <v>529</v>
      </c>
      <c r="D25" s="23" t="s">
        <v>529</v>
      </c>
      <c r="E25" s="24" t="s">
        <v>489</v>
      </c>
    </row>
    <row r="26" spans="1:5" ht="45" x14ac:dyDescent="0.25">
      <c r="A26" s="23" t="s">
        <v>460</v>
      </c>
      <c r="B26" s="23" t="s">
        <v>47</v>
      </c>
      <c r="C26" s="23" t="s">
        <v>529</v>
      </c>
      <c r="D26" s="23" t="s">
        <v>528</v>
      </c>
      <c r="E26" s="24" t="s">
        <v>533</v>
      </c>
    </row>
    <row r="27" spans="1:5" x14ac:dyDescent="0.25">
      <c r="A27" s="23" t="s">
        <v>460</v>
      </c>
      <c r="B27" s="23" t="s">
        <v>46</v>
      </c>
      <c r="C27" s="23" t="s">
        <v>529</v>
      </c>
      <c r="D27" s="23" t="s">
        <v>528</v>
      </c>
      <c r="E27" s="24" t="s">
        <v>527</v>
      </c>
    </row>
    <row r="28" spans="1:5" ht="30" x14ac:dyDescent="0.25">
      <c r="A28" s="23" t="s">
        <v>460</v>
      </c>
      <c r="B28" s="23" t="s">
        <v>18</v>
      </c>
      <c r="C28" s="23" t="s">
        <v>529</v>
      </c>
      <c r="D28" s="23" t="s">
        <v>529</v>
      </c>
      <c r="E28" s="24" t="s">
        <v>490</v>
      </c>
    </row>
    <row r="29" spans="1:5" ht="45" x14ac:dyDescent="0.25">
      <c r="A29" s="23" t="s">
        <v>460</v>
      </c>
      <c r="B29" s="23" t="s">
        <v>63</v>
      </c>
      <c r="C29" s="23" t="s">
        <v>529</v>
      </c>
      <c r="D29" s="23" t="s">
        <v>529</v>
      </c>
      <c r="E29" s="24" t="s">
        <v>491</v>
      </c>
    </row>
    <row r="30" spans="1:5" ht="45" x14ac:dyDescent="0.25">
      <c r="A30" s="23" t="s">
        <v>460</v>
      </c>
      <c r="B30" s="23" t="s">
        <v>64</v>
      </c>
      <c r="C30" s="23" t="s">
        <v>529</v>
      </c>
      <c r="D30" s="23" t="s">
        <v>528</v>
      </c>
      <c r="E30" s="24" t="s">
        <v>99</v>
      </c>
    </row>
    <row r="31" spans="1:5" ht="30" x14ac:dyDescent="0.25">
      <c r="A31" s="23" t="s">
        <v>460</v>
      </c>
      <c r="B31" s="23" t="s">
        <v>65</v>
      </c>
      <c r="C31" s="23" t="s">
        <v>529</v>
      </c>
      <c r="D31" s="23" t="s">
        <v>528</v>
      </c>
      <c r="E31" s="24" t="s">
        <v>492</v>
      </c>
    </row>
    <row r="32" spans="1:5" ht="30" x14ac:dyDescent="0.25">
      <c r="A32" s="23" t="s">
        <v>460</v>
      </c>
      <c r="B32" s="23" t="s">
        <v>66</v>
      </c>
      <c r="C32" s="23" t="s">
        <v>529</v>
      </c>
      <c r="D32" s="23" t="s">
        <v>528</v>
      </c>
      <c r="E32" s="24" t="s">
        <v>493</v>
      </c>
    </row>
    <row r="33" spans="1:5" ht="45" x14ac:dyDescent="0.25">
      <c r="A33" s="23" t="s">
        <v>460</v>
      </c>
      <c r="B33" s="23" t="s">
        <v>67</v>
      </c>
      <c r="C33" s="23" t="s">
        <v>529</v>
      </c>
      <c r="D33" s="23" t="s">
        <v>529</v>
      </c>
      <c r="E33" s="24" t="s">
        <v>494</v>
      </c>
    </row>
    <row r="34" spans="1:5" x14ac:dyDescent="0.25">
      <c r="A34" s="23" t="s">
        <v>460</v>
      </c>
      <c r="B34" s="23" t="s">
        <v>68</v>
      </c>
      <c r="C34" s="23" t="s">
        <v>529</v>
      </c>
      <c r="D34" s="23" t="s">
        <v>528</v>
      </c>
      <c r="E34" s="24" t="s">
        <v>495</v>
      </c>
    </row>
    <row r="35" spans="1:5" x14ac:dyDescent="0.25">
      <c r="A35" s="23" t="s">
        <v>460</v>
      </c>
      <c r="B35" s="23" t="s">
        <v>69</v>
      </c>
      <c r="C35" s="23" t="s">
        <v>529</v>
      </c>
      <c r="D35" s="23" t="s">
        <v>528</v>
      </c>
      <c r="E35" s="24" t="s">
        <v>496</v>
      </c>
    </row>
    <row r="36" spans="1:5" ht="30" x14ac:dyDescent="0.25">
      <c r="A36" s="23" t="s">
        <v>460</v>
      </c>
      <c r="B36" s="23" t="s">
        <v>70</v>
      </c>
      <c r="C36" s="23" t="s">
        <v>529</v>
      </c>
      <c r="D36" s="23" t="s">
        <v>529</v>
      </c>
      <c r="E36" s="24" t="s">
        <v>497</v>
      </c>
    </row>
    <row r="37" spans="1:5" ht="30" x14ac:dyDescent="0.25">
      <c r="A37" s="23" t="s">
        <v>460</v>
      </c>
      <c r="B37" s="23" t="s">
        <v>19</v>
      </c>
      <c r="C37" s="23" t="s">
        <v>529</v>
      </c>
      <c r="D37" s="23" t="s">
        <v>529</v>
      </c>
      <c r="E37" s="24" t="s">
        <v>498</v>
      </c>
    </row>
    <row r="38" spans="1:5" ht="30" x14ac:dyDescent="0.25">
      <c r="A38" s="23" t="s">
        <v>460</v>
      </c>
      <c r="B38" s="23" t="s">
        <v>71</v>
      </c>
      <c r="C38" s="23" t="s">
        <v>528</v>
      </c>
      <c r="D38" s="23" t="s">
        <v>528</v>
      </c>
      <c r="E38" s="24" t="s">
        <v>498</v>
      </c>
    </row>
    <row r="39" spans="1:5" ht="30" x14ac:dyDescent="0.25">
      <c r="A39" s="23" t="s">
        <v>460</v>
      </c>
      <c r="B39" s="23" t="s">
        <v>72</v>
      </c>
      <c r="C39" s="23" t="s">
        <v>529</v>
      </c>
      <c r="D39" s="23" t="s">
        <v>528</v>
      </c>
      <c r="E39" s="24" t="s">
        <v>499</v>
      </c>
    </row>
    <row r="40" spans="1:5" x14ac:dyDescent="0.25">
      <c r="A40" s="23" t="s">
        <v>460</v>
      </c>
      <c r="B40" s="23" t="s">
        <v>73</v>
      </c>
      <c r="C40" s="23" t="s">
        <v>529</v>
      </c>
      <c r="D40" s="23" t="s">
        <v>528</v>
      </c>
      <c r="E40" s="24" t="s">
        <v>500</v>
      </c>
    </row>
    <row r="41" spans="1:5" x14ac:dyDescent="0.25">
      <c r="A41" s="23" t="s">
        <v>460</v>
      </c>
      <c r="B41" s="23" t="s">
        <v>74</v>
      </c>
      <c r="C41" s="23" t="s">
        <v>529</v>
      </c>
      <c r="D41" s="23" t="s">
        <v>529</v>
      </c>
      <c r="E41" s="24" t="s">
        <v>501</v>
      </c>
    </row>
    <row r="42" spans="1:5" ht="30" x14ac:dyDescent="0.25">
      <c r="A42" s="23" t="s">
        <v>460</v>
      </c>
      <c r="B42" s="23" t="s">
        <v>108</v>
      </c>
      <c r="C42" s="23" t="s">
        <v>529</v>
      </c>
      <c r="D42" s="23" t="s">
        <v>529</v>
      </c>
      <c r="E42" s="24" t="s">
        <v>534</v>
      </c>
    </row>
    <row r="43" spans="1:5" ht="30" x14ac:dyDescent="0.25">
      <c r="A43" s="23" t="s">
        <v>460</v>
      </c>
      <c r="B43" s="23" t="s">
        <v>75</v>
      </c>
      <c r="C43" s="23" t="s">
        <v>529</v>
      </c>
      <c r="D43" s="23" t="s">
        <v>529</v>
      </c>
      <c r="E43" s="24" t="s">
        <v>502</v>
      </c>
    </row>
    <row r="44" spans="1:5" ht="30" x14ac:dyDescent="0.25">
      <c r="A44" s="23" t="s">
        <v>460</v>
      </c>
      <c r="B44" s="23" t="s">
        <v>76</v>
      </c>
      <c r="C44" s="23" t="s">
        <v>529</v>
      </c>
      <c r="D44" s="23" t="s">
        <v>528</v>
      </c>
      <c r="E44" s="24" t="s">
        <v>503</v>
      </c>
    </row>
    <row r="45" spans="1:5" ht="45" x14ac:dyDescent="0.25">
      <c r="A45" s="23" t="s">
        <v>460</v>
      </c>
      <c r="B45" s="23" t="s">
        <v>77</v>
      </c>
      <c r="C45" s="23" t="s">
        <v>529</v>
      </c>
      <c r="D45" s="23" t="s">
        <v>528</v>
      </c>
      <c r="E45" s="24" t="s">
        <v>505</v>
      </c>
    </row>
    <row r="46" spans="1:5" ht="45" x14ac:dyDescent="0.25">
      <c r="A46" s="23" t="s">
        <v>460</v>
      </c>
      <c r="B46" s="23" t="s">
        <v>78</v>
      </c>
      <c r="C46" s="23" t="s">
        <v>529</v>
      </c>
      <c r="D46" s="23" t="s">
        <v>528</v>
      </c>
      <c r="E46" s="24" t="s">
        <v>504</v>
      </c>
    </row>
    <row r="47" spans="1:5" ht="45" x14ac:dyDescent="0.25">
      <c r="A47" s="23" t="s">
        <v>461</v>
      </c>
      <c r="B47" s="23" t="s">
        <v>20</v>
      </c>
      <c r="C47" s="23" t="s">
        <v>529</v>
      </c>
      <c r="D47" s="23" t="s">
        <v>528</v>
      </c>
      <c r="E47" s="24" t="s">
        <v>506</v>
      </c>
    </row>
    <row r="48" spans="1:5" ht="30" x14ac:dyDescent="0.25">
      <c r="A48" s="23" t="s">
        <v>461</v>
      </c>
      <c r="B48" s="23" t="s">
        <v>46</v>
      </c>
      <c r="C48" s="23" t="s">
        <v>529</v>
      </c>
      <c r="D48" s="23" t="s">
        <v>528</v>
      </c>
      <c r="E48" s="24" t="s">
        <v>509</v>
      </c>
    </row>
    <row r="49" spans="1:5" ht="30" x14ac:dyDescent="0.25">
      <c r="A49" s="23" t="s">
        <v>461</v>
      </c>
      <c r="B49" s="23" t="s">
        <v>21</v>
      </c>
      <c r="C49" s="23" t="s">
        <v>529</v>
      </c>
      <c r="D49" s="23" t="s">
        <v>528</v>
      </c>
      <c r="E49" s="24" t="s">
        <v>508</v>
      </c>
    </row>
    <row r="50" spans="1:5" ht="30" x14ac:dyDescent="0.25">
      <c r="A50" s="23" t="s">
        <v>461</v>
      </c>
      <c r="B50" s="23" t="s">
        <v>22</v>
      </c>
      <c r="C50" s="23" t="s">
        <v>528</v>
      </c>
      <c r="D50" s="23" t="s">
        <v>529</v>
      </c>
      <c r="E50" s="24" t="s">
        <v>535</v>
      </c>
    </row>
    <row r="51" spans="1:5" ht="30" x14ac:dyDescent="0.25">
      <c r="A51" s="23" t="s">
        <v>461</v>
      </c>
      <c r="B51" s="23" t="s">
        <v>113</v>
      </c>
      <c r="C51" s="23" t="s">
        <v>528</v>
      </c>
      <c r="D51" s="23" t="s">
        <v>528</v>
      </c>
      <c r="E51" s="24" t="s">
        <v>444</v>
      </c>
    </row>
    <row r="52" spans="1:5" ht="30" x14ac:dyDescent="0.25">
      <c r="A52" s="23" t="s">
        <v>461</v>
      </c>
      <c r="B52" s="23" t="s">
        <v>114</v>
      </c>
      <c r="C52" s="23" t="s">
        <v>528</v>
      </c>
      <c r="D52" s="23" t="s">
        <v>528</v>
      </c>
      <c r="E52" s="24" t="s">
        <v>510</v>
      </c>
    </row>
    <row r="53" spans="1:5" ht="30" x14ac:dyDescent="0.25">
      <c r="A53" s="23" t="s">
        <v>461</v>
      </c>
      <c r="B53" s="23" t="s">
        <v>115</v>
      </c>
      <c r="C53" s="23" t="s">
        <v>529</v>
      </c>
      <c r="D53" s="23" t="s">
        <v>528</v>
      </c>
      <c r="E53" s="24" t="s">
        <v>511</v>
      </c>
    </row>
    <row r="54" spans="1:5" ht="45" x14ac:dyDescent="0.25">
      <c r="A54" s="23" t="s">
        <v>462</v>
      </c>
      <c r="B54" s="23" t="s">
        <v>24</v>
      </c>
      <c r="C54" s="23" t="s">
        <v>528</v>
      </c>
      <c r="D54" s="23" t="s">
        <v>528</v>
      </c>
      <c r="E54" s="24" t="s">
        <v>512</v>
      </c>
    </row>
    <row r="55" spans="1:5" ht="30" x14ac:dyDescent="0.25">
      <c r="A55" s="23" t="s">
        <v>462</v>
      </c>
      <c r="B55" s="23" t="s">
        <v>25</v>
      </c>
      <c r="C55" s="23" t="s">
        <v>529</v>
      </c>
      <c r="D55" s="23" t="s">
        <v>528</v>
      </c>
      <c r="E55" s="24" t="s">
        <v>513</v>
      </c>
    </row>
    <row r="56" spans="1:5" ht="30" x14ac:dyDescent="0.25">
      <c r="A56" s="23" t="s">
        <v>462</v>
      </c>
      <c r="B56" s="23" t="s">
        <v>26</v>
      </c>
      <c r="C56" s="23" t="s">
        <v>529</v>
      </c>
      <c r="D56" s="23" t="s">
        <v>528</v>
      </c>
      <c r="E56" s="24" t="s">
        <v>514</v>
      </c>
    </row>
    <row r="57" spans="1:5" ht="60" x14ac:dyDescent="0.25">
      <c r="A57" s="23" t="s">
        <v>462</v>
      </c>
      <c r="B57" s="23" t="s">
        <v>27</v>
      </c>
      <c r="C57" s="23" t="s">
        <v>529</v>
      </c>
      <c r="D57" s="23" t="s">
        <v>528</v>
      </c>
      <c r="E57" s="24" t="s">
        <v>515</v>
      </c>
    </row>
    <row r="58" spans="1:5" ht="30" x14ac:dyDescent="0.25">
      <c r="A58" s="23" t="s">
        <v>463</v>
      </c>
      <c r="B58" s="23" t="s">
        <v>6</v>
      </c>
      <c r="C58" s="23" t="s">
        <v>528</v>
      </c>
      <c r="D58" s="23" t="s">
        <v>528</v>
      </c>
      <c r="E58" s="24" t="s">
        <v>516</v>
      </c>
    </row>
    <row r="59" spans="1:5" ht="30" x14ac:dyDescent="0.25">
      <c r="A59" s="23" t="s">
        <v>463</v>
      </c>
      <c r="B59" s="23" t="s">
        <v>126</v>
      </c>
      <c r="C59" s="23" t="s">
        <v>528</v>
      </c>
      <c r="D59" s="23" t="s">
        <v>528</v>
      </c>
      <c r="E59" s="24" t="s">
        <v>517</v>
      </c>
    </row>
    <row r="60" spans="1:5" ht="45" x14ac:dyDescent="0.25">
      <c r="A60" s="23" t="s">
        <v>463</v>
      </c>
      <c r="B60" s="23" t="s">
        <v>47</v>
      </c>
      <c r="C60" s="23" t="s">
        <v>529</v>
      </c>
      <c r="D60" s="23" t="s">
        <v>529</v>
      </c>
      <c r="E60" s="24" t="s">
        <v>518</v>
      </c>
    </row>
    <row r="61" spans="1:5" ht="45" x14ac:dyDescent="0.25">
      <c r="A61" s="23" t="s">
        <v>463</v>
      </c>
      <c r="B61" s="23" t="s">
        <v>127</v>
      </c>
      <c r="C61" s="23" t="s">
        <v>529</v>
      </c>
      <c r="D61" s="23" t="s">
        <v>529</v>
      </c>
      <c r="E61" s="24" t="s">
        <v>519</v>
      </c>
    </row>
    <row r="62" spans="1:5" ht="30" x14ac:dyDescent="0.25">
      <c r="A62" s="23" t="s">
        <v>464</v>
      </c>
      <c r="B62" s="23" t="s">
        <v>7</v>
      </c>
      <c r="C62" s="23" t="s">
        <v>528</v>
      </c>
      <c r="D62" s="23" t="s">
        <v>528</v>
      </c>
      <c r="E62" s="24" t="s">
        <v>520</v>
      </c>
    </row>
    <row r="63" spans="1:5" ht="60" x14ac:dyDescent="0.25">
      <c r="A63" s="23" t="s">
        <v>465</v>
      </c>
      <c r="B63" s="23" t="s">
        <v>8</v>
      </c>
      <c r="C63" s="23" t="s">
        <v>529</v>
      </c>
      <c r="D63" s="23" t="s">
        <v>529</v>
      </c>
      <c r="E63" s="24" t="s">
        <v>521</v>
      </c>
    </row>
    <row r="64" spans="1:5" ht="45" x14ac:dyDescent="0.25">
      <c r="A64" s="23" t="s">
        <v>465</v>
      </c>
      <c r="B64" s="23" t="s">
        <v>134</v>
      </c>
      <c r="C64" s="23" t="s">
        <v>529</v>
      </c>
      <c r="D64" s="23" t="s">
        <v>529</v>
      </c>
      <c r="E64" s="24" t="s">
        <v>523</v>
      </c>
    </row>
    <row r="65" spans="1:5" ht="60" x14ac:dyDescent="0.25">
      <c r="A65" s="23" t="s">
        <v>465</v>
      </c>
      <c r="B65" s="23" t="s">
        <v>28</v>
      </c>
      <c r="C65" s="23" t="s">
        <v>529</v>
      </c>
      <c r="D65" s="23" t="s">
        <v>529</v>
      </c>
      <c r="E65" s="24" t="s">
        <v>522</v>
      </c>
    </row>
    <row r="66" spans="1:5" ht="45" x14ac:dyDescent="0.25">
      <c r="A66" s="23" t="s">
        <v>466</v>
      </c>
      <c r="B66" s="23" t="s">
        <v>29</v>
      </c>
      <c r="C66" s="23" t="s">
        <v>528</v>
      </c>
      <c r="D66" s="23" t="s">
        <v>529</v>
      </c>
      <c r="E66" s="24" t="s">
        <v>524</v>
      </c>
    </row>
    <row r="67" spans="1:5" ht="30" x14ac:dyDescent="0.25">
      <c r="A67" s="23" t="s">
        <v>466</v>
      </c>
      <c r="B67" s="23" t="s">
        <v>30</v>
      </c>
      <c r="C67" s="23" t="s">
        <v>528</v>
      </c>
      <c r="D67" s="23" t="s">
        <v>528</v>
      </c>
      <c r="E67" s="24" t="s">
        <v>536</v>
      </c>
    </row>
    <row r="68" spans="1:5" ht="45" x14ac:dyDescent="0.25">
      <c r="A68" s="23" t="s">
        <v>466</v>
      </c>
      <c r="B68" s="23" t="s">
        <v>31</v>
      </c>
      <c r="C68" s="23" t="s">
        <v>528</v>
      </c>
      <c r="D68" s="23" t="s">
        <v>528</v>
      </c>
      <c r="E68" s="24" t="s">
        <v>525</v>
      </c>
    </row>
    <row r="69" spans="1:5" ht="30" x14ac:dyDescent="0.25">
      <c r="A69" s="23" t="s">
        <v>466</v>
      </c>
      <c r="B69" s="23" t="s">
        <v>32</v>
      </c>
      <c r="C69" s="23" t="s">
        <v>529</v>
      </c>
      <c r="D69" s="23" t="s">
        <v>529</v>
      </c>
      <c r="E69" s="24" t="s">
        <v>526</v>
      </c>
    </row>
    <row r="70" spans="1:5" ht="30" x14ac:dyDescent="0.25">
      <c r="A70" s="23" t="s">
        <v>466</v>
      </c>
      <c r="B70" s="23" t="s">
        <v>141</v>
      </c>
      <c r="C70" s="23" t="s">
        <v>529</v>
      </c>
      <c r="D70" s="23" t="s">
        <v>529</v>
      </c>
      <c r="E70" s="24" t="s">
        <v>444</v>
      </c>
    </row>
    <row r="71" spans="1:5" ht="30" x14ac:dyDescent="0.25">
      <c r="A71" s="23" t="s">
        <v>466</v>
      </c>
      <c r="B71" s="23" t="s">
        <v>142</v>
      </c>
      <c r="C71" s="23" t="s">
        <v>529</v>
      </c>
      <c r="D71" s="23" t="s">
        <v>529</v>
      </c>
      <c r="E71" s="24" t="s">
        <v>510</v>
      </c>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999F6-F0BD-4D27-BA3E-FEF65BE05BCA}">
  <dimension ref="A1:E327"/>
  <sheetViews>
    <sheetView zoomScale="145" zoomScaleNormal="145" workbookViewId="0">
      <selection activeCell="E7" sqref="E7"/>
    </sheetView>
  </sheetViews>
  <sheetFormatPr defaultColWidth="19.28515625" defaultRowHeight="15" x14ac:dyDescent="0.25"/>
  <cols>
    <col min="1" max="2" width="19.28515625" style="9"/>
    <col min="3" max="3" width="18.5703125" style="9" customWidth="1"/>
    <col min="4" max="4" width="45.85546875" customWidth="1"/>
    <col min="5" max="5" width="26.5703125" bestFit="1" customWidth="1"/>
  </cols>
  <sheetData>
    <row r="1" spans="1:5" x14ac:dyDescent="0.25">
      <c r="A1" s="18" t="s">
        <v>150</v>
      </c>
      <c r="B1" s="1" t="s">
        <v>440</v>
      </c>
      <c r="C1" s="8" t="s">
        <v>448</v>
      </c>
      <c r="D1" s="8" t="s">
        <v>449</v>
      </c>
      <c r="E1" s="8" t="s">
        <v>538</v>
      </c>
    </row>
    <row r="2" spans="1:5" x14ac:dyDescent="0.25">
      <c r="A2" s="19">
        <v>101</v>
      </c>
      <c r="B2" s="19" t="str">
        <f>VLOOKUP(A2,Campos!C:D,2,0)</f>
        <v>Work Type</v>
      </c>
      <c r="C2" s="9" t="s">
        <v>143</v>
      </c>
      <c r="D2" t="str">
        <f>VLOOKUP(C2,Indicacao_viabilidade!B:E,4,0)</f>
        <v>Usar singular</v>
      </c>
      <c r="E2">
        <f>VLOOKUP(D2,Indicacao_viabilidade!E:F,2,0)</f>
        <v>1</v>
      </c>
    </row>
    <row r="3" spans="1:5" x14ac:dyDescent="0.25">
      <c r="A3" s="19">
        <v>101</v>
      </c>
      <c r="B3" s="19" t="str">
        <f>VLOOKUP(A3,Campos!C:D,2,0)</f>
        <v>Work Type</v>
      </c>
      <c r="C3" s="9" t="s">
        <v>144</v>
      </c>
      <c r="D3" t="str">
        <f>VLOOKUP(C3,Indicacao_viabilidade!B:E,4,0)</f>
        <v>Capitalize as inicais de nomes próprios e da primeira palavra, para outros termos use letras minúsculas</v>
      </c>
      <c r="E3">
        <f>VLOOKUP(D3,Indicacao_viabilidade!E:F,2,0)</f>
        <v>1</v>
      </c>
    </row>
    <row r="4" spans="1:5" x14ac:dyDescent="0.25">
      <c r="A4" s="19">
        <v>101</v>
      </c>
      <c r="B4" s="19" t="str">
        <f>VLOOKUP(A4,Campos!C:D,2,0)</f>
        <v>Work Type</v>
      </c>
      <c r="C4" s="9" t="s">
        <v>145</v>
      </c>
      <c r="D4" t="str">
        <f>VLOOKUP(C4,Indicacao_viabilidade!B:E,4,0)</f>
        <v>Evitar abreviações</v>
      </c>
      <c r="E4">
        <f>VLOOKUP(D4,Indicacao_viabilidade!E:F,2,0)</f>
        <v>1</v>
      </c>
    </row>
    <row r="5" spans="1:5" x14ac:dyDescent="0.25">
      <c r="A5" s="19">
        <v>101</v>
      </c>
      <c r="B5" s="19" t="str">
        <f>VLOOKUP(A5,Campos!C:D,2,0)</f>
        <v>Work Type</v>
      </c>
      <c r="C5" s="9" t="s">
        <v>146</v>
      </c>
      <c r="D5" t="str">
        <f>VLOOKUP(C5,Indicacao_viabilidade!B:E,4,0)</f>
        <v>Usar o mesmo idioma do catálogo</v>
      </c>
      <c r="E5">
        <f>VLOOKUP(D5,Indicacao_viabilidade!E:F,2,0)</f>
        <v>1</v>
      </c>
    </row>
    <row r="6" spans="1:5" x14ac:dyDescent="0.25">
      <c r="A6" s="19">
        <v>101</v>
      </c>
      <c r="B6" s="19" t="str">
        <f>VLOOKUP(A6,Campos!C:D,2,0)</f>
        <v>Work Type</v>
      </c>
      <c r="C6" s="9" t="s">
        <v>147</v>
      </c>
      <c r="D6" t="str">
        <f>VLOOKUP(C6,Indicacao_viabilidade!B:E,4,0)</f>
        <v>Não usar pontuação, exceto hífen</v>
      </c>
      <c r="E6">
        <f>VLOOKUP(D6,Indicacao_viabilidade!E:F,2,0)</f>
        <v>1</v>
      </c>
    </row>
    <row r="7" spans="1:5" x14ac:dyDescent="0.25">
      <c r="A7" s="19">
        <v>101</v>
      </c>
      <c r="B7" s="19" t="str">
        <f>VLOOKUP(A7,Campos!C:D,2,0)</f>
        <v>Work Type</v>
      </c>
      <c r="C7" s="9" t="s">
        <v>148</v>
      </c>
      <c r="D7" t="str">
        <f>VLOOKUP(C7,Indicacao_viabilidade!B:E,4,0)</f>
        <v>Usar ordem natural das palavras</v>
      </c>
      <c r="E7">
        <f>VLOOKUP(D7,Indicacao_viabilidade!E:F,2,0)</f>
        <v>0</v>
      </c>
    </row>
    <row r="8" spans="1:5" x14ac:dyDescent="0.25">
      <c r="A8" s="19">
        <v>101</v>
      </c>
      <c r="B8" s="19" t="str">
        <f>VLOOKUP(A8,Campos!C:D,2,0)</f>
        <v>Work Type</v>
      </c>
      <c r="C8" s="9" t="s">
        <v>149</v>
      </c>
      <c r="D8" t="str">
        <f>VLOOKUP(C8,Indicacao_viabilidade!B:E,4,0)</f>
        <v>Pode haver mais de um, o mais recente ou relevante deve vir na frente.</v>
      </c>
      <c r="E8">
        <f>VLOOKUP(D8,Indicacao_viabilidade!E:F,2,0)</f>
        <v>0</v>
      </c>
    </row>
    <row r="9" spans="1:5" x14ac:dyDescent="0.25">
      <c r="A9" s="19">
        <v>102</v>
      </c>
      <c r="B9" s="19" t="str">
        <f>VLOOKUP(A9,Campos!C:D,2,0)</f>
        <v>Title</v>
      </c>
      <c r="C9" s="9" t="s">
        <v>152</v>
      </c>
      <c r="D9" t="str">
        <f>VLOOKUP(C9,Indicacao_viabilidade!B:E,4,0)</f>
        <v>Não pode ficar vazio</v>
      </c>
      <c r="E9">
        <f>VLOOKUP(D9,Indicacao_viabilidade!E:F,2,0)</f>
        <v>1</v>
      </c>
    </row>
    <row r="10" spans="1:5" x14ac:dyDescent="0.25">
      <c r="A10" s="19">
        <v>102</v>
      </c>
      <c r="B10" s="19" t="str">
        <f>VLOOKUP(A10,Campos!C:D,2,0)</f>
        <v>Title</v>
      </c>
      <c r="C10" s="9" t="s">
        <v>153</v>
      </c>
      <c r="D10" t="str">
        <f>VLOOKUP(C10,Indicacao_viabilidade!B:E,4,0)</f>
        <v>Deve ser conciso e descritivo</v>
      </c>
      <c r="E10">
        <f>VLOOKUP(D10,Indicacao_viabilidade!E:F,2,0)</f>
        <v>0</v>
      </c>
    </row>
    <row r="11" spans="1:5" x14ac:dyDescent="0.25">
      <c r="A11" s="19">
        <v>102</v>
      </c>
      <c r="B11" s="19" t="str">
        <f>VLOOKUP(A11,Campos!C:D,2,0)</f>
        <v>Title</v>
      </c>
      <c r="C11" s="9" t="s">
        <v>154</v>
      </c>
      <c r="D11" t="str">
        <f>VLOOKUP(C11,Indicacao_viabilidade!B:E,4,0)</f>
        <v>Em caso de múltiplos títulos , o de preferência deve ser destacado;</v>
      </c>
      <c r="E11">
        <f>VLOOKUP(D11,Indicacao_viabilidade!E:F,2,0)</f>
        <v>0</v>
      </c>
    </row>
    <row r="12" spans="1:5" x14ac:dyDescent="0.25">
      <c r="A12" s="19">
        <v>102</v>
      </c>
      <c r="B12" s="19" t="str">
        <f>VLOOKUP(A12,Campos!C:D,2,0)</f>
        <v>Title</v>
      </c>
      <c r="C12" s="9" t="s">
        <v>155</v>
      </c>
      <c r="D12" t="str">
        <f>VLOOKUP(C12,Indicacao_viabilidade!B:E,4,0)</f>
        <v>Deve ser conciso e descritivo</v>
      </c>
      <c r="E12">
        <f>VLOOKUP(D12,Indicacao_viabilidade!E:F,2,0)</f>
        <v>0</v>
      </c>
    </row>
    <row r="13" spans="1:5" x14ac:dyDescent="0.25">
      <c r="A13" s="19">
        <v>102</v>
      </c>
      <c r="B13" s="19" t="str">
        <f>VLOOKUP(A13,Campos!C:D,2,0)</f>
        <v>Title</v>
      </c>
      <c r="C13" s="9" t="s">
        <v>156</v>
      </c>
      <c r="D13" t="str">
        <f>VLOOKUP(C13,Indicacao_viabilidade!B:E,4,0)</f>
        <v>Usar o mesmo idioma do catálogo</v>
      </c>
      <c r="E13">
        <f>VLOOKUP(D13,Indicacao_viabilidade!E:F,2,0)</f>
        <v>1</v>
      </c>
    </row>
    <row r="14" spans="1:5" x14ac:dyDescent="0.25">
      <c r="A14" s="19">
        <v>102</v>
      </c>
      <c r="B14" s="19" t="str">
        <f>VLOOKUP(A14,Campos!C:D,2,0)</f>
        <v>Title</v>
      </c>
      <c r="C14" s="9" t="s">
        <v>157</v>
      </c>
      <c r="D14" t="str">
        <f>VLOOKUP(C14,Indicacao_viabilidade!B:E,4,0)</f>
        <v>Deve ser título dado pela instituição custodiadora ou título inscrito no trabalho, ou título providenciado pelo autor/artista caso seja de conhecimento e descritivo o suficiente;</v>
      </c>
      <c r="E14">
        <f>VLOOKUP(D14,Indicacao_viabilidade!E:F,2,0)</f>
        <v>0</v>
      </c>
    </row>
    <row r="15" spans="1:5" x14ac:dyDescent="0.25">
      <c r="A15" s="19">
        <v>102</v>
      </c>
      <c r="B15" s="19" t="str">
        <f>VLOOKUP(A15,Campos!C:D,2,0)</f>
        <v>Title</v>
      </c>
      <c r="C15" s="9" t="s">
        <v>158</v>
      </c>
      <c r="D15" t="str">
        <f>VLOOKUP(C15,Indicacao_viabilidade!B:E,4,0)</f>
        <v>Não pode ficar vazio</v>
      </c>
      <c r="E15">
        <f>VLOOKUP(D15,Indicacao_viabilidade!E:F,2,0)</f>
        <v>1</v>
      </c>
    </row>
    <row r="16" spans="1:5" x14ac:dyDescent="0.25">
      <c r="A16" s="19">
        <v>102</v>
      </c>
      <c r="B16" s="19" t="str">
        <f>VLOOKUP(A16,Campos!C:D,2,0)</f>
        <v>Title</v>
      </c>
      <c r="C16" s="9" t="s">
        <v>159</v>
      </c>
      <c r="D16" t="str">
        <f>VLOOKUP(C16,Indicacao_viabilidade!B:E,4,0)</f>
        <v>Capitalize as inicais de nomes próprios e da primeira palavra, para outros termos use letras minúsculas</v>
      </c>
      <c r="E16">
        <f>VLOOKUP(D16,Indicacao_viabilidade!E:F,2,0)</f>
        <v>1</v>
      </c>
    </row>
    <row r="17" spans="1:5" x14ac:dyDescent="0.25">
      <c r="A17" s="19">
        <v>102</v>
      </c>
      <c r="B17" s="19" t="str">
        <f>VLOOKUP(A17,Campos!C:D,2,0)</f>
        <v>Title</v>
      </c>
      <c r="C17" s="9" t="s">
        <v>160</v>
      </c>
      <c r="D17" t="str">
        <f>VLOOKUP(C17,Indicacao_viabilidade!B:E,4,0)</f>
        <v>Títulos em outros idioma, seguir as regras de capitalização destes</v>
      </c>
      <c r="E17">
        <f>VLOOKUP(D17,Indicacao_viabilidade!E:F,2,0)</f>
        <v>0</v>
      </c>
    </row>
    <row r="18" spans="1:5" x14ac:dyDescent="0.25">
      <c r="A18" s="19">
        <v>102</v>
      </c>
      <c r="B18" s="19" t="str">
        <f>VLOOKUP(A18,Campos!C:D,2,0)</f>
        <v>Title</v>
      </c>
      <c r="C18" s="9" t="s">
        <v>145</v>
      </c>
      <c r="D18" t="str">
        <f>VLOOKUP(C18,Indicacao_viabilidade!B:E,4,0)</f>
        <v>Evitar abreviações</v>
      </c>
      <c r="E18">
        <f>VLOOKUP(D18,Indicacao_viabilidade!E:F,2,0)</f>
        <v>1</v>
      </c>
    </row>
    <row r="19" spans="1:5" x14ac:dyDescent="0.25">
      <c r="A19" s="19">
        <v>102</v>
      </c>
      <c r="B19" s="19" t="str">
        <f>VLOOKUP(A19,Campos!C:D,2,0)</f>
        <v>Title</v>
      </c>
      <c r="C19" s="9" t="s">
        <v>161</v>
      </c>
      <c r="D19" t="str">
        <f>VLOOKUP(C19,Indicacao_viabilidade!B:E,4,0)</f>
        <v>Não utilizar artigos</v>
      </c>
      <c r="E19">
        <f>VLOOKUP(D19,Indicacao_viabilidade!E:F,2,0)</f>
        <v>1</v>
      </c>
    </row>
    <row r="20" spans="1:5" x14ac:dyDescent="0.25">
      <c r="A20" s="19">
        <v>102</v>
      </c>
      <c r="B20" s="19" t="str">
        <f>VLOOKUP(A20,Campos!C:D,2,0)</f>
        <v>Title</v>
      </c>
      <c r="C20" s="9" t="s">
        <v>162</v>
      </c>
      <c r="D20" t="str">
        <f>VLOOKUP(C20,Indicacao_viabilidade!B:E,4,0)</f>
        <v>Usar o mesmo idioma do catálogo</v>
      </c>
      <c r="E20">
        <f>VLOOKUP(D20,Indicacao_viabilidade!E:F,2,0)</f>
        <v>1</v>
      </c>
    </row>
    <row r="21" spans="1:5" x14ac:dyDescent="0.25">
      <c r="A21" s="19">
        <v>102</v>
      </c>
      <c r="B21" s="19" t="str">
        <f>VLOOKUP(A21,Campos!C:D,2,0)</f>
        <v>Title</v>
      </c>
      <c r="C21" s="9" t="s">
        <v>163</v>
      </c>
      <c r="D21" t="str">
        <f>VLOOKUP(C21,Indicacao_viabilidade!B:E,4,0)</f>
        <v>Título mais popularmente conhecido deve ser utilizado como o preferencial</v>
      </c>
      <c r="E21">
        <f>VLOOKUP(D21,Indicacao_viabilidade!E:F,2,0)</f>
        <v>0</v>
      </c>
    </row>
    <row r="22" spans="1:5" x14ac:dyDescent="0.25">
      <c r="A22" s="19">
        <v>102</v>
      </c>
      <c r="B22" s="19" t="str">
        <f>VLOOKUP(A22,Campos!C:D,2,0)</f>
        <v>Title</v>
      </c>
      <c r="C22" s="9" t="s">
        <v>164</v>
      </c>
      <c r="D22" t="str">
        <f>VLOOKUP(C22,Indicacao_viabilidade!B:E,4,0)</f>
        <v>Pode se referir a assuntos históricos ou religiosos, pessoas, trabalhos ou lugares, e tipo do trabalho, dono, local ou história, nomes de edifícios;</v>
      </c>
      <c r="E22">
        <f>VLOOKUP(D22,Indicacao_viabilidade!E:F,2,0)</f>
        <v>0</v>
      </c>
    </row>
    <row r="23" spans="1:5" x14ac:dyDescent="0.25">
      <c r="A23" s="19">
        <v>102</v>
      </c>
      <c r="B23" s="19" t="str">
        <f>VLOOKUP(A23,Campos!C:D,2,0)</f>
        <v>Title</v>
      </c>
      <c r="C23" s="9" t="s">
        <v>165</v>
      </c>
      <c r="D23" t="str">
        <f>VLOOKUP(C23,Indicacao_viabilidade!B:E,4,0)</f>
        <v>Obras podem ter múltiplos títulos, especifique o tipo de título com o campo tipo do título</v>
      </c>
      <c r="E23">
        <f>VLOOKUP(D23,Indicacao_viabilidade!E:F,2,0)</f>
        <v>0</v>
      </c>
    </row>
    <row r="24" spans="1:5" x14ac:dyDescent="0.25">
      <c r="A24" s="19">
        <v>102</v>
      </c>
      <c r="B24" s="19" t="str">
        <f>VLOOKUP(A24,Campos!C:D,2,0)</f>
        <v>Title</v>
      </c>
      <c r="C24" s="9" t="s">
        <v>166</v>
      </c>
      <c r="D24" t="str">
        <f>VLOOKUP(C24,Indicacao_viabilidade!B:E,4,0)</f>
        <v>Os vários títulos de um trabalho podem estar em diferentes idiomas, neste caso identificar com o campo Idioma.</v>
      </c>
      <c r="E24">
        <f>VLOOKUP(D24,Indicacao_viabilidade!E:F,2,0)</f>
        <v>0</v>
      </c>
    </row>
    <row r="25" spans="1:5" x14ac:dyDescent="0.25">
      <c r="A25" s="19">
        <v>201</v>
      </c>
      <c r="B25" s="19" t="str">
        <f>VLOOKUP(A25,Campos!C:D,2,0)</f>
        <v>Creator</v>
      </c>
      <c r="C25" s="9" t="s">
        <v>167</v>
      </c>
      <c r="D25" t="str">
        <f>VLOOKUP(C25,Indicacao_viabilidade!B:E,4,0)</f>
        <v>Autores desconhecidos podem receber o valor 'desconhecido' ou o nome da cultura que criou a obra</v>
      </c>
      <c r="E25">
        <f>VLOOKUP(D25,Indicacao_viabilidade!E:F,2,0)</f>
        <v>0</v>
      </c>
    </row>
    <row r="26" spans="1:5" x14ac:dyDescent="0.25">
      <c r="A26" s="19">
        <v>201</v>
      </c>
      <c r="B26" s="19" t="str">
        <f>VLOOKUP(A26,Campos!C:D,2,0)</f>
        <v>Creator</v>
      </c>
      <c r="C26" s="9" t="s">
        <v>168</v>
      </c>
      <c r="D26" t="str">
        <f>VLOOKUP(C26,Indicacao_viabilidade!B:E,4,0)</f>
        <v>Ambiguidade e incertezas devem ser apresentadas, incerteza entre valores, indexe todos</v>
      </c>
      <c r="E26">
        <f>VLOOKUP(D26,Indicacao_viabilidade!E:F,2,0)</f>
        <v>0</v>
      </c>
    </row>
    <row r="27" spans="1:5" x14ac:dyDescent="0.25">
      <c r="A27" s="19">
        <v>201</v>
      </c>
      <c r="B27" s="19" t="str">
        <f>VLOOKUP(A27,Campos!C:D,2,0)</f>
        <v>Creator</v>
      </c>
      <c r="C27" s="9" t="s">
        <v>169</v>
      </c>
      <c r="D27" t="str">
        <f>VLOOKUP(C27,Indicacao_viabilidade!B:E,4,0)</f>
        <v>Autores podem participar em múltiplos papeis na criação de um trabalho</v>
      </c>
      <c r="E27">
        <f>VLOOKUP(D27,Indicacao_viabilidade!E:F,2,0)</f>
        <v>0</v>
      </c>
    </row>
    <row r="28" spans="1:5" x14ac:dyDescent="0.25">
      <c r="A28" s="19">
        <v>201</v>
      </c>
      <c r="B28" s="19" t="str">
        <f>VLOOKUP(A28,Campos!C:D,2,0)</f>
        <v>Creator</v>
      </c>
      <c r="C28" s="9" t="s">
        <v>170</v>
      </c>
      <c r="D28" t="str">
        <f>VLOOKUP(C28,Indicacao_viabilidade!B:E,4,0)</f>
        <v>o nome do criador e uma biografia composta a nacionalidade e as datas de vida devem ser exibidas;</v>
      </c>
      <c r="E28">
        <f>VLOOKUP(D28,Indicacao_viabilidade!E:F,2,0)</f>
        <v>0</v>
      </c>
    </row>
    <row r="29" spans="1:5" x14ac:dyDescent="0.25">
      <c r="A29" s="19">
        <v>201</v>
      </c>
      <c r="B29" s="19" t="str">
        <f>VLOOKUP(A29,Campos!C:D,2,0)</f>
        <v>Creator</v>
      </c>
      <c r="C29" s="9" t="s">
        <v>171</v>
      </c>
      <c r="D29" t="str">
        <f>VLOOKUP(C29,Indicacao_viabilidade!B:E,4,0)</f>
        <v>O nome do autor deve vir de uma fonte autorizada</v>
      </c>
      <c r="E29">
        <f>VLOOKUP(D29,Indicacao_viabilidade!E:F,2,0)</f>
        <v>0</v>
      </c>
    </row>
    <row r="30" spans="1:5" x14ac:dyDescent="0.25">
      <c r="A30" s="19">
        <v>201</v>
      </c>
      <c r="B30" s="19" t="str">
        <f>VLOOKUP(A30,Campos!C:D,2,0)</f>
        <v>Creator</v>
      </c>
      <c r="C30" s="9" t="s">
        <v>145</v>
      </c>
      <c r="D30" t="str">
        <f>VLOOKUP(C30,Indicacao_viabilidade!B:E,4,0)</f>
        <v>Evitar abreviações</v>
      </c>
      <c r="E30">
        <f>VLOOKUP(D30,Indicacao_viabilidade!E:F,2,0)</f>
        <v>1</v>
      </c>
    </row>
    <row r="31" spans="1:5" x14ac:dyDescent="0.25">
      <c r="A31" s="19">
        <v>201</v>
      </c>
      <c r="B31" s="19" t="str">
        <f>VLOOKUP(A31,Campos!C:D,2,0)</f>
        <v>Creator</v>
      </c>
      <c r="C31" s="9" t="s">
        <v>172</v>
      </c>
      <c r="D31" t="str">
        <f>VLOOKUP(C31,Indicacao_viabilidade!B:E,4,0)</f>
        <v>Usar o mesmo idioma do catálogo</v>
      </c>
      <c r="E31">
        <f>VLOOKUP(D31,Indicacao_viabilidade!E:F,2,0)</f>
        <v>1</v>
      </c>
    </row>
    <row r="32" spans="1:5" x14ac:dyDescent="0.25">
      <c r="A32" s="19">
        <v>201</v>
      </c>
      <c r="B32" s="19" t="str">
        <f>VLOOKUP(A32,Campos!C:D,2,0)</f>
        <v>Creator</v>
      </c>
      <c r="C32" s="9" t="s">
        <v>173</v>
      </c>
      <c r="D32" t="str">
        <f>VLOOKUP(C32,Indicacao_viabilidade!B:E,4,0)</f>
        <v>Usar o mesmo idioma do catálogo</v>
      </c>
      <c r="E32">
        <f>VLOOKUP(D32,Indicacao_viabilidade!E:F,2,0)</f>
        <v>1</v>
      </c>
    </row>
    <row r="33" spans="1:5" x14ac:dyDescent="0.25">
      <c r="A33" s="19">
        <v>201</v>
      </c>
      <c r="B33" s="19" t="str">
        <f>VLOOKUP(A33,Campos!C:D,2,0)</f>
        <v>Creator</v>
      </c>
      <c r="C33" s="9" t="s">
        <v>174</v>
      </c>
      <c r="D33" t="str">
        <f>VLOOKUP(C33,Indicacao_viabilidade!B:E,4,0)</f>
        <v>Usar ordem natural das palavras</v>
      </c>
      <c r="E33">
        <f>VLOOKUP(D33,Indicacao_viabilidade!E:F,2,0)</f>
        <v>0</v>
      </c>
    </row>
    <row r="34" spans="1:5" x14ac:dyDescent="0.25">
      <c r="A34" s="19">
        <v>201</v>
      </c>
      <c r="B34" s="19" t="str">
        <f>VLOOKUP(A34,Campos!C:D,2,0)</f>
        <v>Creator</v>
      </c>
      <c r="C34" s="9" t="s">
        <v>175</v>
      </c>
      <c r="D34" t="str">
        <f>VLOOKUP(C34,Indicacao_viabilidade!B:E,4,0)</f>
        <v>Deveria ser composto por papel, nome em ordem natural, nacionalidade (ou cultura) e data da nascimento e mote (ou datas de atividade);</v>
      </c>
      <c r="E34">
        <f>VLOOKUP(D34,Indicacao_viabilidade!E:F,2,0)</f>
        <v>0</v>
      </c>
    </row>
    <row r="35" spans="1:5" x14ac:dyDescent="0.25">
      <c r="A35" s="19">
        <v>201</v>
      </c>
      <c r="B35" s="19" t="str">
        <f>VLOOKUP(A35,Campos!C:D,2,0)</f>
        <v>Creator</v>
      </c>
      <c r="C35" s="9" t="s">
        <v>176</v>
      </c>
      <c r="D35" t="str">
        <f>VLOOKUP(C35,Indicacao_viabilidade!B:E,4,0)</f>
        <v>Em caso de alteração do nome do autor, o nome utilizado na descrição deve ser o mesmo de quando o trabalho foi feito;</v>
      </c>
      <c r="E35">
        <f>VLOOKUP(D35,Indicacao_viabilidade!E:F,2,0)</f>
        <v>0</v>
      </c>
    </row>
    <row r="36" spans="1:5" x14ac:dyDescent="0.25">
      <c r="A36" s="19">
        <v>201</v>
      </c>
      <c r="B36" s="19" t="str">
        <f>VLOOKUP(A36,Campos!C:D,2,0)</f>
        <v>Creator</v>
      </c>
      <c r="C36" s="9" t="s">
        <v>177</v>
      </c>
      <c r="D36" t="str">
        <f>VLOOKUP(C36,Indicacao_viabilidade!B:E,4,0)</f>
        <v>Ambiguidade e incertezas devem ser apresentadas, incerteza entre valores, indexe todos</v>
      </c>
      <c r="E36">
        <f>VLOOKUP(D36,Indicacao_viabilidade!E:F,2,0)</f>
        <v>0</v>
      </c>
    </row>
    <row r="37" spans="1:5" x14ac:dyDescent="0.25">
      <c r="A37" s="19">
        <v>201</v>
      </c>
      <c r="B37" s="19" t="str">
        <f>VLOOKUP(A37,Campos!C:D,2,0)</f>
        <v>Creator</v>
      </c>
      <c r="C37" s="9" t="s">
        <v>178</v>
      </c>
      <c r="D37" t="str">
        <f>VLOOKUP(C37,Indicacao_viabilidade!B:E,4,0)</f>
        <v>Dúvidas ou incertezas nas datas indicar com: 'ca.', 'após', 'depois' ou intervalo de períodos</v>
      </c>
      <c r="E37">
        <f>VLOOKUP(D37,Indicacao_viabilidade!E:F,2,0)</f>
        <v>0</v>
      </c>
    </row>
    <row r="38" spans="1:5" x14ac:dyDescent="0.25">
      <c r="A38" s="19">
        <v>201</v>
      </c>
      <c r="B38" s="19" t="str">
        <f>VLOOKUP(A38,Campos!C:D,2,0)</f>
        <v>Creator</v>
      </c>
      <c r="C38" s="9" t="s">
        <v>179</v>
      </c>
      <c r="D38" t="str">
        <f>VLOOKUP(C38,Indicacao_viabilidade!B:E,4,0)</f>
        <v>Local de atividade pode ser indicada após a data caso o local seja diferente da nacionalidade do autor;</v>
      </c>
      <c r="E38">
        <f>VLOOKUP(D38,Indicacao_viabilidade!E:F,2,0)</f>
        <v>0</v>
      </c>
    </row>
    <row r="39" spans="1:5" x14ac:dyDescent="0.25">
      <c r="A39" s="19">
        <v>201</v>
      </c>
      <c r="B39" s="19" t="str">
        <f>VLOOKUP(A39,Campos!C:D,2,0)</f>
        <v>Creator</v>
      </c>
      <c r="C39" s="9" t="s">
        <v>180</v>
      </c>
      <c r="D39" t="str">
        <f>VLOOKUP(C39,Indicacao_viabilidade!B:E,4,0)</f>
        <v>Em caso de criadores anônimos, utilizar nacionalidade deduzida e datas aproximadas de vida ou atividade;</v>
      </c>
      <c r="E39">
        <f>VLOOKUP(D39,Indicacao_viabilidade!E:F,2,0)</f>
        <v>0</v>
      </c>
    </row>
    <row r="40" spans="1:5" x14ac:dyDescent="0.25">
      <c r="A40" s="19">
        <v>201</v>
      </c>
      <c r="B40" s="19" t="str">
        <f>VLOOKUP(A40,Campos!C:D,2,0)</f>
        <v>Creator</v>
      </c>
      <c r="C40" s="9" t="s">
        <v>181</v>
      </c>
      <c r="D40" t="str">
        <f>VLOOKUP(C40,Indicacao_viabilidade!B:E,4,0)</f>
        <v>Em caso de mais e uma entidade envolvida na criação de um trabalho, todos devem ser citados, caso sejam muitos, citar os mais proeminentes ou relevantes;</v>
      </c>
      <c r="E40">
        <f>VLOOKUP(D40,Indicacao_viabilidade!E:F,2,0)</f>
        <v>0</v>
      </c>
    </row>
    <row r="41" spans="1:5" x14ac:dyDescent="0.25">
      <c r="A41" s="19">
        <v>201</v>
      </c>
      <c r="B41" s="19" t="str">
        <f>VLOOKUP(A41,Campos!C:D,2,0)</f>
        <v>Creator</v>
      </c>
      <c r="C41" s="9" t="s">
        <v>182</v>
      </c>
      <c r="D41" t="str">
        <f>VLOOKUP(C41,Indicacao_viabilidade!B:E,4,0)</f>
        <v>Órgãos corporativos devem ser citados na autoria, caso façam parte da autoria da obra, junto do nome da pessoa;</v>
      </c>
      <c r="E41">
        <f>VLOOKUP(D41,Indicacao_viabilidade!E:F,2,0)</f>
        <v>0</v>
      </c>
    </row>
    <row r="42" spans="1:5" x14ac:dyDescent="0.25">
      <c r="A42" s="19">
        <v>201</v>
      </c>
      <c r="B42" s="19" t="str">
        <f>VLOOKUP(A42,Campos!C:D,2,0)</f>
        <v>Creator</v>
      </c>
      <c r="C42" s="9" t="s">
        <v>183</v>
      </c>
      <c r="D42" t="str">
        <f>VLOOKUP(C42,Indicacao_viabilidade!B:E,4,0)</f>
        <v>Em caso de autoria desconhecida, o método utilizado para estes casos deve ser consistente;</v>
      </c>
      <c r="E42">
        <f>VLOOKUP(D42,Indicacao_viabilidade!E:F,2,0)</f>
        <v>0</v>
      </c>
    </row>
    <row r="43" spans="1:5" x14ac:dyDescent="0.25">
      <c r="A43" s="19">
        <v>201</v>
      </c>
      <c r="B43" s="19" t="str">
        <f>VLOOKUP(A43,Campos!C:D,2,0)</f>
        <v>Creator</v>
      </c>
      <c r="C43" s="9" t="s">
        <v>184</v>
      </c>
      <c r="D43" t="str">
        <f>VLOOKUP(C43,Indicacao_viabilidade!B:E,4,0)</f>
        <v>Não pode ficar vazio</v>
      </c>
      <c r="E43">
        <f>VLOOKUP(D43,Indicacao_viabilidade!E:F,2,0)</f>
        <v>1</v>
      </c>
    </row>
    <row r="44" spans="1:5" x14ac:dyDescent="0.25">
      <c r="A44" s="19">
        <v>204</v>
      </c>
      <c r="B44" s="19" t="str">
        <f>VLOOKUP(A44,Campos!C:D,2,0)</f>
        <v>Creator Role</v>
      </c>
      <c r="C44" s="9" t="s">
        <v>185</v>
      </c>
      <c r="D44" t="str">
        <f>VLOOKUP(C44,Indicacao_viabilidade!B:E,4,0)</f>
        <v>Se um papel específico não for conhecido para um determinado trabalho, use um mais geral;</v>
      </c>
      <c r="E44">
        <f>VLOOKUP(D44,Indicacao_viabilidade!E:F,2,0)</f>
        <v>0</v>
      </c>
    </row>
    <row r="45" spans="1:5" x14ac:dyDescent="0.25">
      <c r="A45" s="19">
        <v>204</v>
      </c>
      <c r="B45" s="19" t="str">
        <f>VLOOKUP(A45,Campos!C:D,2,0)</f>
        <v>Creator Role</v>
      </c>
      <c r="C45" s="9" t="s">
        <v>186</v>
      </c>
      <c r="D45" t="str">
        <f>VLOOKUP(C45,Indicacao_viabilidade!B:E,4,0)</f>
        <v>Caso o papel do autor seja muito óbvio, este pode ser omitido</v>
      </c>
      <c r="E45">
        <f>VLOOKUP(D45,Indicacao_viabilidade!E:F,2,0)</f>
        <v>0</v>
      </c>
    </row>
    <row r="46" spans="1:5" x14ac:dyDescent="0.25">
      <c r="A46" s="19">
        <v>301</v>
      </c>
      <c r="B46" s="19" t="str">
        <f>VLOOKUP(A46,Campos!C:D,2,0)</f>
        <v>Measurements</v>
      </c>
      <c r="C46" s="9" t="s">
        <v>187</v>
      </c>
      <c r="D46" t="str">
        <f>VLOOKUP(C46,Indicacao_viabilidade!B:E,4,0)</f>
        <v>Ideal utilizar o sistema métrico e imperial</v>
      </c>
      <c r="E46">
        <f>VLOOKUP(D46,Indicacao_viabilidade!E:F,2,0)</f>
        <v>0</v>
      </c>
    </row>
    <row r="47" spans="1:5" x14ac:dyDescent="0.25">
      <c r="A47" s="19">
        <v>301</v>
      </c>
      <c r="B47" s="19" t="str">
        <f>VLOOKUP(A47,Campos!C:D,2,0)</f>
        <v>Measurements</v>
      </c>
      <c r="C47" s="9" t="s">
        <v>188</v>
      </c>
      <c r="D47" t="str">
        <f>VLOOKUP(C47,Indicacao_viabilidade!B:E,4,0)</f>
        <v>Dar preferência ao sistema métrico</v>
      </c>
      <c r="E47">
        <f>VLOOKUP(D47,Indicacao_viabilidade!E:F,2,0)</f>
        <v>0</v>
      </c>
    </row>
    <row r="48" spans="1:5" x14ac:dyDescent="0.25">
      <c r="A48" s="19">
        <v>301</v>
      </c>
      <c r="B48" s="19" t="str">
        <f>VLOOKUP(A48,Campos!C:D,2,0)</f>
        <v>Measurements</v>
      </c>
      <c r="C48" s="9" t="s">
        <v>189</v>
      </c>
      <c r="D48" t="str">
        <f>VLOOKUP(C48,Indicacao_viabilidade!B:E,4,0)</f>
        <v>Caso outro sistema métrico secundário seja utilizado, colocar valores em parêntesis;</v>
      </c>
      <c r="E48">
        <f>VLOOKUP(D48,Indicacao_viabilidade!E:F,2,0)</f>
        <v>0</v>
      </c>
    </row>
    <row r="49" spans="1:5" x14ac:dyDescent="0.25">
      <c r="A49" s="19">
        <v>301</v>
      </c>
      <c r="B49" s="19" t="str">
        <f>VLOOKUP(A49,Campos!C:D,2,0)</f>
        <v>Measurements</v>
      </c>
      <c r="C49" s="9" t="s">
        <v>190</v>
      </c>
      <c r="D49" t="str">
        <f>VLOOKUP(C49,Indicacao_viabilidade!B:E,4,0)</f>
        <v>Não usar capitalização</v>
      </c>
      <c r="E49">
        <f>VLOOKUP(D49,Indicacao_viabilidade!E:F,2,0)</f>
        <v>1</v>
      </c>
    </row>
    <row r="50" spans="1:5" x14ac:dyDescent="0.25">
      <c r="A50" s="19">
        <v>301</v>
      </c>
      <c r="B50" s="19" t="str">
        <f>VLOOKUP(A50,Campos!C:D,2,0)</f>
        <v>Measurements</v>
      </c>
      <c r="C50" s="9" t="s">
        <v>191</v>
      </c>
      <c r="D50" t="str">
        <f>VLOOKUP(C50,Indicacao_viabilidade!B:E,4,0)</f>
        <v>Não repetir unidade de medita para todas as dimensões, exceto quando necessário para não causar confusão;</v>
      </c>
      <c r="E50">
        <f>VLOOKUP(D50,Indicacao_viabilidade!E:F,2,0)</f>
        <v>0</v>
      </c>
    </row>
    <row r="51" spans="1:5" x14ac:dyDescent="0.25">
      <c r="A51" s="19">
        <v>301</v>
      </c>
      <c r="B51" s="19" t="str">
        <f>VLOOKUP(A51,Campos!C:D,2,0)</f>
        <v>Measurements</v>
      </c>
      <c r="C51" s="9" t="s">
        <v>192</v>
      </c>
      <c r="D51" t="str">
        <f>VLOOKUP(C51,Indicacao_viabilidade!B:E,4,0)</f>
        <v>Utilizar números inteiro ou frações decimais</v>
      </c>
      <c r="E51">
        <f>VLOOKUP(D51,Indicacao_viabilidade!E:F,2,0)</f>
        <v>1</v>
      </c>
    </row>
    <row r="52" spans="1:5" x14ac:dyDescent="0.25">
      <c r="A52" s="19">
        <v>301</v>
      </c>
      <c r="B52" s="19" t="str">
        <f>VLOOKUP(A52,Campos!C:D,2,0)</f>
        <v>Measurements</v>
      </c>
      <c r="C52" s="9" t="s">
        <v>193</v>
      </c>
      <c r="D52" t="str">
        <f>VLOOKUP(C52,Indicacao_viabilidade!B:E,4,0)</f>
        <v>Abreviar unidades métricas de acordo com o Sistema Internacional (m, cm, mm, g, kg, kb, Mb, Gb)</v>
      </c>
      <c r="E52">
        <f>VLOOKUP(D52,Indicacao_viabilidade!E:F,2,0)</f>
        <v>1</v>
      </c>
    </row>
    <row r="53" spans="1:5" x14ac:dyDescent="0.25">
      <c r="A53" s="19">
        <v>301</v>
      </c>
      <c r="B53" s="19" t="str">
        <f>VLOOKUP(A53,Campos!C:D,2,0)</f>
        <v>Measurements</v>
      </c>
      <c r="C53" s="9" t="s">
        <v>194</v>
      </c>
      <c r="D53" t="str">
        <f>VLOOKUP(C53,Indicacao_viabilidade!B:E,4,0)</f>
        <v>Exemplos de tipos de medição incluem altura, largura, profundidade, comprimento, circunferência, diâmetro, volume, peso, área e tempo de execução.</v>
      </c>
      <c r="E53">
        <f>VLOOKUP(D53,Indicacao_viabilidade!E:F,2,0)</f>
        <v>0</v>
      </c>
    </row>
    <row r="54" spans="1:5" x14ac:dyDescent="0.25">
      <c r="A54" s="19">
        <v>301</v>
      </c>
      <c r="B54" s="19" t="str">
        <f>VLOOKUP(A54,Campos!C:D,2,0)</f>
        <v>Measurements</v>
      </c>
      <c r="C54" s="9" t="s">
        <v>195</v>
      </c>
      <c r="D54" t="str">
        <f>VLOOKUP(C54,Indicacao_viabilidade!B:E,4,0)</f>
        <v>Medidas geralmente incluem duas casas decimais para medidas métricas</v>
      </c>
      <c r="E54">
        <f>VLOOKUP(D54,Indicacao_viabilidade!E:F,2,0)</f>
        <v>1</v>
      </c>
    </row>
    <row r="55" spans="1:5" x14ac:dyDescent="0.25">
      <c r="A55" s="19">
        <v>301</v>
      </c>
      <c r="B55" s="19" t="str">
        <f>VLOOKUP(A55,Campos!C:D,2,0)</f>
        <v>Measurements</v>
      </c>
      <c r="C55" s="9" t="s">
        <v>196</v>
      </c>
      <c r="D55" t="str">
        <f>VLOOKUP(C55,Indicacao_viabilidade!B:E,4,0)</f>
        <v>Os catalogadores de recursos visuais e outros que não estão medindo o objeto original não devem arredondar as dimensões, devem registrar com precisão as medições encontradas em uma fonte autorizada.</v>
      </c>
      <c r="E55">
        <f>VLOOKUP(D55,Indicacao_viabilidade!E:F,2,0)</f>
        <v>0</v>
      </c>
    </row>
    <row r="56" spans="1:5" x14ac:dyDescent="0.25">
      <c r="A56" s="19">
        <v>310</v>
      </c>
      <c r="B56" s="19" t="str">
        <f>VLOOKUP(A56,Campos!C:D,2,0)</f>
        <v>Materials and Techniques</v>
      </c>
      <c r="C56" s="9" t="s">
        <v>197</v>
      </c>
      <c r="D56" t="str">
        <f>VLOOKUP(C56,Indicacao_viabilidade!B:E,4,0)</f>
        <v>Usar singular</v>
      </c>
      <c r="E56">
        <f>VLOOKUP(D56,Indicacao_viabilidade!E:F,2,0)</f>
        <v>1</v>
      </c>
    </row>
    <row r="57" spans="1:5" x14ac:dyDescent="0.25">
      <c r="A57" s="19">
        <v>310</v>
      </c>
      <c r="B57" s="19" t="str">
        <f>VLOOKUP(A57,Campos!C:D,2,0)</f>
        <v>Materials and Techniques</v>
      </c>
      <c r="C57" s="9" t="s">
        <v>198</v>
      </c>
      <c r="D57" t="str">
        <f>VLOOKUP(C57,Indicacao_viabilidade!B:E,4,0)</f>
        <v>Evitar abreviações</v>
      </c>
      <c r="E57">
        <f>VLOOKUP(D57,Indicacao_viabilidade!E:F,2,0)</f>
        <v>1</v>
      </c>
    </row>
    <row r="58" spans="1:5" x14ac:dyDescent="0.25">
      <c r="A58" s="19">
        <v>310</v>
      </c>
      <c r="B58" s="19" t="str">
        <f>VLOOKUP(A58,Campos!C:D,2,0)</f>
        <v>Materials and Techniques</v>
      </c>
      <c r="C58" s="9" t="s">
        <v>199</v>
      </c>
      <c r="D58" t="str">
        <f>VLOOKUP(C58,Indicacao_viabilidade!B:E,4,0)</f>
        <v>Capitalize as inicais de nomes próprios e da primeira palavra, para outros termos use letras minúsculas</v>
      </c>
      <c r="E58">
        <f>VLOOKUP(D58,Indicacao_viabilidade!E:F,2,0)</f>
        <v>1</v>
      </c>
    </row>
    <row r="59" spans="1:5" x14ac:dyDescent="0.25">
      <c r="A59" s="19">
        <v>310</v>
      </c>
      <c r="B59" s="19" t="str">
        <f>VLOOKUP(A59,Campos!C:D,2,0)</f>
        <v>Materials and Techniques</v>
      </c>
      <c r="C59" s="9" t="s">
        <v>200</v>
      </c>
      <c r="D59" t="str">
        <f>VLOOKUP(C59,Indicacao_viabilidade!B:E,4,0)</f>
        <v>Usar o mesmo idioma do catálogo</v>
      </c>
      <c r="E59">
        <f>VLOOKUP(D59,Indicacao_viabilidade!E:F,2,0)</f>
        <v>1</v>
      </c>
    </row>
    <row r="60" spans="1:5" x14ac:dyDescent="0.25">
      <c r="A60" s="19">
        <v>310</v>
      </c>
      <c r="B60" s="19" t="str">
        <f>VLOOKUP(A60,Campos!C:D,2,0)</f>
        <v>Materials and Techniques</v>
      </c>
      <c r="C60" s="9" t="s">
        <v>201</v>
      </c>
      <c r="D60" t="str">
        <f>VLOOKUP(C60,Indicacao_viabilidade!B:E,4,0)</f>
        <v>Usar ordem natural das palavras</v>
      </c>
      <c r="E60">
        <f>VLOOKUP(D60,Indicacao_viabilidade!E:F,2,0)</f>
        <v>0</v>
      </c>
    </row>
    <row r="61" spans="1:5" x14ac:dyDescent="0.25">
      <c r="A61" s="19">
        <v>310</v>
      </c>
      <c r="B61" s="19" t="str">
        <f>VLOOKUP(A61,Campos!C:D,2,0)</f>
        <v>Materials and Techniques</v>
      </c>
      <c r="C61" s="9" t="s">
        <v>202</v>
      </c>
      <c r="D61" t="str">
        <f>VLOOKUP(C61,Indicacao_viabilidade!B:E,4,0)</f>
        <v>Listar o meio ou a mídia primeiro, seguido pelo suporte (se pertinente);</v>
      </c>
      <c r="E61">
        <f>VLOOKUP(D61,Indicacao_viabilidade!E:F,2,0)</f>
        <v>0</v>
      </c>
    </row>
    <row r="62" spans="1:5" x14ac:dyDescent="0.25">
      <c r="A62" s="19">
        <v>310</v>
      </c>
      <c r="B62" s="19" t="str">
        <f>VLOOKUP(A62,Campos!C:D,2,0)</f>
        <v>Materials and Techniques</v>
      </c>
      <c r="C62" s="9" t="s">
        <v>203</v>
      </c>
      <c r="D62" t="str">
        <f>VLOOKUP(C62,Indicacao_viabilidade!B:E,4,0)</f>
        <v>Em caso de mais de uma técnica ou material, listar em ordem lógica (por importância ou ordem de aplicação);</v>
      </c>
      <c r="E62">
        <f>VLOOKUP(D62,Indicacao_viabilidade!E:F,2,0)</f>
        <v>0</v>
      </c>
    </row>
    <row r="63" spans="1:5" x14ac:dyDescent="0.25">
      <c r="A63" s="19">
        <v>310</v>
      </c>
      <c r="B63" s="19" t="str">
        <f>VLOOKUP(A63,Campos!C:D,2,0)</f>
        <v>Materials and Techniques</v>
      </c>
      <c r="C63" s="9" t="s">
        <v>204</v>
      </c>
      <c r="D63" t="str">
        <f>VLOOKUP(C63,Indicacao_viabilidade!B:E,4,0)</f>
        <v>Para trabalhos tridimensionais com uso de vários materiais, registrar os mais proeminentes ou importantes;</v>
      </c>
      <c r="E63">
        <f>VLOOKUP(D63,Indicacao_viabilidade!E:F,2,0)</f>
        <v>0</v>
      </c>
    </row>
    <row r="64" spans="1:5" x14ac:dyDescent="0.25">
      <c r="A64" s="19">
        <v>310</v>
      </c>
      <c r="B64" s="19" t="str">
        <f>VLOOKUP(A64,Campos!C:D,2,0)</f>
        <v>Materials and Techniques</v>
      </c>
      <c r="C64" s="9" t="s">
        <v>205</v>
      </c>
      <c r="D64" t="str">
        <f>VLOOKUP(C64,Indicacao_viabilidade!B:E,4,0)</f>
        <v>Para descrição de grupos de trabalhos, liste os materiais e técnicas mais importantes ou mais típicos evidentes no grupo</v>
      </c>
      <c r="E64">
        <f>VLOOKUP(D64,Indicacao_viabilidade!E:F,2,0)</f>
        <v>0</v>
      </c>
    </row>
    <row r="65" spans="1:5" x14ac:dyDescent="0.25">
      <c r="A65" s="19">
        <v>310</v>
      </c>
      <c r="B65" s="19" t="str">
        <f>VLOOKUP(A65,Campos!C:D,2,0)</f>
        <v>Materials and Techniques</v>
      </c>
      <c r="C65" s="9" t="s">
        <v>206</v>
      </c>
      <c r="D65" t="str">
        <f>VLOOKUP(C65,Indicacao_viabilidade!B:E,4,0)</f>
        <v>Se um meio específico for desconhecido, liste um mais abrangente</v>
      </c>
      <c r="E65">
        <f>VLOOKUP(D65,Indicacao_viabilidade!E:F,2,0)</f>
        <v>0</v>
      </c>
    </row>
    <row r="66" spans="1:5" x14ac:dyDescent="0.25">
      <c r="A66" s="19">
        <v>310</v>
      </c>
      <c r="B66" s="19" t="str">
        <f>VLOOKUP(A66,Campos!C:D,2,0)</f>
        <v>Materials and Techniques</v>
      </c>
      <c r="C66" s="9" t="s">
        <v>207</v>
      </c>
      <c r="D66" t="str">
        <f>VLOOKUP(C66,Indicacao_viabilidade!B:E,4,0)</f>
        <v>Ambiguidade e incertezas devem ser apresentadas, incerteza entre valores, indexe todos</v>
      </c>
      <c r="E66">
        <f>VLOOKUP(D66,Indicacao_viabilidade!E:F,2,0)</f>
        <v>0</v>
      </c>
    </row>
    <row r="67" spans="1:5" x14ac:dyDescent="0.25">
      <c r="A67" s="19">
        <v>318</v>
      </c>
      <c r="B67" s="19" t="str">
        <f>VLOOKUP(A67,Campos!C:D,2,0)</f>
        <v>State and Edition</v>
      </c>
      <c r="C67" s="9" t="s">
        <v>208</v>
      </c>
      <c r="D67" t="str">
        <f>VLOOKUP(C67,Indicacao_viabilidade!B:E,4,0)</f>
        <v>Edition é obrigatório para livros;</v>
      </c>
      <c r="E67">
        <f>VLOOKUP(D67,Indicacao_viabilidade!E:F,2,0)</f>
        <v>0</v>
      </c>
    </row>
    <row r="68" spans="1:5" x14ac:dyDescent="0.25">
      <c r="A68" s="19">
        <v>318</v>
      </c>
      <c r="B68" s="19" t="str">
        <f>VLOOKUP(A68,Campos!C:D,2,0)</f>
        <v>State and Edition</v>
      </c>
      <c r="C68" s="9" t="s">
        <v>209</v>
      </c>
      <c r="D68" t="str">
        <f>VLOOKUP(C68,Indicacao_viabilidade!B:E,4,0)</f>
        <v>Recomendado para impressões</v>
      </c>
      <c r="E68">
        <f>VLOOKUP(D68,Indicacao_viabilidade!E:F,2,0)</f>
        <v>0</v>
      </c>
    </row>
    <row r="69" spans="1:5" x14ac:dyDescent="0.25">
      <c r="A69" s="19">
        <v>318</v>
      </c>
      <c r="B69" s="19" t="str">
        <f>VLOOKUP(A69,Campos!C:D,2,0)</f>
        <v>State and Edition</v>
      </c>
      <c r="C69" s="9" t="s">
        <v>210</v>
      </c>
      <c r="D69" t="str">
        <f>VLOOKUP(C69,Indicacao_viabilidade!B:E,4,0)</f>
        <v>cópias após uma obra, recriações, réplicas ou reproduções dela, não são consideradas estados ou edições.</v>
      </c>
      <c r="E69">
        <f>VLOOKUP(D69,Indicacao_viabilidade!E:F,2,0)</f>
        <v>0</v>
      </c>
    </row>
    <row r="70" spans="1:5" x14ac:dyDescent="0.25">
      <c r="A70" s="19">
        <v>319</v>
      </c>
      <c r="B70" s="19" t="str">
        <f>VLOOKUP(A70,Campos!C:D,2,0)</f>
        <v>Edition</v>
      </c>
      <c r="C70" s="9" t="s">
        <v>145</v>
      </c>
      <c r="D70" t="str">
        <f>VLOOKUP(C70,Indicacao_viabilidade!B:E,4,0)</f>
        <v>Evitar abreviações</v>
      </c>
      <c r="E70">
        <f>VLOOKUP(D70,Indicacao_viabilidade!E:F,2,0)</f>
        <v>1</v>
      </c>
    </row>
    <row r="71" spans="1:5" x14ac:dyDescent="0.25">
      <c r="A71" s="19">
        <v>319</v>
      </c>
      <c r="B71" s="19" t="str">
        <f>VLOOKUP(A71,Campos!C:D,2,0)</f>
        <v>Edition</v>
      </c>
      <c r="C71" s="9" t="s">
        <v>211</v>
      </c>
      <c r="D71" t="str">
        <f>VLOOKUP(C71,Indicacao_viabilidade!B:E,4,0)</f>
        <v>Capitalize as inicais de nomes próprios e da primeira palavra, para outros termos use letras minúsculas</v>
      </c>
      <c r="E71">
        <f>VLOOKUP(D71,Indicacao_viabilidade!E:F,2,0)</f>
        <v>1</v>
      </c>
    </row>
    <row r="72" spans="1:5" x14ac:dyDescent="0.25">
      <c r="A72" s="19">
        <v>319</v>
      </c>
      <c r="B72" s="19" t="str">
        <f>VLOOKUP(A72,Campos!C:D,2,0)</f>
        <v>Edition</v>
      </c>
      <c r="C72" s="9" t="s">
        <v>212</v>
      </c>
      <c r="D72" t="str">
        <f>VLOOKUP(C72,Indicacao_viabilidade!B:E,4,0)</f>
        <v>Não usar número escrito por extenso</v>
      </c>
      <c r="E72">
        <f>VLOOKUP(D72,Indicacao_viabilidade!E:F,2,0)</f>
        <v>0</v>
      </c>
    </row>
    <row r="73" spans="1:5" x14ac:dyDescent="0.25">
      <c r="A73" s="19">
        <v>319</v>
      </c>
      <c r="B73" s="19" t="str">
        <f>VLOOKUP(A73,Campos!C:D,2,0)</f>
        <v>Edition</v>
      </c>
      <c r="C73" s="9" t="s">
        <v>213</v>
      </c>
      <c r="D73" t="str">
        <f>VLOOKUP(C73,Indicacao_viabilidade!B:E,4,0)</f>
        <v>Usar o mesmo idioma do catálogo</v>
      </c>
      <c r="E73">
        <f>VLOOKUP(D73,Indicacao_viabilidade!E:F,2,0)</f>
        <v>1</v>
      </c>
    </row>
    <row r="74" spans="1:5" x14ac:dyDescent="0.25">
      <c r="A74" s="19">
        <v>319</v>
      </c>
      <c r="B74" s="19" t="str">
        <f>VLOOKUP(A74,Campos!C:D,2,0)</f>
        <v>Edition</v>
      </c>
      <c r="C74" s="9" t="s">
        <v>214</v>
      </c>
      <c r="D74" t="str">
        <f>VLOOKUP(C74,Indicacao_viabilidade!B:E,4,0)</f>
        <v>Ambiguidade e incertezas devem ser apresentadas, incerteza entre valores, indexe todos</v>
      </c>
      <c r="E74">
        <f>VLOOKUP(D74,Indicacao_viabilidade!E:F,2,0)</f>
        <v>0</v>
      </c>
    </row>
    <row r="75" spans="1:5" x14ac:dyDescent="0.25">
      <c r="A75" s="19">
        <v>319</v>
      </c>
      <c r="B75" s="19" t="str">
        <f>VLOOKUP(A75,Campos!C:D,2,0)</f>
        <v>Edition</v>
      </c>
      <c r="C75" s="9" t="s">
        <v>215</v>
      </c>
      <c r="D75" t="str">
        <f>VLOOKUP(C75,Indicacao_viabilidade!B:E,4,0)</f>
        <v>Recomendado mostrar edição em relação ao numero total de edições conhecidos</v>
      </c>
      <c r="E75">
        <f>VLOOKUP(D75,Indicacao_viabilidade!E:F,2,0)</f>
        <v>0</v>
      </c>
    </row>
    <row r="76" spans="1:5" x14ac:dyDescent="0.25">
      <c r="A76" s="19">
        <v>319</v>
      </c>
      <c r="B76" s="19" t="str">
        <f>VLOOKUP(A76,Campos!C:D,2,0)</f>
        <v>Edition</v>
      </c>
      <c r="C76" s="9" t="s">
        <v>216</v>
      </c>
      <c r="D76" t="str">
        <f>VLOOKUP(C76,Indicacao_viabilidade!B:E,4,0)</f>
        <v>Caso o número total de estados não for conhecido, omitir este dado</v>
      </c>
      <c r="E76">
        <f>VLOOKUP(D76,Indicacao_viabilidade!E:F,2,0)</f>
        <v>0</v>
      </c>
    </row>
    <row r="77" spans="1:5" x14ac:dyDescent="0.25">
      <c r="A77" s="19">
        <v>319</v>
      </c>
      <c r="B77" s="19" t="str">
        <f>VLOOKUP(A77,Campos!C:D,2,0)</f>
        <v>Edition</v>
      </c>
      <c r="C77" s="9" t="s">
        <v>217</v>
      </c>
      <c r="D77" t="str">
        <f>VLOOKUP(C77,Indicacao_viabilidade!B:E,4,0)</f>
        <v>Caso o número da impressão seja desconhecido, exibir o tamanho da edição.</v>
      </c>
      <c r="E77">
        <f>VLOOKUP(D77,Indicacao_viabilidade!E:F,2,0)</f>
        <v>0</v>
      </c>
    </row>
    <row r="78" spans="1:5" x14ac:dyDescent="0.25">
      <c r="A78" s="19">
        <v>323</v>
      </c>
      <c r="B78" s="19" t="str">
        <f>VLOOKUP(A78,Campos!C:D,2,0)</f>
        <v>State</v>
      </c>
      <c r="C78" s="9" t="s">
        <v>145</v>
      </c>
      <c r="D78" t="str">
        <f>VLOOKUP(C78,Indicacao_viabilidade!B:E,4,0)</f>
        <v>Evitar abreviações</v>
      </c>
      <c r="E78">
        <f>VLOOKUP(D78,Indicacao_viabilidade!E:F,2,0)</f>
        <v>1</v>
      </c>
    </row>
    <row r="79" spans="1:5" x14ac:dyDescent="0.25">
      <c r="A79" s="19">
        <v>323</v>
      </c>
      <c r="B79" s="19" t="str">
        <f>VLOOKUP(A79,Campos!C:D,2,0)</f>
        <v>State</v>
      </c>
      <c r="C79" s="9" t="s">
        <v>218</v>
      </c>
      <c r="D79" t="str">
        <f>VLOOKUP(C79,Indicacao_viabilidade!B:E,4,0)</f>
        <v>Não usar capitalização</v>
      </c>
      <c r="E79">
        <f>VLOOKUP(D79,Indicacao_viabilidade!E:F,2,0)</f>
        <v>1</v>
      </c>
    </row>
    <row r="80" spans="1:5" x14ac:dyDescent="0.25">
      <c r="A80" s="19">
        <v>323</v>
      </c>
      <c r="B80" s="19" t="str">
        <f>VLOOKUP(A80,Campos!C:D,2,0)</f>
        <v>State</v>
      </c>
      <c r="C80" s="9" t="s">
        <v>213</v>
      </c>
      <c r="D80" t="str">
        <f>VLOOKUP(C80,Indicacao_viabilidade!B:E,4,0)</f>
        <v>Usar o mesmo idioma do catálogo</v>
      </c>
      <c r="E80">
        <f>VLOOKUP(D80,Indicacao_viabilidade!E:F,2,0)</f>
        <v>1</v>
      </c>
    </row>
    <row r="81" spans="1:5" x14ac:dyDescent="0.25">
      <c r="A81" s="19">
        <v>323</v>
      </c>
      <c r="B81" s="19" t="str">
        <f>VLOOKUP(A81,Campos!C:D,2,0)</f>
        <v>State</v>
      </c>
      <c r="C81" s="9" t="s">
        <v>212</v>
      </c>
      <c r="D81" t="str">
        <f>VLOOKUP(C81,Indicacao_viabilidade!B:E,4,0)</f>
        <v>Não usar número escrito por extenso</v>
      </c>
      <c r="E81">
        <f>VLOOKUP(D81,Indicacao_viabilidade!E:F,2,0)</f>
        <v>0</v>
      </c>
    </row>
    <row r="82" spans="1:5" x14ac:dyDescent="0.25">
      <c r="A82" s="19">
        <v>323</v>
      </c>
      <c r="B82" s="19" t="str">
        <f>VLOOKUP(A82,Campos!C:D,2,0)</f>
        <v>State</v>
      </c>
      <c r="C82" s="9" t="s">
        <v>219</v>
      </c>
      <c r="D82" t="str">
        <f>VLOOKUP(C82,Indicacao_viabilidade!B:E,4,0)</f>
        <v>Usar ordem natural das palavras</v>
      </c>
      <c r="E82">
        <f>VLOOKUP(D82,Indicacao_viabilidade!E:F,2,0)</f>
        <v>0</v>
      </c>
    </row>
    <row r="83" spans="1:5" x14ac:dyDescent="0.25">
      <c r="A83" s="19">
        <v>323</v>
      </c>
      <c r="B83" s="19" t="str">
        <f>VLOOKUP(A83,Campos!C:D,2,0)</f>
        <v>State</v>
      </c>
      <c r="C83" s="9" t="s">
        <v>220</v>
      </c>
      <c r="D83" t="str">
        <f>VLOOKUP(C83,Indicacao_viabilidade!B:E,4,0)</f>
        <v>Recomendado mostrar estado em relação ao numero total de estados conhecidos;</v>
      </c>
      <c r="E83">
        <f>VLOOKUP(D83,Indicacao_viabilidade!E:F,2,0)</f>
        <v>0</v>
      </c>
    </row>
    <row r="84" spans="1:5" x14ac:dyDescent="0.25">
      <c r="A84" s="19">
        <v>323</v>
      </c>
      <c r="B84" s="19" t="str">
        <f>VLOOKUP(A84,Campos!C:D,2,0)</f>
        <v>State</v>
      </c>
      <c r="C84" s="9" t="s">
        <v>221</v>
      </c>
      <c r="D84" t="str">
        <f>VLOOKUP(C84,Indicacao_viabilidade!B:E,4,0)</f>
        <v>Estado pode ser representado por número ou por nome do estado;</v>
      </c>
      <c r="E84">
        <f>VLOOKUP(D84,Indicacao_viabilidade!E:F,2,0)</f>
        <v>0</v>
      </c>
    </row>
    <row r="85" spans="1:5" x14ac:dyDescent="0.25">
      <c r="A85" s="19">
        <v>323</v>
      </c>
      <c r="B85" s="19" t="str">
        <f>VLOOKUP(A85,Campos!C:D,2,0)</f>
        <v>State</v>
      </c>
      <c r="C85" s="9" t="s">
        <v>216</v>
      </c>
      <c r="D85" t="str">
        <f>VLOOKUP(C85,Indicacao_viabilidade!B:E,4,0)</f>
        <v>Caso o número total de estados não for conhecido, omitir este dado</v>
      </c>
      <c r="E85">
        <f>VLOOKUP(D85,Indicacao_viabilidade!E:F,2,0)</f>
        <v>0</v>
      </c>
    </row>
    <row r="86" spans="1:5" x14ac:dyDescent="0.25">
      <c r="A86" s="19">
        <v>323</v>
      </c>
      <c r="B86" s="19" t="str">
        <f>VLOOKUP(A86,Campos!C:D,2,0)</f>
        <v>State</v>
      </c>
      <c r="C86" s="9" t="s">
        <v>222</v>
      </c>
      <c r="D86" t="str">
        <f>VLOOKUP(C86,Indicacao_viabilidade!B:E,4,0)</f>
        <v>Ambiguidade e incertezas devem ser apresentadas, incerteza entre valores, indexe todos</v>
      </c>
      <c r="E86">
        <f>VLOOKUP(D86,Indicacao_viabilidade!E:F,2,0)</f>
        <v>0</v>
      </c>
    </row>
    <row r="87" spans="1:5" x14ac:dyDescent="0.25">
      <c r="A87" s="19">
        <v>328</v>
      </c>
      <c r="B87" s="19" t="str">
        <f>VLOOKUP(A87,Campos!C:D,2,0)</f>
        <v>Inscription</v>
      </c>
      <c r="C87" s="9" t="s">
        <v>223</v>
      </c>
      <c r="D87" t="str">
        <f>VLOOKUP(C87,Indicacao_viabilidade!B:E,4,0)</f>
        <v>Abreviações e capitalizações devem refletir a forma da escrita presente no trabalho</v>
      </c>
      <c r="E87">
        <f>VLOOKUP(D87,Indicacao_viabilidade!E:F,2,0)</f>
        <v>0</v>
      </c>
    </row>
    <row r="88" spans="1:5" x14ac:dyDescent="0.25">
      <c r="A88" s="19">
        <v>328</v>
      </c>
      <c r="B88" s="19" t="str">
        <f>VLOOKUP(A88,Campos!C:D,2,0)</f>
        <v>Inscription</v>
      </c>
      <c r="C88" s="9" t="s">
        <v>224</v>
      </c>
      <c r="D88" t="str">
        <f>VLOOKUP(C88,Indicacao_viabilidade!B:E,4,0)</f>
        <v>A transcrição da inscrição deve ser idêntica a apresentada no trabalho</v>
      </c>
      <c r="E88">
        <f>VLOOKUP(D88,Indicacao_viabilidade!E:F,2,0)</f>
        <v>0</v>
      </c>
    </row>
    <row r="89" spans="1:5" x14ac:dyDescent="0.25">
      <c r="A89" s="19">
        <v>328</v>
      </c>
      <c r="B89" s="19" t="str">
        <f>VLOOKUP(A89,Campos!C:D,2,0)</f>
        <v>Inscription</v>
      </c>
      <c r="C89" s="9" t="s">
        <v>225</v>
      </c>
      <c r="D89" t="str">
        <f>VLOOKUP(C89,Indicacao_viabilidade!B:E,4,0)</f>
        <v>Deve descrever a posição da inscrição no trabalho;</v>
      </c>
      <c r="E89">
        <f>VLOOKUP(D89,Indicacao_viabilidade!E:F,2,0)</f>
        <v>0</v>
      </c>
    </row>
    <row r="90" spans="1:5" x14ac:dyDescent="0.25">
      <c r="A90" s="19">
        <v>328</v>
      </c>
      <c r="B90" s="19" t="str">
        <f>VLOOKUP(A90,Campos!C:D,2,0)</f>
        <v>Inscription</v>
      </c>
      <c r="C90" s="9" t="s">
        <v>226</v>
      </c>
      <c r="D90" t="str">
        <f>VLOOKUP(C90,Indicacao_viabilidade!B:E,4,0)</f>
        <v>Tradução de inscrições devem ser apresentadas em colchetes</v>
      </c>
      <c r="E90">
        <f>VLOOKUP(D90,Indicacao_viabilidade!E:F,2,0)</f>
        <v>0</v>
      </c>
    </row>
    <row r="91" spans="1:5" x14ac:dyDescent="0.25">
      <c r="A91" s="19">
        <v>328</v>
      </c>
      <c r="B91" s="19" t="str">
        <f>VLOOKUP(A91,Campos!C:D,2,0)</f>
        <v>Inscription</v>
      </c>
      <c r="C91" s="9" t="s">
        <v>227</v>
      </c>
      <c r="D91" t="str">
        <f>VLOOKUP(C91,Indicacao_viabilidade!B:E,4,0)</f>
        <v>Inscrições transcritas parcialmente (por serem grandes) devem apresentar elipse ([...]);</v>
      </c>
      <c r="E91">
        <f>VLOOKUP(D91,Indicacao_viabilidade!E:F,2,0)</f>
        <v>0</v>
      </c>
    </row>
    <row r="92" spans="1:5" x14ac:dyDescent="0.25">
      <c r="A92" s="19">
        <v>328</v>
      </c>
      <c r="B92" s="19" t="str">
        <f>VLOOKUP(A92,Campos!C:D,2,0)</f>
        <v>Inscription</v>
      </c>
      <c r="C92" s="9" t="s">
        <v>228</v>
      </c>
      <c r="D92" t="str">
        <f>VLOOKUP(C92,Indicacao_viabilidade!B:E,4,0)</f>
        <v>Ambiguidade e incertezas devem ser apresentadas, incerteza entre valores, indexe todos</v>
      </c>
      <c r="E92">
        <f>VLOOKUP(D92,Indicacao_viabilidade!E:F,2,0)</f>
        <v>0</v>
      </c>
    </row>
    <row r="93" spans="1:5" x14ac:dyDescent="0.25">
      <c r="A93" s="19">
        <v>328</v>
      </c>
      <c r="B93" s="19" t="str">
        <f>VLOOKUP(A93,Campos!C:D,2,0)</f>
        <v>Inscription</v>
      </c>
      <c r="C93" s="9" t="s">
        <v>229</v>
      </c>
      <c r="D93" t="str">
        <f>VLOOKUP(C93,Indicacao_viabilidade!B:E,4,0)</f>
        <v>Partes ilegíveis devem ser apresentadas em colchete com possibilidade seguida de interrogação ([-?], [4?]).</v>
      </c>
      <c r="E93">
        <f>VLOOKUP(D93,Indicacao_viabilidade!E:F,2,0)</f>
        <v>0</v>
      </c>
    </row>
    <row r="94" spans="1:5" x14ac:dyDescent="0.25">
      <c r="A94" s="19">
        <v>401</v>
      </c>
      <c r="B94" s="19" t="str">
        <f>VLOOKUP(A94,Campos!C:D,2,0)</f>
        <v>Style</v>
      </c>
      <c r="C94" s="9" t="s">
        <v>230</v>
      </c>
      <c r="D94" t="str">
        <f>VLOOKUP(C94,Indicacao_viabilidade!B:E,4,0)</f>
        <v>Deve seguir formato consistente</v>
      </c>
      <c r="E94">
        <f>VLOOKUP(D94,Indicacao_viabilidade!E:F,2,0)</f>
        <v>0</v>
      </c>
    </row>
    <row r="95" spans="1:5" x14ac:dyDescent="0.25">
      <c r="A95" s="19">
        <v>401</v>
      </c>
      <c r="B95" s="19" t="str">
        <f>VLOOKUP(A95,Campos!C:D,2,0)</f>
        <v>Style</v>
      </c>
      <c r="C95" s="9" t="s">
        <v>231</v>
      </c>
      <c r="D95" t="str">
        <f>VLOOKUP(C95,Indicacao_viabilidade!B:E,4,0)</f>
        <v>Em caso de incerteza, utilizar termo mais abrangente do qual tenha certeza</v>
      </c>
      <c r="E95">
        <f>VLOOKUP(D95,Indicacao_viabilidade!E:F,2,0)</f>
        <v>0</v>
      </c>
    </row>
    <row r="96" spans="1:5" x14ac:dyDescent="0.25">
      <c r="A96" s="19">
        <v>403</v>
      </c>
      <c r="B96" s="19" t="str">
        <f>VLOOKUP(A96,Campos!C:D,2,0)</f>
        <v>Culture</v>
      </c>
      <c r="C96" s="9" t="s">
        <v>232</v>
      </c>
      <c r="D96" t="str">
        <f>VLOOKUP(C96,Indicacao_viabilidade!B:E,4,0)</f>
        <v>Obrigatório quando o criador é desconhecido</v>
      </c>
      <c r="E96">
        <f>VLOOKUP(D96,Indicacao_viabilidade!E:F,2,0)</f>
        <v>0</v>
      </c>
    </row>
    <row r="97" spans="1:5" x14ac:dyDescent="0.25">
      <c r="A97" s="19">
        <v>403</v>
      </c>
      <c r="B97" s="19" t="str">
        <f>VLOOKUP(A97,Campos!C:D,2,0)</f>
        <v>Culture</v>
      </c>
      <c r="C97" s="9" t="s">
        <v>230</v>
      </c>
      <c r="D97" t="str">
        <f>VLOOKUP(C97,Indicacao_viabilidade!B:E,4,0)</f>
        <v>Deve seguir formato consistente</v>
      </c>
      <c r="E97">
        <f>VLOOKUP(D97,Indicacao_viabilidade!E:F,2,0)</f>
        <v>0</v>
      </c>
    </row>
    <row r="98" spans="1:5" x14ac:dyDescent="0.25">
      <c r="A98" s="19">
        <v>403</v>
      </c>
      <c r="B98" s="19" t="str">
        <f>VLOOKUP(A98,Campos!C:D,2,0)</f>
        <v>Culture</v>
      </c>
      <c r="C98" s="9" t="s">
        <v>145</v>
      </c>
      <c r="D98" t="str">
        <f>VLOOKUP(C98,Indicacao_viabilidade!B:E,4,0)</f>
        <v>Evitar abreviações</v>
      </c>
      <c r="E98">
        <f>VLOOKUP(D98,Indicacao_viabilidade!E:F,2,0)</f>
        <v>1</v>
      </c>
    </row>
    <row r="99" spans="1:5" x14ac:dyDescent="0.25">
      <c r="A99" s="19">
        <v>403</v>
      </c>
      <c r="B99" s="19" t="str">
        <f>VLOOKUP(A99,Campos!C:D,2,0)</f>
        <v>Culture</v>
      </c>
      <c r="C99" s="9" t="s">
        <v>233</v>
      </c>
      <c r="D99" t="str">
        <f>VLOOKUP(C99,Indicacao_viabilidade!B:E,4,0)</f>
        <v>Usar capitalização conforme fonte de autoridade</v>
      </c>
      <c r="E99">
        <f>VLOOKUP(D99,Indicacao_viabilidade!E:F,2,0)</f>
        <v>0</v>
      </c>
    </row>
    <row r="100" spans="1:5" x14ac:dyDescent="0.25">
      <c r="A100" s="19">
        <v>403</v>
      </c>
      <c r="B100" s="19" t="str">
        <f>VLOOKUP(A100,Campos!C:D,2,0)</f>
        <v>Culture</v>
      </c>
      <c r="C100" s="9" t="s">
        <v>234</v>
      </c>
      <c r="D100" t="str">
        <f>VLOOKUP(C100,Indicacao_viabilidade!B:E,4,0)</f>
        <v>Usar o mesmo idioma do catálogo</v>
      </c>
      <c r="E100">
        <f>VLOOKUP(D100,Indicacao_viabilidade!E:F,2,0)</f>
        <v>1</v>
      </c>
    </row>
    <row r="101" spans="1:5" x14ac:dyDescent="0.25">
      <c r="A101" s="19">
        <v>403</v>
      </c>
      <c r="B101" s="19" t="str">
        <f>VLOOKUP(A101,Campos!C:D,2,0)</f>
        <v>Culture</v>
      </c>
      <c r="C101" s="9" t="s">
        <v>235</v>
      </c>
      <c r="D101" t="str">
        <f>VLOOKUP(C101,Indicacao_viabilidade!B:E,4,0)</f>
        <v>Geralmente use a forma adjetiva de um substantivo próprio para uma cultura, região, nação ou continente</v>
      </c>
      <c r="E101">
        <f>VLOOKUP(D101,Indicacao_viabilidade!E:F,2,0)</f>
        <v>0</v>
      </c>
    </row>
    <row r="102" spans="1:5" x14ac:dyDescent="0.25">
      <c r="A102" s="19">
        <v>403</v>
      </c>
      <c r="B102" s="19" t="str">
        <f>VLOOKUP(A102,Campos!C:D,2,0)</f>
        <v>Culture</v>
      </c>
      <c r="C102" s="9" t="s">
        <v>236</v>
      </c>
      <c r="D102" t="str">
        <f>VLOOKUP(C102,Indicacao_viabilidade!B:E,4,0)</f>
        <v>Evitar abreviações</v>
      </c>
      <c r="E102">
        <f>VLOOKUP(D102,Indicacao_viabilidade!E:F,2,0)</f>
        <v>1</v>
      </c>
    </row>
    <row r="103" spans="1:5" x14ac:dyDescent="0.25">
      <c r="A103" s="19">
        <v>403</v>
      </c>
      <c r="B103" s="19" t="str">
        <f>VLOOKUP(A103,Campos!C:D,2,0)</f>
        <v>Culture</v>
      </c>
      <c r="C103" s="9" t="s">
        <v>237</v>
      </c>
      <c r="D103" t="str">
        <f>VLOOKUP(C103,Indicacao_viabilidade!B:E,4,0)</f>
        <v>Termos sobre cultura e nacionalidade devem ser capitalizados</v>
      </c>
      <c r="E103">
        <f>VLOOKUP(D103,Indicacao_viabilidade!E:F,2,0)</f>
        <v>0</v>
      </c>
    </row>
    <row r="104" spans="1:5" x14ac:dyDescent="0.25">
      <c r="A104" s="19">
        <v>403</v>
      </c>
      <c r="B104" s="19" t="str">
        <f>VLOOKUP(A104,Campos!C:D,2,0)</f>
        <v>Culture</v>
      </c>
      <c r="C104" s="9" t="s">
        <v>238</v>
      </c>
      <c r="D104" t="str">
        <f>VLOOKUP(C104,Indicacao_viabilidade!B:E,4,0)</f>
        <v>Usar o mesmo idioma do catálogo</v>
      </c>
      <c r="E104">
        <f>VLOOKUP(D104,Indicacao_viabilidade!E:F,2,0)</f>
        <v>1</v>
      </c>
    </row>
    <row r="105" spans="1:5" x14ac:dyDescent="0.25">
      <c r="A105" s="19">
        <v>403</v>
      </c>
      <c r="B105" s="19" t="str">
        <f>VLOOKUP(A105,Campos!C:D,2,0)</f>
        <v>Culture</v>
      </c>
      <c r="C105" s="9" t="s">
        <v>239</v>
      </c>
      <c r="D105" t="str">
        <f>VLOOKUP(C105,Indicacao_viabilidade!B:E,4,0)</f>
        <v>Em caso de incerteza, utilizar termo mais abrangente do qual tenha certeza</v>
      </c>
      <c r="E105">
        <f>VLOOKUP(D105,Indicacao_viabilidade!E:F,2,0)</f>
        <v>0</v>
      </c>
    </row>
    <row r="106" spans="1:5" x14ac:dyDescent="0.25">
      <c r="A106" s="19">
        <v>403</v>
      </c>
      <c r="B106" s="19" t="str">
        <f>VLOOKUP(A106,Campos!C:D,2,0)</f>
        <v>Culture</v>
      </c>
      <c r="C106" s="9" t="s">
        <v>240</v>
      </c>
      <c r="D106" t="str">
        <f>VLOOKUP(C106,Indicacao_viabilidade!B:E,4,0)</f>
        <v>Caso cultura e estilo sejam sobrepostos, registrar em ambos os campos.</v>
      </c>
      <c r="E106">
        <f>VLOOKUP(D106,Indicacao_viabilidade!E:F,2,0)</f>
        <v>0</v>
      </c>
    </row>
    <row r="107" spans="1:5" x14ac:dyDescent="0.25">
      <c r="A107" s="19">
        <v>404</v>
      </c>
      <c r="B107" s="19" t="str">
        <f>VLOOKUP(A107,Campos!C:D,2,0)</f>
        <v>Date</v>
      </c>
      <c r="C107" s="9" t="s">
        <v>241</v>
      </c>
      <c r="D107" t="str">
        <f>VLOOKUP(C107,Indicacao_viabilidade!B:E,4,0)</f>
        <v>Deve seguir formato consistente</v>
      </c>
      <c r="E107">
        <f>VLOOKUP(D107,Indicacao_viabilidade!E:F,2,0)</f>
        <v>0</v>
      </c>
    </row>
    <row r="108" spans="1:5" x14ac:dyDescent="0.25">
      <c r="A108" s="19">
        <v>404</v>
      </c>
      <c r="B108" s="19" t="str">
        <f>VLOOKUP(A108,Campos!C:D,2,0)</f>
        <v>Date</v>
      </c>
      <c r="C108" s="9" t="s">
        <v>242</v>
      </c>
      <c r="D108" t="str">
        <f>VLOOKUP(C108,Indicacao_viabilidade!B:E,4,0)</f>
        <v>Usar ordem natural das palavras</v>
      </c>
      <c r="E108">
        <f>VLOOKUP(D108,Indicacao_viabilidade!E:F,2,0)</f>
        <v>0</v>
      </c>
    </row>
    <row r="109" spans="1:5" x14ac:dyDescent="0.25">
      <c r="A109" s="19">
        <v>404</v>
      </c>
      <c r="B109" s="19" t="str">
        <f>VLOOKUP(A109,Campos!C:D,2,0)</f>
        <v>Date</v>
      </c>
      <c r="C109" s="9" t="s">
        <v>243</v>
      </c>
      <c r="D109" t="str">
        <f>VLOOKUP(C109,Indicacao_viabilidade!B:E,4,0)</f>
        <v>Evitar abreviações</v>
      </c>
      <c r="E109">
        <f>VLOOKUP(D109,Indicacao_viabilidade!E:F,2,0)</f>
        <v>1</v>
      </c>
    </row>
    <row r="110" spans="1:5" x14ac:dyDescent="0.25">
      <c r="A110" s="19">
        <v>404</v>
      </c>
      <c r="B110" s="19" t="str">
        <f>VLOOKUP(A110,Campos!C:D,2,0)</f>
        <v>Date</v>
      </c>
      <c r="C110" s="9" t="s">
        <v>244</v>
      </c>
      <c r="D110" t="str">
        <f>VLOOKUP(C110,Indicacao_viabilidade!B:E,4,0)</f>
        <v>Capitalize as inicais de nomes próprios e da primeira palavra, para outros termos use letras minúsculas</v>
      </c>
      <c r="E110">
        <f>VLOOKUP(D110,Indicacao_viabilidade!E:F,2,0)</f>
        <v>1</v>
      </c>
    </row>
    <row r="111" spans="1:5" x14ac:dyDescent="0.25">
      <c r="A111" s="19">
        <v>404</v>
      </c>
      <c r="B111" s="19" t="str">
        <f>VLOOKUP(A111,Campos!C:D,2,0)</f>
        <v>Date</v>
      </c>
      <c r="C111" s="9" t="s">
        <v>245</v>
      </c>
      <c r="D111" t="str">
        <f>VLOOKUP(C111,Indicacao_viabilidade!B:E,4,0)</f>
        <v>Evitar abreviações</v>
      </c>
      <c r="E111">
        <f>VLOOKUP(D111,Indicacao_viabilidade!E:F,2,0)</f>
        <v>1</v>
      </c>
    </row>
    <row r="112" spans="1:5" x14ac:dyDescent="0.25">
      <c r="A112" s="19">
        <v>404</v>
      </c>
      <c r="B112" s="19" t="str">
        <f>VLOOKUP(A112,Campos!C:D,2,0)</f>
        <v>Date</v>
      </c>
      <c r="C112" s="9" t="s">
        <v>246</v>
      </c>
      <c r="D112" t="str">
        <f>VLOOKUP(C112,Indicacao_viabilidade!B:E,4,0)</f>
        <v>Usar o mesmo idioma do catálogo</v>
      </c>
      <c r="E112">
        <f>VLOOKUP(D112,Indicacao_viabilidade!E:F,2,0)</f>
        <v>1</v>
      </c>
    </row>
    <row r="113" spans="1:5" x14ac:dyDescent="0.25">
      <c r="A113" s="19">
        <v>404</v>
      </c>
      <c r="B113" s="19" t="str">
        <f>VLOOKUP(A113,Campos!C:D,2,0)</f>
        <v>Date</v>
      </c>
      <c r="C113" s="9" t="s">
        <v>247</v>
      </c>
      <c r="D113" t="str">
        <f>VLOOKUP(C113,Indicacao_viabilidade!B:E,4,0)</f>
        <v>Use traço para separar intervalo de anos</v>
      </c>
      <c r="E113">
        <f>VLOOKUP(D113,Indicacao_viabilidade!E:F,2,0)</f>
        <v>1</v>
      </c>
    </row>
    <row r="114" spans="1:5" x14ac:dyDescent="0.25">
      <c r="A114" s="19">
        <v>404</v>
      </c>
      <c r="B114" s="19" t="str">
        <f>VLOOKUP(A114,Campos!C:D,2,0)</f>
        <v>Date</v>
      </c>
      <c r="C114" s="9" t="s">
        <v>248</v>
      </c>
      <c r="D114" t="str">
        <f>VLOOKUP(C114,Indicacao_viabilidade!B:E,4,0)</f>
        <v>Expressar incerteza com: 'ca', 'designado', e 'possivelmente'</v>
      </c>
      <c r="E114">
        <f>VLOOKUP(D114,Indicacao_viabilidade!E:F,2,0)</f>
        <v>0</v>
      </c>
    </row>
    <row r="115" spans="1:5" x14ac:dyDescent="0.25">
      <c r="A115" s="19">
        <v>404</v>
      </c>
      <c r="B115" s="19" t="str">
        <f>VLOOKUP(A115,Campos!C:D,2,0)</f>
        <v>Date</v>
      </c>
      <c r="C115" s="9" t="s">
        <v>249</v>
      </c>
      <c r="D115" t="str">
        <f>VLOOKUP(C115,Indicacao_viabilidade!B:E,4,0)</f>
        <v>Anos com menos que 4 digitos, inserir 0 a esquerda</v>
      </c>
      <c r="E115">
        <f>VLOOKUP(D115,Indicacao_viabilidade!E:F,2,0)</f>
        <v>1</v>
      </c>
    </row>
    <row r="116" spans="1:5" x14ac:dyDescent="0.25">
      <c r="A116" s="19">
        <v>404</v>
      </c>
      <c r="B116" s="19" t="str">
        <f>VLOOKUP(A116,Campos!C:D,2,0)</f>
        <v>Date</v>
      </c>
      <c r="C116" s="9" t="s">
        <v>250</v>
      </c>
      <c r="D116" t="str">
        <f>VLOOKUP(C116,Indicacao_viabilidade!B:E,4,0)</f>
        <v>Seguir padrão pra registro de dia, mês e ano de data</v>
      </c>
      <c r="E116">
        <f>VLOOKUP(D116,Indicacao_viabilidade!E:F,2,0)</f>
        <v>1</v>
      </c>
    </row>
    <row r="117" spans="1:5" x14ac:dyDescent="0.25">
      <c r="A117" s="19">
        <v>404</v>
      </c>
      <c r="B117" s="19" t="str">
        <f>VLOOKUP(A117,Campos!C:D,2,0)</f>
        <v>Date</v>
      </c>
      <c r="C117" s="9" t="s">
        <v>251</v>
      </c>
      <c r="D117" t="str">
        <f>VLOOKUP(C117,Indicacao_viabilidade!B:E,4,0)</f>
        <v>Seguir padrão para registro de hora, minutos e segundos</v>
      </c>
      <c r="E117">
        <f>VLOOKUP(D117,Indicacao_viabilidade!E:F,2,0)</f>
        <v>1</v>
      </c>
    </row>
    <row r="118" spans="1:5" x14ac:dyDescent="0.25">
      <c r="A118" s="19">
        <v>404</v>
      </c>
      <c r="B118" s="19" t="str">
        <f>VLOOKUP(A118,Campos!C:D,2,0)</f>
        <v>Date</v>
      </c>
      <c r="C118" s="9" t="s">
        <v>368</v>
      </c>
      <c r="D118" t="str">
        <f>VLOOKUP(C118,Indicacao_viabilidade!B:E,4,0)</f>
        <v>Registro de fuso horário deve ser consistente, caso não seja indicado, será subtendido o fuso horário local;</v>
      </c>
      <c r="E118">
        <f>VLOOKUP(D118,Indicacao_viabilidade!E:F,2,0)</f>
        <v>0</v>
      </c>
    </row>
    <row r="119" spans="1:5" x14ac:dyDescent="0.25">
      <c r="A119" s="19">
        <v>404</v>
      </c>
      <c r="B119" s="19" t="str">
        <f>VLOOKUP(A119,Campos!C:D,2,0)</f>
        <v>Date</v>
      </c>
      <c r="C119" s="9" t="s">
        <v>252</v>
      </c>
      <c r="D119" t="str">
        <f>VLOOKUP(C119,Indicacao_viabilidade!B:E,4,0)</f>
        <v>A distinção DC, para datas após o ano 1 não é obrigatório, a não ser que cause confusão</v>
      </c>
      <c r="E119">
        <f>VLOOKUP(D119,Indicacao_viabilidade!E:F,2,0)</f>
        <v>0</v>
      </c>
    </row>
    <row r="120" spans="1:5" x14ac:dyDescent="0.25">
      <c r="A120" s="19">
        <v>404</v>
      </c>
      <c r="B120" s="19" t="str">
        <f>VLOOKUP(A120,Campos!C:D,2,0)</f>
        <v>Date</v>
      </c>
      <c r="C120" s="9" t="s">
        <v>253</v>
      </c>
      <c r="D120" t="str">
        <f>VLOOKUP(C120,Indicacao_viabilidade!B:E,4,0)</f>
        <v>Use AC para datas antes do ano 1</v>
      </c>
      <c r="E120">
        <f>VLOOKUP(D120,Indicacao_viabilidade!E:F,2,0)</f>
        <v>0</v>
      </c>
    </row>
    <row r="121" spans="1:5" x14ac:dyDescent="0.25">
      <c r="A121" s="19">
        <v>404</v>
      </c>
      <c r="B121" s="19" t="str">
        <f>VLOOKUP(A121,Campos!C:D,2,0)</f>
        <v>Date</v>
      </c>
      <c r="C121" s="9" t="s">
        <v>254</v>
      </c>
      <c r="D121" t="str">
        <f>VLOOKUP(C121,Indicacao_viabilidade!B:E,4,0)</f>
        <v>Evitar abreviações</v>
      </c>
      <c r="E121">
        <f>VLOOKUP(D121,Indicacao_viabilidade!E:F,2,0)</f>
        <v>1</v>
      </c>
    </row>
    <row r="122" spans="1:5" x14ac:dyDescent="0.25">
      <c r="A122" s="19">
        <v>404</v>
      </c>
      <c r="B122" s="19" t="str">
        <f>VLOOKUP(A122,Campos!C:D,2,0)</f>
        <v>Date</v>
      </c>
      <c r="C122" s="9" t="s">
        <v>255</v>
      </c>
      <c r="D122" t="str">
        <f>VLOOKUP(C122,Indicacao_viabilidade!B:E,4,0)</f>
        <v>Caso outro calendário seja utilizado, diferente do gregoriano, deixar a informação exposta;</v>
      </c>
      <c r="E122">
        <f>VLOOKUP(D122,Indicacao_viabilidade!E:F,2,0)</f>
        <v>0</v>
      </c>
    </row>
    <row r="123" spans="1:5" x14ac:dyDescent="0.25">
      <c r="A123" s="19">
        <v>404</v>
      </c>
      <c r="B123" s="19" t="str">
        <f>VLOOKUP(A123,Campos!C:D,2,0)</f>
        <v>Date</v>
      </c>
      <c r="C123" s="9" t="s">
        <v>357</v>
      </c>
      <c r="D123" t="str">
        <f>VLOOKUP(C123,Indicacao_viabilidade!B:E,4,0)</f>
        <v>Caso a data não seja a de conclusão, especificar o tipo de data</v>
      </c>
      <c r="E123">
        <f>VLOOKUP(D123,Indicacao_viabilidade!E:F,2,0)</f>
        <v>0</v>
      </c>
    </row>
    <row r="124" spans="1:5" x14ac:dyDescent="0.25">
      <c r="A124" s="19">
        <v>404</v>
      </c>
      <c r="B124" s="19" t="str">
        <f>VLOOKUP(A124,Campos!C:D,2,0)</f>
        <v>Date</v>
      </c>
      <c r="C124" s="9" t="s">
        <v>256</v>
      </c>
      <c r="D124" t="str">
        <f>VLOOKUP(C124,Indicacao_viabilidade!B:E,4,0)</f>
        <v>Caso seja registrado intervalos de tempos, especificar o tipo do intervalo (construído, desenhado em e lançado em);</v>
      </c>
      <c r="E124">
        <f>VLOOKUP(D124,Indicacao_viabilidade!E:F,2,0)</f>
        <v>0</v>
      </c>
    </row>
    <row r="125" spans="1:5" x14ac:dyDescent="0.25">
      <c r="A125" s="19">
        <v>404</v>
      </c>
      <c r="B125" s="19" t="str">
        <f>VLOOKUP(A125,Campos!C:D,2,0)</f>
        <v>Date</v>
      </c>
      <c r="C125" s="9" t="s">
        <v>257</v>
      </c>
      <c r="D125" t="str">
        <f>VLOOKUP(C125,Indicacao_viabilidade!B:E,4,0)</f>
        <v>Incerteza e datas aproximadas devem ser apresentados com: "provavelmente", "ou" o, "cerca de", "por volta" quando a data for desconhecida</v>
      </c>
      <c r="E125">
        <f>VLOOKUP(D125,Indicacao_viabilidade!E:F,2,0)</f>
        <v>0</v>
      </c>
    </row>
    <row r="126" spans="1:5" x14ac:dyDescent="0.25">
      <c r="A126" s="19">
        <v>404</v>
      </c>
      <c r="B126" s="19" t="str">
        <f>VLOOKUP(A126,Campos!C:D,2,0)</f>
        <v>Date</v>
      </c>
      <c r="C126" s="9" t="s">
        <v>258</v>
      </c>
      <c r="D126" t="str">
        <f>VLOOKUP(C126,Indicacao_viabilidade!B:E,4,0)</f>
        <v>Trabalhos do último século, devem ter a earliest date e latest date um intervalo de 10 anos;</v>
      </c>
      <c r="E126">
        <f>VLOOKUP(D126,Indicacao_viabilidade!E:F,2,0)</f>
        <v>0</v>
      </c>
    </row>
    <row r="127" spans="1:5" x14ac:dyDescent="0.25">
      <c r="A127" s="19">
        <v>404</v>
      </c>
      <c r="B127" s="19" t="str">
        <f>VLOOKUP(A127,Campos!C:D,2,0)</f>
        <v>Date</v>
      </c>
      <c r="C127" s="9" t="s">
        <v>259</v>
      </c>
      <c r="D127" t="str">
        <f>VLOOKUP(C127,Indicacao_viabilidade!B:E,4,0)</f>
        <v>Trabalhos antigos, devem ter a earliest date e latest date um intervalo de 100 anos</v>
      </c>
      <c r="E127">
        <f>VLOOKUP(D127,Indicacao_viabilidade!E:F,2,0)</f>
        <v>0</v>
      </c>
    </row>
    <row r="128" spans="1:5" x14ac:dyDescent="0.25">
      <c r="A128" s="19">
        <v>404</v>
      </c>
      <c r="B128" s="19" t="str">
        <f>VLOOKUP(A128,Campos!C:D,2,0)</f>
        <v>Date</v>
      </c>
      <c r="C128" s="9" t="s">
        <v>260</v>
      </c>
      <c r="D128" t="str">
        <f>VLOOKUP(C128,Indicacao_viabilidade!B:E,4,0)</f>
        <v>Para obras muito antigas, use a palavra "por volta" em vez de "ca."</v>
      </c>
      <c r="E128">
        <f>VLOOKUP(D128,Indicacao_viabilidade!E:F,2,0)</f>
        <v>0</v>
      </c>
    </row>
    <row r="129" spans="1:5" x14ac:dyDescent="0.25">
      <c r="A129" s="19">
        <v>404</v>
      </c>
      <c r="B129" s="19" t="str">
        <f>VLOOKUP(A129,Campos!C:D,2,0)</f>
        <v>Date</v>
      </c>
      <c r="C129" s="9" t="s">
        <v>261</v>
      </c>
      <c r="D129" t="str">
        <f>VLOOKUP(C129,Indicacao_viabilidade!B:E,4,0)</f>
        <v>Caso a data exata seja desconhecida use data relativos ao limite máximo ou mínimo, utilizando "antes de" ou "após de"</v>
      </c>
      <c r="E129">
        <f>VLOOKUP(D129,Indicacao_viabilidade!E:F,2,0)</f>
        <v>0</v>
      </c>
    </row>
    <row r="130" spans="1:5" x14ac:dyDescent="0.25">
      <c r="A130" s="19">
        <v>404</v>
      </c>
      <c r="B130" s="19" t="str">
        <f>VLOOKUP(A130,Campos!C:D,2,0)</f>
        <v>Date</v>
      </c>
      <c r="C130" s="9" t="s">
        <v>358</v>
      </c>
      <c r="D130" t="str">
        <f>VLOOKUP(C130,Indicacao_viabilidade!B:E,4,0)</f>
        <v>Não pode ficar vazio</v>
      </c>
      <c r="E130">
        <f>VLOOKUP(D130,Indicacao_viabilidade!E:F,2,0)</f>
        <v>1</v>
      </c>
    </row>
    <row r="131" spans="1:5" x14ac:dyDescent="0.25">
      <c r="A131" s="19">
        <v>404</v>
      </c>
      <c r="B131" s="19" t="str">
        <f>VLOOKUP(A131,Campos!C:D,2,0)</f>
        <v>Date</v>
      </c>
      <c r="C131" s="9" t="s">
        <v>262</v>
      </c>
      <c r="D131" t="str">
        <f>VLOOKUP(C131,Indicacao_viabilidade!B:E,4,0)</f>
        <v>Não utilizar apostrofo</v>
      </c>
      <c r="E131">
        <f>VLOOKUP(D131,Indicacao_viabilidade!E:F,2,0)</f>
        <v>1</v>
      </c>
    </row>
    <row r="132" spans="1:5" x14ac:dyDescent="0.25">
      <c r="A132" s="19">
        <v>404</v>
      </c>
      <c r="B132" s="19" t="str">
        <f>VLOOKUP(A132,Campos!C:D,2,0)</f>
        <v>Date</v>
      </c>
      <c r="C132" s="9" t="s">
        <v>263</v>
      </c>
      <c r="D132" t="str">
        <f>VLOOKUP(C132,Indicacao_viabilidade!B:E,4,0)</f>
        <v>Datas de Períodos ou Eras, podem receber o nome deste, porém nos campos earliest e latest deve ser preenchido com o intervalo;</v>
      </c>
      <c r="E132">
        <f>VLOOKUP(D132,Indicacao_viabilidade!E:F,2,0)</f>
        <v>0</v>
      </c>
    </row>
    <row r="133" spans="1:5" x14ac:dyDescent="0.25">
      <c r="A133" s="19">
        <v>404</v>
      </c>
      <c r="B133" s="19" t="str">
        <f>VLOOKUP(A133,Campos!C:D,2,0)</f>
        <v>Date</v>
      </c>
      <c r="C133" s="9" t="s">
        <v>264</v>
      </c>
      <c r="D133" t="str">
        <f>VLOOKUP(C133,Indicacao_viabilidade!B:E,4,0)</f>
        <v>Não pode ficar vazio</v>
      </c>
      <c r="E133">
        <f>VLOOKUP(D133,Indicacao_viabilidade!E:F,2,0)</f>
        <v>1</v>
      </c>
    </row>
    <row r="134" spans="1:5" x14ac:dyDescent="0.25">
      <c r="A134" s="19">
        <v>404</v>
      </c>
      <c r="B134" s="19" t="str">
        <f>VLOOKUP(A134,Campos!C:D,2,0)</f>
        <v>Date</v>
      </c>
      <c r="C134" s="9" t="s">
        <v>265</v>
      </c>
      <c r="D134" t="str">
        <f>VLOOKUP(C134,Indicacao_viabilidade!B:E,4,0)</f>
        <v>Um trabalho pode apresentar mais de um intervalo de datas, neste caso repita os campos earlieste e latest com um qualificador para discriminar o tipo de data</v>
      </c>
      <c r="E134">
        <f>VLOOKUP(D134,Indicacao_viabilidade!E:F,2,0)</f>
        <v>0</v>
      </c>
    </row>
    <row r="135" spans="1:5" x14ac:dyDescent="0.25">
      <c r="A135" s="19">
        <v>405</v>
      </c>
      <c r="B135" s="19" t="str">
        <f>VLOOKUP(A135,Campos!C:D,2,0)</f>
        <v>Earliest Date</v>
      </c>
      <c r="C135" s="9" t="s">
        <v>266</v>
      </c>
      <c r="D135" t="str">
        <f>VLOOKUP(C135,Indicacao_viabilidade!B:E,4,0)</f>
        <v>Não usar pontuação, exceto hífen</v>
      </c>
      <c r="E135">
        <f>VLOOKUP(D135,Indicacao_viabilidade!E:F,2,0)</f>
        <v>1</v>
      </c>
    </row>
    <row r="136" spans="1:5" x14ac:dyDescent="0.25">
      <c r="A136" s="19">
        <v>405</v>
      </c>
      <c r="B136" s="19" t="str">
        <f>VLOOKUP(A136,Campos!C:D,2,0)</f>
        <v>Earliest Date</v>
      </c>
      <c r="C136" s="9" t="s">
        <v>267</v>
      </c>
      <c r="D136" t="str">
        <f>VLOOKUP(C136,Indicacao_viabilidade!B:E,4,0)</f>
        <v>Registro deve ser com base no calendário gregoriano</v>
      </c>
      <c r="E136">
        <f>VLOOKUP(D136,Indicacao_viabilidade!E:F,2,0)</f>
        <v>0</v>
      </c>
    </row>
    <row r="137" spans="1:5" x14ac:dyDescent="0.25">
      <c r="A137" s="19">
        <v>405</v>
      </c>
      <c r="B137" s="19" t="str">
        <f>VLOOKUP(A137,Campos!C:D,2,0)</f>
        <v>Earliest Date</v>
      </c>
      <c r="C137" s="9" t="s">
        <v>268</v>
      </c>
      <c r="D137" t="str">
        <f>VLOOKUP(C137,Indicacao_viabilidade!B:E,4,0)</f>
        <v>Não pode ficar vazio</v>
      </c>
      <c r="E137">
        <f>VLOOKUP(D137,Indicacao_viabilidade!E:F,2,0)</f>
        <v>1</v>
      </c>
    </row>
    <row r="138" spans="1:5" x14ac:dyDescent="0.25">
      <c r="A138" s="19">
        <v>405</v>
      </c>
      <c r="B138" s="19" t="str">
        <f>VLOOKUP(A138,Campos!C:D,2,0)</f>
        <v>Earliest Date</v>
      </c>
      <c r="C138" s="9" t="s">
        <v>269</v>
      </c>
      <c r="D138" t="str">
        <f>VLOOKUP(C138,Indicacao_viabilidade!B:E,4,0)</f>
        <v>Campo não é exibido para o usuário</v>
      </c>
      <c r="E138">
        <f>VLOOKUP(D138,Indicacao_viabilidade!E:F,2,0)</f>
        <v>0</v>
      </c>
    </row>
    <row r="139" spans="1:5" x14ac:dyDescent="0.25">
      <c r="A139" s="19">
        <v>406</v>
      </c>
      <c r="B139" s="19" t="str">
        <f>VLOOKUP(A139,Campos!C:D,2,0)</f>
        <v>Latest Date</v>
      </c>
      <c r="C139" s="9" t="s">
        <v>266</v>
      </c>
      <c r="D139" t="str">
        <f>VLOOKUP(C139,Indicacao_viabilidade!B:E,4,0)</f>
        <v>Não usar pontuação, exceto hífen</v>
      </c>
      <c r="E139">
        <f>VLOOKUP(D139,Indicacao_viabilidade!E:F,2,0)</f>
        <v>1</v>
      </c>
    </row>
    <row r="140" spans="1:5" x14ac:dyDescent="0.25">
      <c r="A140" s="19">
        <v>406</v>
      </c>
      <c r="B140" s="19" t="str">
        <f>VLOOKUP(A140,Campos!C:D,2,0)</f>
        <v>Latest Date</v>
      </c>
      <c r="C140" s="9" t="s">
        <v>267</v>
      </c>
      <c r="D140" t="str">
        <f>VLOOKUP(C140,Indicacao_viabilidade!B:E,4,0)</f>
        <v>Registro deve ser com base no calendário gregoriano</v>
      </c>
      <c r="E140">
        <f>VLOOKUP(D140,Indicacao_viabilidade!E:F,2,0)</f>
        <v>0</v>
      </c>
    </row>
    <row r="141" spans="1:5" x14ac:dyDescent="0.25">
      <c r="A141" s="19">
        <v>406</v>
      </c>
      <c r="B141" s="19" t="str">
        <f>VLOOKUP(A141,Campos!C:D,2,0)</f>
        <v>Latest Date</v>
      </c>
      <c r="C141" s="9" t="s">
        <v>268</v>
      </c>
      <c r="D141" t="str">
        <f>VLOOKUP(C141,Indicacao_viabilidade!B:E,4,0)</f>
        <v>Não pode ficar vazio</v>
      </c>
      <c r="E141">
        <f>VLOOKUP(D141,Indicacao_viabilidade!E:F,2,0)</f>
        <v>1</v>
      </c>
    </row>
    <row r="142" spans="1:5" x14ac:dyDescent="0.25">
      <c r="A142" s="19">
        <v>406</v>
      </c>
      <c r="B142" s="19" t="str">
        <f>VLOOKUP(A142,Campos!C:D,2,0)</f>
        <v>Latest Date</v>
      </c>
      <c r="C142" s="9" t="s">
        <v>269</v>
      </c>
      <c r="D142" t="str">
        <f>VLOOKUP(C142,Indicacao_viabilidade!B:E,4,0)</f>
        <v>Campo não é exibido para o usuário</v>
      </c>
      <c r="E142">
        <f>VLOOKUP(D142,Indicacao_viabilidade!E:F,2,0)</f>
        <v>0</v>
      </c>
    </row>
    <row r="143" spans="1:5" x14ac:dyDescent="0.25">
      <c r="A143" s="19">
        <v>501</v>
      </c>
      <c r="B143" s="19" t="str">
        <f>VLOOKUP(A143,Campos!C:D,2,0)</f>
        <v>Location</v>
      </c>
      <c r="C143" s="9" t="s">
        <v>270</v>
      </c>
      <c r="D143" t="str">
        <f>VLOOKUP(C143,Indicacao_viabilidade!B:E,4,0)</f>
        <v>A designação de local incluirá cidade, subdivisão administrativa (se aplicável) e nação, precedida pelo nome do repositório</v>
      </c>
      <c r="E143">
        <f>VLOOKUP(D143,Indicacao_viabilidade!E:F,2,0)</f>
        <v>0</v>
      </c>
    </row>
    <row r="144" spans="1:5" x14ac:dyDescent="0.25">
      <c r="A144" s="19">
        <v>501</v>
      </c>
      <c r="B144" s="19" t="str">
        <f>VLOOKUP(A144,Campos!C:D,2,0)</f>
        <v>Location</v>
      </c>
      <c r="C144" s="9" t="s">
        <v>271</v>
      </c>
      <c r="D144" t="str">
        <f>VLOOKUP(C144,Indicacao_viabilidade!B:E,4,0)</f>
        <v>Ambiguidade e incertezas devem ser apresentadas, incerteza entre valores, indexe todos</v>
      </c>
      <c r="E144">
        <f>VLOOKUP(D144,Indicacao_viabilidade!E:F,2,0)</f>
        <v>0</v>
      </c>
    </row>
    <row r="145" spans="1:5" x14ac:dyDescent="0.25">
      <c r="A145" s="19">
        <v>501</v>
      </c>
      <c r="B145" s="19" t="str">
        <f>VLOOKUP(A145,Campos!C:D,2,0)</f>
        <v>Location</v>
      </c>
      <c r="C145" s="9" t="s">
        <v>356</v>
      </c>
      <c r="D145" t="str">
        <f>VLOOKUP(C145,Indicacao_viabilidade!B:E,4,0)</f>
        <v>Capitalize as inicais de nomes próprios e da primeira palavra, para outros termos use letras minúsculas</v>
      </c>
      <c r="E145">
        <f>VLOOKUP(D145,Indicacao_viabilidade!E:F,2,0)</f>
        <v>1</v>
      </c>
    </row>
    <row r="146" spans="1:5" x14ac:dyDescent="0.25">
      <c r="A146" s="19">
        <v>501</v>
      </c>
      <c r="B146" s="19" t="str">
        <f>VLOOKUP(A146,Campos!C:D,2,0)</f>
        <v>Location</v>
      </c>
      <c r="C146" s="9" t="s">
        <v>359</v>
      </c>
      <c r="D146" t="str">
        <f>VLOOKUP(C146,Indicacao_viabilidade!B:E,4,0)</f>
        <v>Evitar abreviações</v>
      </c>
      <c r="E146">
        <f>VLOOKUP(D146,Indicacao_viabilidade!E:F,2,0)</f>
        <v>1</v>
      </c>
    </row>
    <row r="147" spans="1:5" x14ac:dyDescent="0.25">
      <c r="A147" s="19">
        <v>501</v>
      </c>
      <c r="B147" s="19" t="str">
        <f>VLOOKUP(A147,Campos!C:D,2,0)</f>
        <v>Location</v>
      </c>
      <c r="C147" s="9" t="s">
        <v>272</v>
      </c>
      <c r="D147" t="str">
        <f>VLOOKUP(C147,Indicacao_viabilidade!B:E,4,0)</f>
        <v>Usar o mesmo idioma do catálogo</v>
      </c>
      <c r="E147">
        <f>VLOOKUP(D147,Indicacao_viabilidade!E:F,2,0)</f>
        <v>1</v>
      </c>
    </row>
    <row r="148" spans="1:5" x14ac:dyDescent="0.25">
      <c r="A148" s="19">
        <v>501</v>
      </c>
      <c r="B148" s="19" t="str">
        <f>VLOOKUP(A148,Campos!C:D,2,0)</f>
        <v>Location</v>
      </c>
      <c r="C148" s="9" t="s">
        <v>273</v>
      </c>
      <c r="D148" t="str">
        <f>VLOOKUP(C148,Indicacao_viabilidade!B:E,4,0)</f>
        <v>Não utilizar palavras obsoletas</v>
      </c>
      <c r="E148">
        <f>VLOOKUP(D148,Indicacao_viabilidade!E:F,2,0)</f>
        <v>0</v>
      </c>
    </row>
    <row r="149" spans="1:5" x14ac:dyDescent="0.25">
      <c r="A149" s="19">
        <v>501</v>
      </c>
      <c r="B149" s="19" t="str">
        <f>VLOOKUP(A149,Campos!C:D,2,0)</f>
        <v>Location</v>
      </c>
      <c r="C149" s="9" t="s">
        <v>274</v>
      </c>
      <c r="D149" t="str">
        <f>VLOOKUP(C149,Indicacao_viabilidade!B:E,4,0)</f>
        <v>Se basear em fontes de referência modernas</v>
      </c>
      <c r="E149">
        <f>VLOOKUP(D149,Indicacao_viabilidade!E:F,2,0)</f>
        <v>0</v>
      </c>
    </row>
    <row r="150" spans="1:5" x14ac:dyDescent="0.25">
      <c r="A150" s="19">
        <v>501</v>
      </c>
      <c r="B150" s="19" t="str">
        <f>VLOOKUP(A150,Campos!C:D,2,0)</f>
        <v>Location</v>
      </c>
      <c r="C150" s="9" t="s">
        <v>355</v>
      </c>
      <c r="D150" t="str">
        <f>VLOOKUP(C150,Indicacao_viabilidade!B:E,4,0)</f>
        <v>Utilizar nomes diacrítico quando não houver adaptação ou quando é a mais popular na linguagem de catalogação</v>
      </c>
      <c r="E150">
        <f>VLOOKUP(D150,Indicacao_viabilidade!E:F,2,0)</f>
        <v>0</v>
      </c>
    </row>
    <row r="151" spans="1:5" x14ac:dyDescent="0.25">
      <c r="A151" s="19">
        <v>501</v>
      </c>
      <c r="B151" s="19" t="str">
        <f>VLOOKUP(A151,Campos!C:D,2,0)</f>
        <v>Location</v>
      </c>
      <c r="C151" s="9" t="s">
        <v>275</v>
      </c>
      <c r="D151" t="str">
        <f>VLOOKUP(C151,Indicacao_viabilidade!B:E,4,0)</f>
        <v>Caso o local não possua nome da autoridade utilizada com fonte, crie um com base no Anglo-American Cataloguing Rules (AACR);</v>
      </c>
      <c r="E151">
        <f>VLOOKUP(D151,Indicacao_viabilidade!E:F,2,0)</f>
        <v>0</v>
      </c>
    </row>
    <row r="152" spans="1:5" x14ac:dyDescent="0.25">
      <c r="A152" s="19">
        <v>501</v>
      </c>
      <c r="B152" s="19" t="str">
        <f>VLOOKUP(A152,Campos!C:D,2,0)</f>
        <v>Location</v>
      </c>
      <c r="C152" s="9" t="s">
        <v>366</v>
      </c>
      <c r="D152" t="str">
        <f>VLOOKUP(C152,Indicacao_viabilidade!B:E,4,0)</f>
        <v>Ambiguidade e incertezas devem ser apresentadas, incerteza entre valores, indexe todos</v>
      </c>
      <c r="E152">
        <f>VLOOKUP(D152,Indicacao_viabilidade!E:F,2,0)</f>
        <v>0</v>
      </c>
    </row>
    <row r="153" spans="1:5" x14ac:dyDescent="0.25">
      <c r="A153" s="19">
        <v>501</v>
      </c>
      <c r="B153" s="19" t="str">
        <f>VLOOKUP(A153,Campos!C:D,2,0)</f>
        <v>Location</v>
      </c>
      <c r="C153" s="9" t="s">
        <v>276</v>
      </c>
      <c r="D153" t="str">
        <f>VLOOKUP(C153,Indicacao_viabilidade!B:E,4,0)</f>
        <v>Trabalhos moveis, podem ter todos os tipos de localizações preenchidas</v>
      </c>
      <c r="E153">
        <f>VLOOKUP(D153,Indicacao_viabilidade!E:F,2,0)</f>
        <v>0</v>
      </c>
    </row>
    <row r="154" spans="1:5" x14ac:dyDescent="0.25">
      <c r="A154" s="19">
        <v>501</v>
      </c>
      <c r="B154" s="19" t="str">
        <f>VLOOKUP(A154,Campos!C:D,2,0)</f>
        <v>Location</v>
      </c>
      <c r="C154" s="9" t="s">
        <v>277</v>
      </c>
      <c r="D154" t="str">
        <f>VLOOKUP(C154,Indicacao_viabilidade!B:E,4,0)</f>
        <v>Trabalhos estacionários, podem ter apenas a localização atual preenchidas</v>
      </c>
      <c r="E154">
        <f>VLOOKUP(D154,Indicacao_viabilidade!E:F,2,0)</f>
        <v>0</v>
      </c>
    </row>
    <row r="155" spans="1:5" x14ac:dyDescent="0.25">
      <c r="A155" s="19">
        <v>501</v>
      </c>
      <c r="B155" s="19" t="str">
        <f>VLOOKUP(A155,Campos!C:D,2,0)</f>
        <v>Location</v>
      </c>
      <c r="C155" s="9" t="s">
        <v>363</v>
      </c>
      <c r="D155" t="str">
        <f>VLOOKUP(C155,Indicacao_viabilidade!B:E,4,0)</f>
        <v>Não pode ficar vazio</v>
      </c>
      <c r="E155">
        <f>VLOOKUP(D155,Indicacao_viabilidade!E:F,2,0)</f>
        <v>1</v>
      </c>
    </row>
    <row r="156" spans="1:5" x14ac:dyDescent="0.25">
      <c r="A156" s="19">
        <v>501</v>
      </c>
      <c r="B156" s="19" t="str">
        <f>VLOOKUP(A156,Campos!C:D,2,0)</f>
        <v>Location</v>
      </c>
      <c r="C156" s="9" t="s">
        <v>362</v>
      </c>
      <c r="D156" t="str">
        <f>VLOOKUP(C156,Indicacao_viabilidade!B:E,4,0)</f>
        <v>Trabalhos de performance, podem ter o local de criação preenchido e a localização atual recebe "não se aplica"</v>
      </c>
      <c r="E156">
        <f>VLOOKUP(D156,Indicacao_viabilidade!E:F,2,0)</f>
        <v>0</v>
      </c>
    </row>
    <row r="157" spans="1:5" x14ac:dyDescent="0.25">
      <c r="A157" s="19">
        <v>501</v>
      </c>
      <c r="B157" s="19" t="str">
        <f>VLOOKUP(A157,Campos!C:D,2,0)</f>
        <v>Location</v>
      </c>
      <c r="C157" s="9" t="s">
        <v>367</v>
      </c>
      <c r="D157" t="str">
        <f>VLOOKUP(C157,Indicacao_viabilidade!B:E,4,0)</f>
        <v>Para registras coleções privadas, cite o nome da coleção dado pelo dono, ou caso este queira permanecer anônimo preencha com ""coleção privada"" e referência a localização geográfica;</v>
      </c>
      <c r="E157">
        <f>VLOOKUP(D157,Indicacao_viabilidade!E:F,2,0)</f>
        <v>0</v>
      </c>
    </row>
    <row r="158" spans="1:5" x14ac:dyDescent="0.25">
      <c r="A158" s="19">
        <v>501</v>
      </c>
      <c r="B158" s="19" t="str">
        <f>VLOOKUP(A158,Campos!C:D,2,0)</f>
        <v>Location</v>
      </c>
      <c r="C158" s="9" t="s">
        <v>278</v>
      </c>
      <c r="D158" t="str">
        <f>VLOOKUP(C158,Indicacao_viabilidade!B:E,4,0)</f>
        <v>Não pode ficar vazio</v>
      </c>
      <c r="E158">
        <f>VLOOKUP(D158,Indicacao_viabilidade!E:F,2,0)</f>
        <v>1</v>
      </c>
    </row>
    <row r="159" spans="1:5" x14ac:dyDescent="0.25">
      <c r="A159" s="19">
        <v>501</v>
      </c>
      <c r="B159" s="19" t="str">
        <f>VLOOKUP(A159,Campos!C:D,2,0)</f>
        <v>Location</v>
      </c>
      <c r="C159" s="9" t="s">
        <v>279</v>
      </c>
      <c r="D159" t="str">
        <f>VLOOKUP(C159,Indicacao_viabilidade!B:E,4,0)</f>
        <v>Caso o local não tenha nome, registre o local mais próximo</v>
      </c>
      <c r="E159">
        <f>VLOOKUP(D159,Indicacao_viabilidade!E:F,2,0)</f>
        <v>0</v>
      </c>
    </row>
    <row r="160" spans="1:5" x14ac:dyDescent="0.25">
      <c r="A160" s="19">
        <v>501</v>
      </c>
      <c r="B160" s="19" t="str">
        <f>VLOOKUP(A160,Campos!C:D,2,0)</f>
        <v>Location</v>
      </c>
      <c r="C160" s="9" t="s">
        <v>280</v>
      </c>
      <c r="D160" t="str">
        <f>VLOOKUP(C160,Indicacao_viabilidade!B:E,4,0)</f>
        <v>Se a localização for incerta, indique isso e registre o lugar ou lugares prováveis;</v>
      </c>
      <c r="E160">
        <f>VLOOKUP(D160,Indicacao_viabilidade!E:F,2,0)</f>
        <v>0</v>
      </c>
    </row>
    <row r="161" spans="1:5" x14ac:dyDescent="0.25">
      <c r="A161" s="19">
        <v>501</v>
      </c>
      <c r="B161" s="19" t="str">
        <f>VLOOKUP(A161,Campos!C:D,2,0)</f>
        <v>Location</v>
      </c>
      <c r="C161" s="9" t="s">
        <v>281</v>
      </c>
      <c r="D161" t="str">
        <f>VLOOKUP(C161,Indicacao_viabilidade!B:E,4,0)</f>
        <v>Empréstimos devem ser registrados</v>
      </c>
      <c r="E161">
        <f>VLOOKUP(D161,Indicacao_viabilidade!E:F,2,0)</f>
        <v>0</v>
      </c>
    </row>
    <row r="162" spans="1:5" x14ac:dyDescent="0.25">
      <c r="A162" s="19">
        <v>502</v>
      </c>
      <c r="B162" s="19" t="str">
        <f>VLOOKUP(A162,Campos!C:D,2,0)</f>
        <v>Creation Location</v>
      </c>
      <c r="C162" s="9" t="s">
        <v>270</v>
      </c>
      <c r="D162" t="str">
        <f>VLOOKUP(C162,Indicacao_viabilidade!B:E,4,0)</f>
        <v>A designação de local incluirá cidade, subdivisão administrativa (se aplicável) e nação, precedida pelo nome do repositório</v>
      </c>
      <c r="E162">
        <f>VLOOKUP(D162,Indicacao_viabilidade!E:F,2,0)</f>
        <v>0</v>
      </c>
    </row>
    <row r="163" spans="1:5" x14ac:dyDescent="0.25">
      <c r="A163" s="19">
        <v>502</v>
      </c>
      <c r="B163" s="19" t="str">
        <f>VLOOKUP(A163,Campos!C:D,2,0)</f>
        <v>Creation Location</v>
      </c>
      <c r="C163" s="9" t="s">
        <v>271</v>
      </c>
      <c r="D163" t="str">
        <f>VLOOKUP(C163,Indicacao_viabilidade!B:E,4,0)</f>
        <v>Ambiguidade e incertezas devem ser apresentadas, incerteza entre valores, indexe todos</v>
      </c>
      <c r="E163">
        <f>VLOOKUP(D163,Indicacao_viabilidade!E:F,2,0)</f>
        <v>0</v>
      </c>
    </row>
    <row r="164" spans="1:5" x14ac:dyDescent="0.25">
      <c r="A164" s="19">
        <v>502</v>
      </c>
      <c r="B164" s="19" t="str">
        <f>VLOOKUP(A164,Campos!C:D,2,0)</f>
        <v>Creation Location</v>
      </c>
      <c r="C164" s="9" t="s">
        <v>356</v>
      </c>
      <c r="D164" t="str">
        <f>VLOOKUP(C164,Indicacao_viabilidade!B:E,4,0)</f>
        <v>Capitalize as inicais de nomes próprios e da primeira palavra, para outros termos use letras minúsculas</v>
      </c>
      <c r="E164">
        <f>VLOOKUP(D164,Indicacao_viabilidade!E:F,2,0)</f>
        <v>1</v>
      </c>
    </row>
    <row r="165" spans="1:5" x14ac:dyDescent="0.25">
      <c r="A165" s="19">
        <v>502</v>
      </c>
      <c r="B165" s="19" t="str">
        <f>VLOOKUP(A165,Campos!C:D,2,0)</f>
        <v>Creation Location</v>
      </c>
      <c r="C165" s="9" t="s">
        <v>359</v>
      </c>
      <c r="D165" t="str">
        <f>VLOOKUP(C165,Indicacao_viabilidade!B:E,4,0)</f>
        <v>Evitar abreviações</v>
      </c>
      <c r="E165">
        <f>VLOOKUP(D165,Indicacao_viabilidade!E:F,2,0)</f>
        <v>1</v>
      </c>
    </row>
    <row r="166" spans="1:5" x14ac:dyDescent="0.25">
      <c r="A166" s="19">
        <v>502</v>
      </c>
      <c r="B166" s="19" t="str">
        <f>VLOOKUP(A166,Campos!C:D,2,0)</f>
        <v>Creation Location</v>
      </c>
      <c r="C166" s="9" t="s">
        <v>272</v>
      </c>
      <c r="D166" t="str">
        <f>VLOOKUP(C166,Indicacao_viabilidade!B:E,4,0)</f>
        <v>Usar o mesmo idioma do catálogo</v>
      </c>
      <c r="E166">
        <f>VLOOKUP(D166,Indicacao_viabilidade!E:F,2,0)</f>
        <v>1</v>
      </c>
    </row>
    <row r="167" spans="1:5" x14ac:dyDescent="0.25">
      <c r="A167" s="19">
        <v>502</v>
      </c>
      <c r="B167" s="19" t="str">
        <f>VLOOKUP(A167,Campos!C:D,2,0)</f>
        <v>Creation Location</v>
      </c>
      <c r="C167" s="9" t="s">
        <v>273</v>
      </c>
      <c r="D167" t="str">
        <f>VLOOKUP(C167,Indicacao_viabilidade!B:E,4,0)</f>
        <v>Não utilizar palavras obsoletas</v>
      </c>
      <c r="E167">
        <f>VLOOKUP(D167,Indicacao_viabilidade!E:F,2,0)</f>
        <v>0</v>
      </c>
    </row>
    <row r="168" spans="1:5" x14ac:dyDescent="0.25">
      <c r="A168" s="19">
        <v>502</v>
      </c>
      <c r="B168" s="19" t="str">
        <f>VLOOKUP(A168,Campos!C:D,2,0)</f>
        <v>Creation Location</v>
      </c>
      <c r="C168" s="9" t="s">
        <v>274</v>
      </c>
      <c r="D168" t="str">
        <f>VLOOKUP(C168,Indicacao_viabilidade!B:E,4,0)</f>
        <v>Se basear em fontes de referência modernas</v>
      </c>
      <c r="E168">
        <f>VLOOKUP(D168,Indicacao_viabilidade!E:F,2,0)</f>
        <v>0</v>
      </c>
    </row>
    <row r="169" spans="1:5" x14ac:dyDescent="0.25">
      <c r="A169" s="19">
        <v>502</v>
      </c>
      <c r="B169" s="19" t="str">
        <f>VLOOKUP(A169,Campos!C:D,2,0)</f>
        <v>Creation Location</v>
      </c>
      <c r="C169" s="9" t="s">
        <v>355</v>
      </c>
      <c r="D169" t="str">
        <f>VLOOKUP(C169,Indicacao_viabilidade!B:E,4,0)</f>
        <v>Utilizar nomes diacrítico quando não houver adaptação ou quando é a mais popular na linguagem de catalogação</v>
      </c>
      <c r="E169">
        <f>VLOOKUP(D169,Indicacao_viabilidade!E:F,2,0)</f>
        <v>0</v>
      </c>
    </row>
    <row r="170" spans="1:5" x14ac:dyDescent="0.25">
      <c r="A170" s="19">
        <v>502</v>
      </c>
      <c r="B170" s="19" t="str">
        <f>VLOOKUP(A170,Campos!C:D,2,0)</f>
        <v>Creation Location</v>
      </c>
      <c r="C170" s="9" t="s">
        <v>275</v>
      </c>
      <c r="D170" t="str">
        <f>VLOOKUP(C170,Indicacao_viabilidade!B:E,4,0)</f>
        <v>Caso o local não possua nome da autoridade utilizada com fonte, crie um com base no Anglo-American Cataloguing Rules (AACR);</v>
      </c>
      <c r="E170">
        <f>VLOOKUP(D170,Indicacao_viabilidade!E:F,2,0)</f>
        <v>0</v>
      </c>
    </row>
    <row r="171" spans="1:5" x14ac:dyDescent="0.25">
      <c r="A171" s="19">
        <v>502</v>
      </c>
      <c r="B171" s="19" t="str">
        <f>VLOOKUP(A171,Campos!C:D,2,0)</f>
        <v>Creation Location</v>
      </c>
      <c r="C171" s="9" t="s">
        <v>366</v>
      </c>
      <c r="D171" t="str">
        <f>VLOOKUP(C171,Indicacao_viabilidade!B:E,4,0)</f>
        <v>Ambiguidade e incertezas devem ser apresentadas, incerteza entre valores, indexe todos</v>
      </c>
      <c r="E171">
        <f>VLOOKUP(D171,Indicacao_viabilidade!E:F,2,0)</f>
        <v>0</v>
      </c>
    </row>
    <row r="172" spans="1:5" x14ac:dyDescent="0.25">
      <c r="A172" s="19">
        <v>502</v>
      </c>
      <c r="B172" s="19" t="str">
        <f>VLOOKUP(A172,Campos!C:D,2,0)</f>
        <v>Creation Location</v>
      </c>
      <c r="C172" s="9" t="s">
        <v>276</v>
      </c>
      <c r="D172" t="str">
        <f>VLOOKUP(C172,Indicacao_viabilidade!B:E,4,0)</f>
        <v>Trabalhos moveis, podem ter todos os tipos de localizações preenchidas</v>
      </c>
      <c r="E172">
        <f>VLOOKUP(D172,Indicacao_viabilidade!E:F,2,0)</f>
        <v>0</v>
      </c>
    </row>
    <row r="173" spans="1:5" x14ac:dyDescent="0.25">
      <c r="A173" s="19">
        <v>502</v>
      </c>
      <c r="B173" s="19" t="str">
        <f>VLOOKUP(A173,Campos!C:D,2,0)</f>
        <v>Creation Location</v>
      </c>
      <c r="C173" s="9" t="s">
        <v>277</v>
      </c>
      <c r="D173" t="str">
        <f>VLOOKUP(C173,Indicacao_viabilidade!B:E,4,0)</f>
        <v>Trabalhos estacionários, podem ter apenas a localização atual preenchidas</v>
      </c>
      <c r="E173">
        <f>VLOOKUP(D173,Indicacao_viabilidade!E:F,2,0)</f>
        <v>0</v>
      </c>
    </row>
    <row r="174" spans="1:5" x14ac:dyDescent="0.25">
      <c r="A174" s="19">
        <v>502</v>
      </c>
      <c r="B174" s="19" t="str">
        <f>VLOOKUP(A174,Campos!C:D,2,0)</f>
        <v>Creation Location</v>
      </c>
      <c r="C174" s="9" t="s">
        <v>363</v>
      </c>
      <c r="D174" t="str">
        <f>VLOOKUP(C174,Indicacao_viabilidade!B:E,4,0)</f>
        <v>Não pode ficar vazio</v>
      </c>
      <c r="E174">
        <f>VLOOKUP(D174,Indicacao_viabilidade!E:F,2,0)</f>
        <v>1</v>
      </c>
    </row>
    <row r="175" spans="1:5" x14ac:dyDescent="0.25">
      <c r="A175" s="19">
        <v>502</v>
      </c>
      <c r="B175" s="19" t="str">
        <f>VLOOKUP(A175,Campos!C:D,2,0)</f>
        <v>Creation Location</v>
      </c>
      <c r="C175" s="9" t="s">
        <v>362</v>
      </c>
      <c r="D175" t="str">
        <f>VLOOKUP(C175,Indicacao_viabilidade!B:E,4,0)</f>
        <v>Trabalhos de performance, podem ter o local de criação preenchido e a localização atual recebe "não se aplica"</v>
      </c>
      <c r="E175">
        <f>VLOOKUP(D175,Indicacao_viabilidade!E:F,2,0)</f>
        <v>0</v>
      </c>
    </row>
    <row r="176" spans="1:5" x14ac:dyDescent="0.25">
      <c r="A176" s="19">
        <v>502</v>
      </c>
      <c r="B176" s="19" t="str">
        <f>VLOOKUP(A176,Campos!C:D,2,0)</f>
        <v>Creation Location</v>
      </c>
      <c r="C176" s="9" t="s">
        <v>367</v>
      </c>
      <c r="D176" t="str">
        <f>VLOOKUP(C176,Indicacao_viabilidade!B:E,4,0)</f>
        <v>Para registras coleções privadas, cite o nome da coleção dado pelo dono, ou caso este queira permanecer anônimo preencha com ""coleção privada"" e referência a localização geográfica;</v>
      </c>
      <c r="E176">
        <f>VLOOKUP(D176,Indicacao_viabilidade!E:F,2,0)</f>
        <v>0</v>
      </c>
    </row>
    <row r="177" spans="1:5" x14ac:dyDescent="0.25">
      <c r="A177" s="19">
        <v>502</v>
      </c>
      <c r="B177" s="19" t="str">
        <f>VLOOKUP(A177,Campos!C:D,2,0)</f>
        <v>Creation Location</v>
      </c>
      <c r="C177" s="9" t="s">
        <v>278</v>
      </c>
      <c r="D177" t="str">
        <f>VLOOKUP(C177,Indicacao_viabilidade!B:E,4,0)</f>
        <v>Não pode ficar vazio</v>
      </c>
      <c r="E177">
        <f>VLOOKUP(D177,Indicacao_viabilidade!E:F,2,0)</f>
        <v>1</v>
      </c>
    </row>
    <row r="178" spans="1:5" x14ac:dyDescent="0.25">
      <c r="A178" s="19">
        <v>502</v>
      </c>
      <c r="B178" s="19" t="str">
        <f>VLOOKUP(A178,Campos!C:D,2,0)</f>
        <v>Creation Location</v>
      </c>
      <c r="C178" s="9" t="s">
        <v>279</v>
      </c>
      <c r="D178" t="str">
        <f>VLOOKUP(C178,Indicacao_viabilidade!B:E,4,0)</f>
        <v>Caso o local não tenha nome, registre o local mais próximo</v>
      </c>
      <c r="E178">
        <f>VLOOKUP(D178,Indicacao_viabilidade!E:F,2,0)</f>
        <v>0</v>
      </c>
    </row>
    <row r="179" spans="1:5" x14ac:dyDescent="0.25">
      <c r="A179" s="19">
        <v>502</v>
      </c>
      <c r="B179" s="19" t="str">
        <f>VLOOKUP(A179,Campos!C:D,2,0)</f>
        <v>Creation Location</v>
      </c>
      <c r="C179" s="9" t="s">
        <v>280</v>
      </c>
      <c r="D179" t="str">
        <f>VLOOKUP(C179,Indicacao_viabilidade!B:E,4,0)</f>
        <v>Se a localização for incerta, indique isso e registre o lugar ou lugares prováveis;</v>
      </c>
      <c r="E179">
        <f>VLOOKUP(D179,Indicacao_viabilidade!E:F,2,0)</f>
        <v>0</v>
      </c>
    </row>
    <row r="180" spans="1:5" x14ac:dyDescent="0.25">
      <c r="A180" s="19">
        <v>502</v>
      </c>
      <c r="B180" s="19" t="str">
        <f>VLOOKUP(A180,Campos!C:D,2,0)</f>
        <v>Creation Location</v>
      </c>
      <c r="C180" s="9" t="s">
        <v>281</v>
      </c>
      <c r="D180" t="str">
        <f>VLOOKUP(C180,Indicacao_viabilidade!B:E,4,0)</f>
        <v>Empréstimos devem ser registrados</v>
      </c>
      <c r="E180">
        <f>VLOOKUP(D180,Indicacao_viabilidade!E:F,2,0)</f>
        <v>0</v>
      </c>
    </row>
    <row r="181" spans="1:5" x14ac:dyDescent="0.25">
      <c r="A181" s="19">
        <v>502</v>
      </c>
      <c r="B181" s="19" t="str">
        <f>VLOOKUP(A181,Campos!C:D,2,0)</f>
        <v>Creation Location</v>
      </c>
      <c r="C181" s="9" t="s">
        <v>353</v>
      </c>
      <c r="D181" t="str">
        <f>VLOOKUP(C181,Indicacao_viabilidade!B:E,4,0)</f>
        <v>Utilizar os nomes dos locais referente a época</v>
      </c>
      <c r="E181">
        <f>VLOOKUP(D181,Indicacao_viabilidade!E:F,2,0)</f>
        <v>0</v>
      </c>
    </row>
    <row r="182" spans="1:5" x14ac:dyDescent="0.25">
      <c r="A182" s="19">
        <v>503</v>
      </c>
      <c r="B182" s="19" t="str">
        <f>VLOOKUP(A182,Campos!C:D,2,0)</f>
        <v>Discovery Location</v>
      </c>
      <c r="C182" s="9" t="s">
        <v>282</v>
      </c>
      <c r="D182" t="str">
        <f>VLOOKUP(C182,Indicacao_viabilidade!B:E,4,0)</f>
        <v>Aplica-se a trabalhos escavados ou descobertos</v>
      </c>
      <c r="E182">
        <f>VLOOKUP(D182,Indicacao_viabilidade!E:F,2,0)</f>
        <v>0</v>
      </c>
    </row>
    <row r="183" spans="1:5" x14ac:dyDescent="0.25">
      <c r="A183" s="19">
        <v>503</v>
      </c>
      <c r="B183" s="19" t="str">
        <f>VLOOKUP(A183,Campos!C:D,2,0)</f>
        <v>Discovery Location</v>
      </c>
      <c r="C183" s="9" t="s">
        <v>353</v>
      </c>
      <c r="D183" t="str">
        <f>VLOOKUP(C183,Indicacao_viabilidade!B:E,4,0)</f>
        <v>Utilizar os nomes dos locais referente a época</v>
      </c>
      <c r="E183">
        <f>VLOOKUP(D183,Indicacao_viabilidade!E:F,2,0)</f>
        <v>0</v>
      </c>
    </row>
    <row r="184" spans="1:5" x14ac:dyDescent="0.25">
      <c r="A184" s="19">
        <v>504</v>
      </c>
      <c r="B184" s="19" t="str">
        <f>VLOOKUP(A184,Campos!C:D,2,0)</f>
        <v>Former Location</v>
      </c>
      <c r="C184" s="9" t="s">
        <v>364</v>
      </c>
      <c r="D184" t="str">
        <f>VLOOKUP(C184,Indicacao_viabilidade!B:E,4,0)</f>
        <v xml:space="preserve">Utilizar os nomes dos locais referente a época
</v>
      </c>
      <c r="E184">
        <f>VLOOKUP(D184,Indicacao_viabilidade!E:F,2,0)</f>
        <v>0</v>
      </c>
    </row>
    <row r="185" spans="1:5" x14ac:dyDescent="0.25">
      <c r="A185" s="19">
        <v>504</v>
      </c>
      <c r="B185" s="19" t="str">
        <f>VLOOKUP(A185,Campos!C:D,2,0)</f>
        <v>Former Location</v>
      </c>
      <c r="C185" s="9" t="s">
        <v>283</v>
      </c>
      <c r="D185" t="str">
        <f>VLOOKUP(C185,Indicacao_viabilidade!B:E,4,0)</f>
        <v>Devem ser registrados em ordem cronológica;</v>
      </c>
      <c r="E185">
        <f>VLOOKUP(D185,Indicacao_viabilidade!E:F,2,0)</f>
        <v>0</v>
      </c>
    </row>
    <row r="186" spans="1:5" x14ac:dyDescent="0.25">
      <c r="A186" s="19">
        <v>601</v>
      </c>
      <c r="B186" s="19" t="str">
        <f>VLOOKUP(A186,Campos!C:D,2,0)</f>
        <v>Subject</v>
      </c>
      <c r="C186" s="9" t="s">
        <v>284</v>
      </c>
      <c r="D186" t="str">
        <f>VLOOKUP(C186,Indicacao_viabilidade!B:E,4,0)</f>
        <v>Não pode ficar vazio</v>
      </c>
      <c r="E186">
        <f>VLOOKUP(D186,Indicacao_viabilidade!E:F,2,0)</f>
        <v>1</v>
      </c>
    </row>
    <row r="187" spans="1:5" x14ac:dyDescent="0.25">
      <c r="A187" s="19">
        <v>601</v>
      </c>
      <c r="B187" s="19" t="str">
        <f>VLOOKUP(A187,Campos!C:D,2,0)</f>
        <v>Subject</v>
      </c>
      <c r="C187" s="9" t="s">
        <v>285</v>
      </c>
      <c r="D187" t="str">
        <f>VLOOKUP(C187,Indicacao_viabilidade!B:E,4,0)</f>
        <v>Não inclua informações, como interpretação, se você não tiver opinião acadêmica para apoiá-la;</v>
      </c>
      <c r="E187">
        <f>VLOOKUP(D187,Indicacao_viabilidade!E:F,2,0)</f>
        <v>0</v>
      </c>
    </row>
    <row r="188" spans="1:5" x14ac:dyDescent="0.25">
      <c r="A188" s="19">
        <v>601</v>
      </c>
      <c r="B188" s="19" t="str">
        <f>VLOOKUP(A188,Campos!C:D,2,0)</f>
        <v>Subject</v>
      </c>
      <c r="C188" s="9" t="s">
        <v>286</v>
      </c>
      <c r="D188" t="str">
        <f>VLOOKUP(C188,Indicacao_viabilidade!B:E,4,0)</f>
        <v>é melhor ser amplo e preciso do que específico e incorreto;</v>
      </c>
      <c r="E188">
        <f>VLOOKUP(D188,Indicacao_viabilidade!E:F,2,0)</f>
        <v>0</v>
      </c>
    </row>
    <row r="189" spans="1:5" x14ac:dyDescent="0.25">
      <c r="A189" s="19">
        <v>601</v>
      </c>
      <c r="B189" s="19" t="str">
        <f>VLOOKUP(A189,Campos!C:D,2,0)</f>
        <v>Subject</v>
      </c>
      <c r="C189" s="9" t="s">
        <v>287</v>
      </c>
      <c r="D189" t="str">
        <f>VLOOKUP(C189,Indicacao_viabilidade!B:E,4,0)</f>
        <v>Em caso de incerteza, utilizar termo mais abrangente do qual tenha certeza</v>
      </c>
      <c r="E189">
        <f>VLOOKUP(D189,Indicacao_viabilidade!E:F,2,0)</f>
        <v>0</v>
      </c>
    </row>
    <row r="190" spans="1:5" x14ac:dyDescent="0.25">
      <c r="A190" s="19">
        <v>601</v>
      </c>
      <c r="B190" s="19" t="str">
        <f>VLOOKUP(A190,Campos!C:D,2,0)</f>
        <v>Subject</v>
      </c>
      <c r="C190" s="9" t="s">
        <v>168</v>
      </c>
      <c r="D190" t="str">
        <f>VLOOKUP(C190,Indicacao_viabilidade!B:E,4,0)</f>
        <v>Ambiguidade e incertezas devem ser apresentadas, incerteza entre valores, indexe todos</v>
      </c>
      <c r="E190">
        <f>VLOOKUP(D190,Indicacao_viabilidade!E:F,2,0)</f>
        <v>0</v>
      </c>
    </row>
    <row r="191" spans="1:5" x14ac:dyDescent="0.25">
      <c r="A191" s="19">
        <v>601</v>
      </c>
      <c r="B191" s="19" t="str">
        <f>VLOOKUP(A191,Campos!C:D,2,0)</f>
        <v>Subject</v>
      </c>
      <c r="C191" s="9" t="s">
        <v>288</v>
      </c>
      <c r="D191" t="str">
        <f>VLOOKUP(C191,Indicacao_viabilidade!B:E,4,0)</f>
        <v>Usar singular</v>
      </c>
      <c r="E191">
        <f>VLOOKUP(D191,Indicacao_viabilidade!E:F,2,0)</f>
        <v>1</v>
      </c>
    </row>
    <row r="192" spans="1:5" x14ac:dyDescent="0.25">
      <c r="A192" s="19">
        <v>601</v>
      </c>
      <c r="B192" s="19" t="str">
        <f>VLOOKUP(A192,Campos!C:D,2,0)</f>
        <v>Subject</v>
      </c>
      <c r="C192" s="9" t="s">
        <v>354</v>
      </c>
      <c r="D192" t="str">
        <f>VLOOKUP(C192,Indicacao_viabilidade!B:E,4,0)</f>
        <v>Capitalize as inicais de nomes próprios e da primeira palavra, para outros termos use letras minúsculas</v>
      </c>
      <c r="E192">
        <f>VLOOKUP(D192,Indicacao_viabilidade!E:F,2,0)</f>
        <v>1</v>
      </c>
    </row>
    <row r="193" spans="1:5" x14ac:dyDescent="0.25">
      <c r="A193" s="19">
        <v>601</v>
      </c>
      <c r="B193" s="19" t="str">
        <f>VLOOKUP(A193,Campos!C:D,2,0)</f>
        <v>Subject</v>
      </c>
      <c r="C193" s="9" t="s">
        <v>145</v>
      </c>
      <c r="D193" t="str">
        <f>VLOOKUP(C193,Indicacao_viabilidade!B:E,4,0)</f>
        <v>Evitar abreviações</v>
      </c>
      <c r="E193">
        <f>VLOOKUP(D193,Indicacao_viabilidade!E:F,2,0)</f>
        <v>1</v>
      </c>
    </row>
    <row r="194" spans="1:5" x14ac:dyDescent="0.25">
      <c r="A194" s="19">
        <v>601</v>
      </c>
      <c r="B194" s="19" t="str">
        <f>VLOOKUP(A194,Campos!C:D,2,0)</f>
        <v>Subject</v>
      </c>
      <c r="C194" s="9" t="s">
        <v>289</v>
      </c>
      <c r="D194" t="str">
        <f>VLOOKUP(C194,Indicacao_viabilidade!B:E,4,0)</f>
        <v>Usar o mesmo idioma do catálogo</v>
      </c>
      <c r="E194">
        <f>VLOOKUP(D194,Indicacao_viabilidade!E:F,2,0)</f>
        <v>1</v>
      </c>
    </row>
    <row r="195" spans="1:5" x14ac:dyDescent="0.25">
      <c r="A195" s="19">
        <v>601</v>
      </c>
      <c r="B195" s="19" t="str">
        <f>VLOOKUP(A195,Campos!C:D,2,0)</f>
        <v>Subject</v>
      </c>
      <c r="C195" s="9" t="s">
        <v>201</v>
      </c>
      <c r="D195" t="str">
        <f>VLOOKUP(C195,Indicacao_viabilidade!B:E,4,0)</f>
        <v>Usar ordem natural das palavras</v>
      </c>
      <c r="E195">
        <f>VLOOKUP(D195,Indicacao_viabilidade!E:F,2,0)</f>
        <v>0</v>
      </c>
    </row>
    <row r="196" spans="1:5" x14ac:dyDescent="0.25">
      <c r="A196" s="19">
        <v>601</v>
      </c>
      <c r="B196" s="19" t="str">
        <f>VLOOKUP(A196,Campos!C:D,2,0)</f>
        <v>Subject</v>
      </c>
      <c r="C196" s="9" t="s">
        <v>361</v>
      </c>
      <c r="D196" t="str">
        <f>VLOOKUP(C196,Indicacao_viabilidade!B:E,4,0)</f>
        <v>Informações adicionais devem estar entre parêntesis para ser claro;</v>
      </c>
      <c r="E196">
        <f>VLOOKUP(D196,Indicacao_viabilidade!E:F,2,0)</f>
        <v>0</v>
      </c>
    </row>
    <row r="197" spans="1:5" x14ac:dyDescent="0.25">
      <c r="A197" s="19">
        <v>601</v>
      </c>
      <c r="B197" s="19" t="str">
        <f>VLOOKUP(A197,Campos!C:D,2,0)</f>
        <v>Subject</v>
      </c>
      <c r="C197" s="9" t="s">
        <v>365</v>
      </c>
      <c r="D197" t="str">
        <f>VLOOKUP(C197,Indicacao_viabilidade!B:E,4,0)</f>
        <v>Use palavras sensíveis ao contexto do trabalho catalogado</v>
      </c>
      <c r="E197">
        <f>VLOOKUP(D197,Indicacao_viabilidade!E:F,2,0)</f>
        <v>0</v>
      </c>
    </row>
    <row r="198" spans="1:5" x14ac:dyDescent="0.25">
      <c r="A198" s="19">
        <v>601</v>
      </c>
      <c r="B198" s="19" t="str">
        <f>VLOOKUP(A198,Campos!C:D,2,0)</f>
        <v>Subject</v>
      </c>
      <c r="C198" s="9" t="s">
        <v>360</v>
      </c>
      <c r="D198" t="str">
        <f>VLOOKUP(C198,Indicacao_viabilidade!B:E,4,0)</f>
        <v>Inclua termos gerais e específicos;</v>
      </c>
      <c r="E198">
        <f>VLOOKUP(D198,Indicacao_viabilidade!E:F,2,0)</f>
        <v>0</v>
      </c>
    </row>
    <row r="199" spans="1:5" x14ac:dyDescent="0.25">
      <c r="A199" s="19">
        <v>601</v>
      </c>
      <c r="B199" s="19" t="str">
        <f>VLOOKUP(A199,Campos!C:D,2,0)</f>
        <v>Subject</v>
      </c>
      <c r="C199" s="9" t="s">
        <v>290</v>
      </c>
      <c r="D199" t="str">
        <f>VLOOKUP(C199,Indicacao_viabilidade!B:E,4,0)</f>
        <v>Inclua termos que descrevam o assunto de uma forma geral;</v>
      </c>
      <c r="E199">
        <f>VLOOKUP(D199,Indicacao_viabilidade!E:F,2,0)</f>
        <v>0</v>
      </c>
    </row>
    <row r="200" spans="1:5" x14ac:dyDescent="0.25">
      <c r="A200" s="19">
        <v>601</v>
      </c>
      <c r="B200" s="19" t="str">
        <f>VLOOKUP(A200,Campos!C:D,2,0)</f>
        <v>Subject</v>
      </c>
      <c r="C200" s="9" t="s">
        <v>291</v>
      </c>
      <c r="D200" t="str">
        <f>VLOOKUP(C200,Indicacao_viabilidade!B:E,4,0)</f>
        <v>Inclua termos para descrever o assunto da forma mais específica;</v>
      </c>
      <c r="E200">
        <f>VLOOKUP(D200,Indicacao_viabilidade!E:F,2,0)</f>
        <v>0</v>
      </c>
    </row>
    <row r="201" spans="1:5" x14ac:dyDescent="0.25">
      <c r="A201" s="19">
        <v>601</v>
      </c>
      <c r="B201" s="19" t="str">
        <f>VLOOKUP(A201,Campos!C:D,2,0)</f>
        <v>Subject</v>
      </c>
      <c r="C201" s="9" t="s">
        <v>292</v>
      </c>
      <c r="D201" t="str">
        <f>VLOOKUP(C201,Indicacao_viabilidade!B:E,4,0)</f>
        <v>Escolha termos adequados ao tipo de assunto que está sendo catalogado;</v>
      </c>
      <c r="E201">
        <f>VLOOKUP(D201,Indicacao_viabilidade!E:F,2,0)</f>
        <v>0</v>
      </c>
    </row>
    <row r="202" spans="1:5" x14ac:dyDescent="0.25">
      <c r="A202" s="19">
        <v>601</v>
      </c>
      <c r="B202" s="19" t="str">
        <f>VLOOKUP(A202,Campos!C:D,2,0)</f>
        <v>Subject</v>
      </c>
      <c r="C202" s="9" t="s">
        <v>293</v>
      </c>
      <c r="D202" t="str">
        <f>VLOOKUP(C202,Indicacao_viabilidade!B:E,4,0)</f>
        <v>Termos não podem conter viés, um evento pode ser religioso ou mitológico, indexe as duas formas</v>
      </c>
      <c r="E202">
        <f>VLOOKUP(D202,Indicacao_viabilidade!E:F,2,0)</f>
        <v>0</v>
      </c>
    </row>
    <row r="203" spans="1:5" x14ac:dyDescent="0.25">
      <c r="A203" s="19">
        <v>601</v>
      </c>
      <c r="B203" s="19" t="str">
        <f>VLOOKUP(A203,Campos!C:D,2,0)</f>
        <v>Subject</v>
      </c>
      <c r="C203" s="9" t="s">
        <v>294</v>
      </c>
      <c r="D203" t="str">
        <f>VLOOKUP(C203,Indicacao_viabilidade!B:E,4,0)</f>
        <v>Incluir termos para descrever conceitos temáticos e alegóricos;</v>
      </c>
      <c r="E203">
        <f>VLOOKUP(D203,Indicacao_viabilidade!E:F,2,0)</f>
        <v>0</v>
      </c>
    </row>
    <row r="204" spans="1:5" x14ac:dyDescent="0.25">
      <c r="A204" s="19">
        <v>601</v>
      </c>
      <c r="B204" s="19" t="str">
        <f>VLOOKUP(A204,Campos!C:D,2,0)</f>
        <v>Subject</v>
      </c>
      <c r="C204" s="9" t="s">
        <v>295</v>
      </c>
      <c r="D204" t="str">
        <f>VLOOKUP(C204,Indicacao_viabilidade!B:E,4,0)</f>
        <v>Descreva a sequência narrativa ou o episódio da história representado na ou pela obra, caso represente uma história;</v>
      </c>
      <c r="E204">
        <f>VLOOKUP(D204,Indicacao_viabilidade!E:F,2,0)</f>
        <v>0</v>
      </c>
    </row>
    <row r="205" spans="1:5" x14ac:dyDescent="0.25">
      <c r="A205" s="19">
        <v>601</v>
      </c>
      <c r="B205" s="19" t="str">
        <f>VLOOKUP(A205,Campos!C:D,2,0)</f>
        <v>Subject</v>
      </c>
      <c r="C205" s="9" t="s">
        <v>296</v>
      </c>
      <c r="D205" t="str">
        <f>VLOOKUP(C205,Indicacao_viabilidade!B:E,4,0)</f>
        <v>Descrever os elementos visuais da composição (por exemplo, padrões geométricos, frisos, esferas) e significado temático ou simbólico;</v>
      </c>
      <c r="E205">
        <f>VLOOKUP(D205,Indicacao_viabilidade!E:F,2,0)</f>
        <v>0</v>
      </c>
    </row>
    <row r="206" spans="1:5" x14ac:dyDescent="0.25">
      <c r="A206" s="19">
        <v>601</v>
      </c>
      <c r="B206" s="19" t="str">
        <f>VLOOKUP(A206,Campos!C:D,2,0)</f>
        <v>Subject</v>
      </c>
      <c r="C206" s="9" t="s">
        <v>297</v>
      </c>
      <c r="D206" t="str">
        <f>VLOOKUP(C206,Indicacao_viabilidade!B:E,4,0)</f>
        <v>Descreva a função do objeto (por exemplo, regadores, tapetes de oração, objetos de adivinhação) e temas ou significados alegóricos, se houver;</v>
      </c>
      <c r="E206">
        <f>VLOOKUP(D206,Indicacao_viabilidade!E:F,2,0)</f>
        <v>0</v>
      </c>
    </row>
    <row r="207" spans="1:5" x14ac:dyDescent="0.25">
      <c r="A207" s="19">
        <v>601</v>
      </c>
      <c r="B207" s="19" t="str">
        <f>VLOOKUP(A207,Campos!C:D,2,0)</f>
        <v>Subject</v>
      </c>
      <c r="C207" s="9" t="s">
        <v>298</v>
      </c>
      <c r="D207" t="str">
        <f>VLOOKUP(C207,Indicacao_viabilidade!B:E,4,0)</f>
        <v>Para obras de arquitetura, complexos arquitetônicos e locais, use termos que descrevam o propósito ou função principal da obra;</v>
      </c>
      <c r="E207">
        <f>VLOOKUP(D207,Indicacao_viabilidade!E:F,2,0)</f>
        <v>0</v>
      </c>
    </row>
    <row r="208" spans="1:5" x14ac:dyDescent="0.25">
      <c r="A208" s="19">
        <v>601</v>
      </c>
      <c r="B208" s="19" t="str">
        <f>VLOOKUP(A208,Campos!C:D,2,0)</f>
        <v>Subject</v>
      </c>
      <c r="C208" s="9" t="s">
        <v>299</v>
      </c>
      <c r="D208" t="str">
        <f>VLOOKUP(C208,Indicacao_viabilidade!B:E,4,0)</f>
        <v>Quando um trabalho contém vários assuntos, inclua um esclarecimento no campo de exibição e indexe todos os assuntos nos campos controlados;</v>
      </c>
      <c r="E208">
        <f>VLOOKUP(D208,Indicacao_viabilidade!E:F,2,0)</f>
        <v>0</v>
      </c>
    </row>
    <row r="209" spans="1:5" x14ac:dyDescent="0.25">
      <c r="A209" s="19">
        <v>601</v>
      </c>
      <c r="B209" s="19" t="str">
        <f>VLOOKUP(A209,Campos!C:D,2,0)</f>
        <v>Subject</v>
      </c>
      <c r="C209" s="9" t="s">
        <v>300</v>
      </c>
      <c r="D209" t="str">
        <f>VLOOKUP(C209,Indicacao_viabilidade!B:E,4,0)</f>
        <v>se uma obra em si faz parte de uma série de obras, isso pode ser mencionado na exibição do assunto;</v>
      </c>
      <c r="E209">
        <f>VLOOKUP(D209,Indicacao_viabilidade!E:F,2,0)</f>
        <v>0</v>
      </c>
    </row>
    <row r="210" spans="1:5" x14ac:dyDescent="0.25">
      <c r="A210" s="19">
        <v>601</v>
      </c>
      <c r="B210" s="19" t="str">
        <f>VLOOKUP(A210,Campos!C:D,2,0)</f>
        <v>Subject</v>
      </c>
      <c r="C210" s="9" t="s">
        <v>301</v>
      </c>
      <c r="D210" t="str">
        <f>VLOOKUP(C210,Indicacao_viabilidade!B:E,4,0)</f>
        <v>Se uma obra retrata outra obra, registre a obra retratada como assunto;</v>
      </c>
      <c r="E210">
        <f>VLOOKUP(D210,Indicacao_viabilidade!E:F,2,0)</f>
        <v>0</v>
      </c>
    </row>
    <row r="211" spans="1:5" x14ac:dyDescent="0.25">
      <c r="A211" s="19">
        <v>601</v>
      </c>
      <c r="B211" s="19" t="str">
        <f>VLOOKUP(A211,Campos!C:D,2,0)</f>
        <v>Subject</v>
      </c>
      <c r="C211" s="9" t="s">
        <v>302</v>
      </c>
      <c r="D211" t="str">
        <f>VLOOKUP(C211,Indicacao_viabilidade!B:E,4,0)</f>
        <v>descreva o assunto como retratado no trabalho;</v>
      </c>
      <c r="E211">
        <f>VLOOKUP(D211,Indicacao_viabilidade!E:F,2,0)</f>
        <v>0</v>
      </c>
    </row>
    <row r="212" spans="1:5" x14ac:dyDescent="0.25">
      <c r="A212" s="19">
        <v>601</v>
      </c>
      <c r="B212" s="19" t="str">
        <f>VLOOKUP(A212,Campos!C:D,2,0)</f>
        <v>Subject</v>
      </c>
      <c r="C212" s="9" t="s">
        <v>303</v>
      </c>
      <c r="D212" t="str">
        <f>VLOOKUP(C212,Indicacao_viabilidade!B:E,4,0)</f>
        <v>Se o trabalho retrata um detalhe ou uma visão parcial ou particular de um assunto, registre as características importantes do assunto conforme descrito no trabalho;</v>
      </c>
      <c r="E212">
        <f>VLOOKUP(D212,Indicacao_viabilidade!E:F,2,0)</f>
        <v>0</v>
      </c>
    </row>
    <row r="213" spans="1:5" x14ac:dyDescent="0.25">
      <c r="A213" s="19">
        <v>601</v>
      </c>
      <c r="B213" s="19" t="str">
        <f>VLOOKUP(A213,Campos!C:D,2,0)</f>
        <v>Subject</v>
      </c>
      <c r="C213" s="9" t="s">
        <v>304</v>
      </c>
      <c r="D213" t="str">
        <f>VLOOKUP(C213,Indicacao_viabilidade!B:E,4,0)</f>
        <v>Se as opiniões sobre a designação do assunto mudaram ao longo do tempo, anote isso no campo de exibição e indexe os assuntos anteriores nos campos controlados;</v>
      </c>
      <c r="E213">
        <f>VLOOKUP(D213,Indicacao_viabilidade!E:F,2,0)</f>
        <v>0</v>
      </c>
    </row>
    <row r="214" spans="1:5" x14ac:dyDescent="0.25">
      <c r="A214" s="19">
        <v>601</v>
      </c>
      <c r="B214" s="19" t="str">
        <f>VLOOKUP(A214,Campos!C:D,2,0)</f>
        <v>Subject</v>
      </c>
      <c r="C214" s="9" t="s">
        <v>305</v>
      </c>
      <c r="D214" t="str">
        <f>VLOOKUP(C214,Indicacao_viabilidade!B:E,4,0)</f>
        <v>Para um grupo de trabalhos, inclua todos os assuntos representados no grupo</v>
      </c>
      <c r="E214">
        <f>VLOOKUP(D214,Indicacao_viabilidade!E:F,2,0)</f>
        <v>0</v>
      </c>
    </row>
    <row r="215" spans="1:5" x14ac:dyDescent="0.25">
      <c r="A215" s="19">
        <v>604</v>
      </c>
      <c r="B215" s="19" t="str">
        <f>VLOOKUP(A215,Campos!C:D,2,0)</f>
        <v>Subject Type</v>
      </c>
      <c r="C215" s="9" t="s">
        <v>130</v>
      </c>
      <c r="D215" t="str">
        <f>VLOOKUP(C215,Indicacao_viabilidade!B:E,4,0)</f>
        <v>Pode ser descrição, identificação ou interpretação</v>
      </c>
      <c r="E215">
        <f>VLOOKUP(D215,Indicacao_viabilidade!E:F,2,0)</f>
        <v>0</v>
      </c>
    </row>
    <row r="216" spans="1:5" x14ac:dyDescent="0.25">
      <c r="A216" s="19">
        <v>701</v>
      </c>
      <c r="B216" s="19" t="str">
        <f>VLOOKUP(A216,Campos!C:D,2,0)</f>
        <v>Class</v>
      </c>
      <c r="C216" s="9" t="s">
        <v>306</v>
      </c>
      <c r="D216" t="str">
        <f>VLOOKUP(C216,Indicacao_viabilidade!B:E,4,0)</f>
        <v>A classe não duplica informações no elemento Tipo de Trabalho, embora essa sobreposição às vezes possa ser necessária ou mesmo inevitável</v>
      </c>
      <c r="E216">
        <f>VLOOKUP(D216,Indicacao_viabilidade!E:F,2,0)</f>
        <v>0</v>
      </c>
    </row>
    <row r="217" spans="1:5" x14ac:dyDescent="0.25">
      <c r="A217" s="19">
        <v>701</v>
      </c>
      <c r="B217" s="19" t="str">
        <f>VLOOKUP(A217,Campos!C:D,2,0)</f>
        <v>Class</v>
      </c>
      <c r="C217" s="9" t="s">
        <v>307</v>
      </c>
      <c r="D217" t="str">
        <f>VLOOKUP(C217,Indicacao_viabilidade!B:E,4,0)</f>
        <v>A classe deve ser registrada em um campo controlado repetível</v>
      </c>
      <c r="E217">
        <f>VLOOKUP(D217,Indicacao_viabilidade!E:F,2,0)</f>
        <v>0</v>
      </c>
    </row>
    <row r="218" spans="1:5" x14ac:dyDescent="0.25">
      <c r="A218" s="19">
        <v>701</v>
      </c>
      <c r="B218" s="19" t="str">
        <f>VLOOKUP(A218,Campos!C:D,2,0)</f>
        <v>Class</v>
      </c>
      <c r="C218" s="9" t="s">
        <v>308</v>
      </c>
      <c r="D218" t="str">
        <f>VLOOKUP(C218,Indicacao_viabilidade!B:E,4,0)</f>
        <v>Deve seguir formato consistente</v>
      </c>
      <c r="E218">
        <f>VLOOKUP(D218,Indicacao_viabilidade!E:F,2,0)</f>
        <v>0</v>
      </c>
    </row>
    <row r="219" spans="1:5" x14ac:dyDescent="0.25">
      <c r="A219" s="19">
        <v>701</v>
      </c>
      <c r="B219" s="19" t="str">
        <f>VLOOKUP(A219,Campos!C:D,2,0)</f>
        <v>Class</v>
      </c>
      <c r="C219" s="9" t="s">
        <v>309</v>
      </c>
      <c r="D219" t="str">
        <f>VLOOKUP(C219,Indicacao_viabilidade!B:E,4,0)</f>
        <v>Usar singular</v>
      </c>
      <c r="E219">
        <f>VLOOKUP(D219,Indicacao_viabilidade!E:F,2,0)</f>
        <v>1</v>
      </c>
    </row>
    <row r="220" spans="1:5" x14ac:dyDescent="0.25">
      <c r="A220" s="19">
        <v>701</v>
      </c>
      <c r="B220" s="19" t="str">
        <f>VLOOKUP(A220,Campos!C:D,2,0)</f>
        <v>Class</v>
      </c>
      <c r="C220" s="9" t="s">
        <v>310</v>
      </c>
      <c r="D220" t="str">
        <f>VLOOKUP(C220,Indicacao_viabilidade!B:E,4,0)</f>
        <v>Use conceitos compostos para o elemento Class quando apropriado para uma coleção específica</v>
      </c>
      <c r="E220">
        <f>VLOOKUP(D220,Indicacao_viabilidade!E:F,2,0)</f>
        <v>0</v>
      </c>
    </row>
    <row r="221" spans="1:5" x14ac:dyDescent="0.25">
      <c r="A221" s="19">
        <v>701</v>
      </c>
      <c r="B221" s="19" t="str">
        <f>VLOOKUP(A221,Campos!C:D,2,0)</f>
        <v>Class</v>
      </c>
      <c r="C221" s="9" t="s">
        <v>311</v>
      </c>
      <c r="D221" t="str">
        <f>VLOOKUP(C221,Indicacao_viabilidade!B:E,4,0)</f>
        <v>Coloque em maiúscula os nomes próprios da cultura, nacionalidade, período ou estilo, quando apropriado. Para outros termos, use letras minúsculas</v>
      </c>
      <c r="E221">
        <f>VLOOKUP(D221,Indicacao_viabilidade!E:F,2,0)</f>
        <v>0</v>
      </c>
    </row>
    <row r="222" spans="1:5" x14ac:dyDescent="0.25">
      <c r="A222" s="19">
        <v>701</v>
      </c>
      <c r="B222" s="19" t="str">
        <f>VLOOKUP(A222,Campos!C:D,2,0)</f>
        <v>Class</v>
      </c>
      <c r="C222" s="9" t="s">
        <v>312</v>
      </c>
      <c r="D222" t="str">
        <f>VLOOKUP(C222,Indicacao_viabilidade!B:E,4,0)</f>
        <v>Evitar abreviações</v>
      </c>
      <c r="E222">
        <f>VLOOKUP(D222,Indicacao_viabilidade!E:F,2,0)</f>
        <v>1</v>
      </c>
    </row>
    <row r="223" spans="1:5" x14ac:dyDescent="0.25">
      <c r="A223" s="19">
        <v>701</v>
      </c>
      <c r="B223" s="19" t="str">
        <f>VLOOKUP(A223,Campos!C:D,2,0)</f>
        <v>Class</v>
      </c>
      <c r="C223" s="9" t="s">
        <v>313</v>
      </c>
      <c r="D223" t="str">
        <f>VLOOKUP(C223,Indicacao_viabilidade!B:E,4,0)</f>
        <v>Se possível, não duplique nenhum termo usado no elemento Work Type;</v>
      </c>
      <c r="E223">
        <f>VLOOKUP(D223,Indicacao_viabilidade!E:F,2,0)</f>
        <v>0</v>
      </c>
    </row>
    <row r="224" spans="1:5" x14ac:dyDescent="0.25">
      <c r="A224" s="19">
        <v>701</v>
      </c>
      <c r="B224" s="19" t="str">
        <f>VLOOKUP(A224,Campos!C:D,2,0)</f>
        <v>Class</v>
      </c>
      <c r="C224" s="9" t="s">
        <v>314</v>
      </c>
      <c r="D224" t="str">
        <f>VLOOKUP(C224,Indicacao_viabilidade!B:E,4,0)</f>
        <v>Atribua várias designações de classe, se necessário</v>
      </c>
      <c r="E224">
        <f>VLOOKUP(D224,Indicacao_viabilidade!E:F,2,0)</f>
        <v>0</v>
      </c>
    </row>
    <row r="225" spans="1:5" x14ac:dyDescent="0.25">
      <c r="A225" s="19">
        <v>801</v>
      </c>
      <c r="B225" s="19" t="str">
        <f>VLOOKUP(A225,Campos!C:D,2,0)</f>
        <v>Description</v>
      </c>
      <c r="C225" s="9" t="s">
        <v>315</v>
      </c>
      <c r="D225" t="str">
        <f>VLOOKUP(C225,Indicacao_viabilidade!B:E,4,0)</f>
        <v>Se uma nota contiver qualquer informação significativa para recuperação, essa informação também deve ser registrada no elemento de metadados apropriado para indexação;</v>
      </c>
      <c r="E225">
        <f>VLOOKUP(D225,Indicacao_viabilidade!E:F,2,0)</f>
        <v>0</v>
      </c>
    </row>
    <row r="226" spans="1:5" x14ac:dyDescent="0.25">
      <c r="A226" s="19">
        <v>801</v>
      </c>
      <c r="B226" s="19" t="str">
        <f>VLOOKUP(A226,Campos!C:D,2,0)</f>
        <v>Description</v>
      </c>
      <c r="C226" s="9" t="s">
        <v>316</v>
      </c>
      <c r="D226" t="str">
        <f>VLOOKUP(C226,Indicacao_viabilidade!B:E,4,0)</f>
        <v>Insira as informações de forma clara e concisa. Capture pontos salientes ainda não totalmente descritos em outros elementos;</v>
      </c>
      <c r="E226">
        <f>VLOOKUP(D226,Indicacao_viabilidade!E:F,2,0)</f>
        <v>0</v>
      </c>
    </row>
    <row r="227" spans="1:5" x14ac:dyDescent="0.25">
      <c r="A227" s="19">
        <v>801</v>
      </c>
      <c r="B227" s="19" t="str">
        <f>VLOOKUP(A227,Campos!C:D,2,0)</f>
        <v>Description</v>
      </c>
      <c r="C227" s="9" t="s">
        <v>317</v>
      </c>
      <c r="D227" t="str">
        <f>VLOOKUP(C227,Indicacao_viabilidade!B:E,4,0)</f>
        <v>Usar ordem natural das palavras</v>
      </c>
      <c r="E227">
        <f>VLOOKUP(D227,Indicacao_viabilidade!E:F,2,0)</f>
        <v>0</v>
      </c>
    </row>
    <row r="228" spans="1:5" x14ac:dyDescent="0.25">
      <c r="A228" s="19">
        <v>801</v>
      </c>
      <c r="B228" s="19" t="str">
        <f>VLOOKUP(A228,Campos!C:D,2,0)</f>
        <v>Description</v>
      </c>
      <c r="C228" s="9" t="s">
        <v>318</v>
      </c>
      <c r="D228" t="str">
        <f>VLOOKUP(C228,Indicacao_viabilidade!B:E,4,0)</f>
        <v>Use frases completas</v>
      </c>
      <c r="E228">
        <f>VLOOKUP(D228,Indicacao_viabilidade!E:F,2,0)</f>
        <v>0</v>
      </c>
    </row>
    <row r="229" spans="1:5" x14ac:dyDescent="0.25">
      <c r="A229" s="19">
        <v>801</v>
      </c>
      <c r="B229" s="19" t="str">
        <f>VLOOKUP(A229,Campos!C:D,2,0)</f>
        <v>Description</v>
      </c>
      <c r="C229" s="9" t="s">
        <v>319</v>
      </c>
      <c r="D229" t="str">
        <f>VLOOKUP(C229,Indicacao_viabilidade!B:E,4,0)</f>
        <v>Liste as informações em ordem de importância, cronologicamente ou do geral para o específico, dependendo do que for apropriado para o trabalho específico;</v>
      </c>
      <c r="E229">
        <f>VLOOKUP(D229,Indicacao_viabilidade!E:F,2,0)</f>
        <v>0</v>
      </c>
    </row>
    <row r="230" spans="1:5" x14ac:dyDescent="0.25">
      <c r="A230" s="19">
        <v>801</v>
      </c>
      <c r="B230" s="19" t="str">
        <f>VLOOKUP(A230,Campos!C:D,2,0)</f>
        <v>Description</v>
      </c>
      <c r="C230" s="9" t="s">
        <v>320</v>
      </c>
      <c r="D230" t="str">
        <f>VLOOKUP(C230,Indicacao_viabilidade!B:E,4,0)</f>
        <v>liste as informações nesta ordem: qual é o trabalho (Tipo de Trabalho, Assunto, Estilo), quem é o responsável por ele, onde foi feito, quando foi feito;</v>
      </c>
      <c r="E230">
        <f>VLOOKUP(D230,Indicacao_viabilidade!E:F,2,0)</f>
        <v>0</v>
      </c>
    </row>
    <row r="231" spans="1:5" x14ac:dyDescent="0.25">
      <c r="A231" s="19">
        <v>801</v>
      </c>
      <c r="B231" s="19" t="str">
        <f>VLOOKUP(A231,Campos!C:D,2,0)</f>
        <v>Description</v>
      </c>
      <c r="C231" s="9" t="s">
        <v>321</v>
      </c>
      <c r="D231" t="str">
        <f>VLOOKUP(C231,Indicacao_viabilidade!B:E,4,0)</f>
        <v>Capitalize as inicais de nomes próprios e da primeira palavra, para outros termos use letras minúsculas</v>
      </c>
      <c r="E231">
        <f>VLOOKUP(D231,Indicacao_viabilidade!E:F,2,0)</f>
        <v>1</v>
      </c>
    </row>
    <row r="232" spans="1:5" x14ac:dyDescent="0.25">
      <c r="A232" s="19">
        <v>801</v>
      </c>
      <c r="B232" s="19" t="str">
        <f>VLOOKUP(A232,Campos!C:D,2,0)</f>
        <v>Description</v>
      </c>
      <c r="C232" s="9" t="s">
        <v>312</v>
      </c>
      <c r="D232" t="str">
        <f>VLOOKUP(C232,Indicacao_viabilidade!B:E,4,0)</f>
        <v>Evitar abreviações</v>
      </c>
      <c r="E232">
        <f>VLOOKUP(D232,Indicacao_viabilidade!E:F,2,0)</f>
        <v>1</v>
      </c>
    </row>
    <row r="233" spans="1:5" x14ac:dyDescent="0.25">
      <c r="A233" s="19">
        <v>801</v>
      </c>
      <c r="B233" s="19" t="str">
        <f>VLOOKUP(A233,Campos!C:D,2,0)</f>
        <v>Description</v>
      </c>
      <c r="C233" s="9" t="s">
        <v>289</v>
      </c>
      <c r="D233" t="str">
        <f>VLOOKUP(C233,Indicacao_viabilidade!B:E,4,0)</f>
        <v>Usar o mesmo idioma do catálogo</v>
      </c>
      <c r="E233">
        <f>VLOOKUP(D233,Indicacao_viabilidade!E:F,2,0)</f>
        <v>1</v>
      </c>
    </row>
    <row r="234" spans="1:5" x14ac:dyDescent="0.25">
      <c r="A234" s="19">
        <v>801</v>
      </c>
      <c r="B234" s="19" t="str">
        <f>VLOOKUP(A234,Campos!C:D,2,0)</f>
        <v>Description</v>
      </c>
      <c r="C234" s="9" t="s">
        <v>322</v>
      </c>
      <c r="D234" t="str">
        <f>VLOOKUP(C234,Indicacao_viabilidade!B:E,4,0)</f>
        <v>Inclua um esclarecimento de questões controversas ou incertas relacionadas à atribuição, localização original, identificação de assuntos, datação ou outras informações históricas relevantes, se apropriado;</v>
      </c>
      <c r="E234">
        <f>VLOOKUP(D234,Indicacao_viabilidade!E:F,2,0)</f>
        <v>0</v>
      </c>
    </row>
    <row r="235" spans="1:5" x14ac:dyDescent="0.25">
      <c r="A235" s="19">
        <v>801</v>
      </c>
      <c r="B235" s="19" t="str">
        <f>VLOOKUP(A235,Campos!C:D,2,0)</f>
        <v>Description</v>
      </c>
      <c r="C235" s="9" t="s">
        <v>323</v>
      </c>
      <c r="D235" t="str">
        <f>VLOOKUP(C235,Indicacao_viabilidade!B:E,4,0)</f>
        <v>Cite a fonte ou fontes usadas para compor as notas;</v>
      </c>
      <c r="E235">
        <f>VLOOKUP(D235,Indicacao_viabilidade!E:F,2,0)</f>
        <v>0</v>
      </c>
    </row>
    <row r="236" spans="1:5" x14ac:dyDescent="0.25">
      <c r="A236" s="19">
        <v>801</v>
      </c>
      <c r="B236" s="19" t="str">
        <f>VLOOKUP(A236,Campos!C:D,2,0)</f>
        <v>Description</v>
      </c>
      <c r="C236" s="9" t="s">
        <v>324</v>
      </c>
      <c r="D236" t="str">
        <f>VLOOKUP(C236,Indicacao_viabilidade!B:E,4,0)</f>
        <v>Idealmente, um campo Fonte será associado à nota e vinculado a um arquivo de autoridade bibliográfica para controlar os valores.</v>
      </c>
      <c r="E236">
        <f>VLOOKUP(D236,Indicacao_viabilidade!E:F,2,0)</f>
        <v>0</v>
      </c>
    </row>
    <row r="237" spans="1:5" x14ac:dyDescent="0.25">
      <c r="A237" s="19">
        <v>802</v>
      </c>
      <c r="B237" s="19" t="str">
        <f>VLOOKUP(A237,Campos!C:D,2,0)</f>
        <v>Sources</v>
      </c>
      <c r="C237" s="9" t="s">
        <v>136</v>
      </c>
      <c r="D237" t="str">
        <f>VLOOKUP(C237,Indicacao_viabilidade!B:E,4,0)</f>
        <v xml:space="preserve">Idealmente, todas essas fontes também devem estar vinculadas a um registro de autoridade para a citação;
</v>
      </c>
      <c r="E237">
        <f>VLOOKUP(D237,Indicacao_viabilidade!E:F,2,0)</f>
        <v>0</v>
      </c>
    </row>
    <row r="238" spans="1:5" x14ac:dyDescent="0.25">
      <c r="A238" s="19">
        <v>803</v>
      </c>
      <c r="B238" s="19" t="str">
        <f>VLOOKUP(A238,Campos!C:D,2,0)</f>
        <v>Other Descriptive Notes</v>
      </c>
      <c r="C238" s="9" t="s">
        <v>315</v>
      </c>
      <c r="D238" t="str">
        <f>VLOOKUP(C238,Indicacao_viabilidade!B:E,4,0)</f>
        <v>Se uma nota contiver qualquer informação significativa para recuperação, essa informação também deve ser registrada no elemento de metadados apropriado para indexação;</v>
      </c>
      <c r="E238">
        <f>VLOOKUP(D238,Indicacao_viabilidade!E:F,2,0)</f>
        <v>0</v>
      </c>
    </row>
    <row r="239" spans="1:5" x14ac:dyDescent="0.25">
      <c r="A239" s="19">
        <v>803</v>
      </c>
      <c r="B239" s="19" t="str">
        <f>VLOOKUP(A239,Campos!C:D,2,0)</f>
        <v>Other Descriptive Notes</v>
      </c>
      <c r="C239" s="9" t="s">
        <v>316</v>
      </c>
      <c r="D239" t="str">
        <f>VLOOKUP(C239,Indicacao_viabilidade!B:E,4,0)</f>
        <v>Insira as informações de forma clara e concisa. Capture pontos salientes ainda não totalmente descritos em outros elementos;</v>
      </c>
      <c r="E239">
        <f>VLOOKUP(D239,Indicacao_viabilidade!E:F,2,0)</f>
        <v>0</v>
      </c>
    </row>
    <row r="240" spans="1:5" x14ac:dyDescent="0.25">
      <c r="A240" s="19">
        <v>803</v>
      </c>
      <c r="B240" s="19" t="str">
        <f>VLOOKUP(A240,Campos!C:D,2,0)</f>
        <v>Other Descriptive Notes</v>
      </c>
      <c r="C240" s="9" t="s">
        <v>317</v>
      </c>
      <c r="D240" t="str">
        <f>VLOOKUP(C240,Indicacao_viabilidade!B:E,4,0)</f>
        <v>Usar ordem natural das palavras</v>
      </c>
      <c r="E240">
        <f>VLOOKUP(D240,Indicacao_viabilidade!E:F,2,0)</f>
        <v>0</v>
      </c>
    </row>
    <row r="241" spans="1:5" x14ac:dyDescent="0.25">
      <c r="A241" s="19">
        <v>803</v>
      </c>
      <c r="B241" s="19" t="str">
        <f>VLOOKUP(A241,Campos!C:D,2,0)</f>
        <v>Other Descriptive Notes</v>
      </c>
      <c r="C241" s="9" t="s">
        <v>318</v>
      </c>
      <c r="D241" t="str">
        <f>VLOOKUP(C241,Indicacao_viabilidade!B:E,4,0)</f>
        <v>Use frases completas</v>
      </c>
      <c r="E241">
        <f>VLOOKUP(D241,Indicacao_viabilidade!E:F,2,0)</f>
        <v>0</v>
      </c>
    </row>
    <row r="242" spans="1:5" x14ac:dyDescent="0.25">
      <c r="A242" s="19">
        <v>803</v>
      </c>
      <c r="B242" s="19" t="str">
        <f>VLOOKUP(A242,Campos!C:D,2,0)</f>
        <v>Other Descriptive Notes</v>
      </c>
      <c r="C242" s="9" t="s">
        <v>319</v>
      </c>
      <c r="D242" t="str">
        <f>VLOOKUP(C242,Indicacao_viabilidade!B:E,4,0)</f>
        <v>Liste as informações em ordem de importância, cronologicamente ou do geral para o específico, dependendo do que for apropriado para o trabalho específico;</v>
      </c>
      <c r="E242">
        <f>VLOOKUP(D242,Indicacao_viabilidade!E:F,2,0)</f>
        <v>0</v>
      </c>
    </row>
    <row r="243" spans="1:5" x14ac:dyDescent="0.25">
      <c r="A243" s="19">
        <v>803</v>
      </c>
      <c r="B243" s="19" t="str">
        <f>VLOOKUP(A243,Campos!C:D,2,0)</f>
        <v>Other Descriptive Notes</v>
      </c>
      <c r="C243" s="9" t="s">
        <v>320</v>
      </c>
      <c r="D243" t="str">
        <f>VLOOKUP(C243,Indicacao_viabilidade!B:E,4,0)</f>
        <v>liste as informações nesta ordem: qual é o trabalho (Tipo de Trabalho, Assunto, Estilo), quem é o responsável por ele, onde foi feito, quando foi feito;</v>
      </c>
      <c r="E243">
        <f>VLOOKUP(D243,Indicacao_viabilidade!E:F,2,0)</f>
        <v>0</v>
      </c>
    </row>
    <row r="244" spans="1:5" x14ac:dyDescent="0.25">
      <c r="A244" s="19">
        <v>803</v>
      </c>
      <c r="B244" s="19" t="str">
        <f>VLOOKUP(A244,Campos!C:D,2,0)</f>
        <v>Other Descriptive Notes</v>
      </c>
      <c r="C244" s="9" t="s">
        <v>321</v>
      </c>
      <c r="D244" t="str">
        <f>VLOOKUP(C244,Indicacao_viabilidade!B:E,4,0)</f>
        <v>Capitalize as inicais de nomes próprios e da primeira palavra, para outros termos use letras minúsculas</v>
      </c>
      <c r="E244">
        <f>VLOOKUP(D244,Indicacao_viabilidade!E:F,2,0)</f>
        <v>1</v>
      </c>
    </row>
    <row r="245" spans="1:5" x14ac:dyDescent="0.25">
      <c r="A245" s="19">
        <v>803</v>
      </c>
      <c r="B245" s="19" t="str">
        <f>VLOOKUP(A245,Campos!C:D,2,0)</f>
        <v>Other Descriptive Notes</v>
      </c>
      <c r="C245" s="9" t="s">
        <v>312</v>
      </c>
      <c r="D245" t="str">
        <f>VLOOKUP(C245,Indicacao_viabilidade!B:E,4,0)</f>
        <v>Evitar abreviações</v>
      </c>
      <c r="E245">
        <f>VLOOKUP(D245,Indicacao_viabilidade!E:F,2,0)</f>
        <v>1</v>
      </c>
    </row>
    <row r="246" spans="1:5" x14ac:dyDescent="0.25">
      <c r="A246" s="19">
        <v>803</v>
      </c>
      <c r="B246" s="19" t="str">
        <f>VLOOKUP(A246,Campos!C:D,2,0)</f>
        <v>Other Descriptive Notes</v>
      </c>
      <c r="C246" s="9" t="s">
        <v>289</v>
      </c>
      <c r="D246" t="str">
        <f>VLOOKUP(C246,Indicacao_viabilidade!B:E,4,0)</f>
        <v>Usar o mesmo idioma do catálogo</v>
      </c>
      <c r="E246">
        <f>VLOOKUP(D246,Indicacao_viabilidade!E:F,2,0)</f>
        <v>1</v>
      </c>
    </row>
    <row r="247" spans="1:5" x14ac:dyDescent="0.25">
      <c r="A247" s="19">
        <v>803</v>
      </c>
      <c r="B247" s="19" t="str">
        <f>VLOOKUP(A247,Campos!C:D,2,0)</f>
        <v>Other Descriptive Notes</v>
      </c>
      <c r="C247" s="9" t="s">
        <v>322</v>
      </c>
      <c r="D247" t="str">
        <f>VLOOKUP(C247,Indicacao_viabilidade!B:E,4,0)</f>
        <v>Inclua um esclarecimento de questões controversas ou incertas relacionadas à atribuição, localização original, identificação de assuntos, datação ou outras informações históricas relevantes, se apropriado;</v>
      </c>
      <c r="E247">
        <f>VLOOKUP(D247,Indicacao_viabilidade!E:F,2,0)</f>
        <v>0</v>
      </c>
    </row>
    <row r="248" spans="1:5" x14ac:dyDescent="0.25">
      <c r="A248" s="19">
        <v>803</v>
      </c>
      <c r="B248" s="19" t="str">
        <f>VLOOKUP(A248,Campos!C:D,2,0)</f>
        <v>Other Descriptive Notes</v>
      </c>
      <c r="C248" s="9" t="s">
        <v>323</v>
      </c>
      <c r="D248" t="str">
        <f>VLOOKUP(C248,Indicacao_viabilidade!B:E,4,0)</f>
        <v>Cite a fonte ou fontes usadas para compor as notas;</v>
      </c>
      <c r="E248">
        <f>VLOOKUP(D248,Indicacao_viabilidade!E:F,2,0)</f>
        <v>0</v>
      </c>
    </row>
    <row r="249" spans="1:5" x14ac:dyDescent="0.25">
      <c r="A249" s="19">
        <v>803</v>
      </c>
      <c r="B249" s="19" t="str">
        <f>VLOOKUP(A249,Campos!C:D,2,0)</f>
        <v>Other Descriptive Notes</v>
      </c>
      <c r="C249" s="9" t="s">
        <v>324</v>
      </c>
      <c r="D249" t="str">
        <f>VLOOKUP(C249,Indicacao_viabilidade!B:E,4,0)</f>
        <v>Idealmente, um campo Fonte será associado à nota e vinculado a um arquivo de autoridade bibliográfica para controlar os valores.</v>
      </c>
      <c r="E249">
        <f>VLOOKUP(D249,Indicacao_viabilidade!E:F,2,0)</f>
        <v>0</v>
      </c>
    </row>
    <row r="250" spans="1:5" x14ac:dyDescent="0.25">
      <c r="A250" s="19">
        <v>901</v>
      </c>
      <c r="B250" s="19" t="str">
        <f>VLOOKUP(A250,Campos!C:D,2,0)</f>
        <v>View Description</v>
      </c>
      <c r="C250" s="9" t="s">
        <v>325</v>
      </c>
      <c r="D250" t="str">
        <f>VLOOKUP(C250,Indicacao_viabilidade!B:E,4,0)</f>
        <v>Deve seguir formato consistente</v>
      </c>
      <c r="E250">
        <f>VLOOKUP(D250,Indicacao_viabilidade!E:F,2,0)</f>
        <v>0</v>
      </c>
    </row>
    <row r="251" spans="1:5" x14ac:dyDescent="0.25">
      <c r="A251" s="19">
        <v>901</v>
      </c>
      <c r="B251" s="19" t="str">
        <f>VLOOKUP(A251,Campos!C:D,2,0)</f>
        <v>View Description</v>
      </c>
      <c r="C251" s="9" t="s">
        <v>326</v>
      </c>
      <c r="D251" t="str">
        <f>VLOOKUP(C251,Indicacao_viabilidade!B:E,4,0)</f>
        <v>Descreva os aspectos espaciais, cronológicos ou contextuais do trabalho conforme capturados na visualização da imagem;</v>
      </c>
      <c r="E251">
        <f>VLOOKUP(D251,Indicacao_viabilidade!E:F,2,0)</f>
        <v>0</v>
      </c>
    </row>
    <row r="252" spans="1:5" x14ac:dyDescent="0.25">
      <c r="A252" s="19">
        <v>901</v>
      </c>
      <c r="B252" s="19" t="str">
        <f>VLOOKUP(A252,Campos!C:D,2,0)</f>
        <v>View Description</v>
      </c>
      <c r="C252" s="9" t="s">
        <v>327</v>
      </c>
      <c r="D252" t="str">
        <f>VLOOKUP(C252,Indicacao_viabilidade!B:E,4,0)</f>
        <v>Capitalize as inicais de nomes próprios, para outros termos use letras minúsculas</v>
      </c>
      <c r="E252">
        <f>VLOOKUP(D252,Indicacao_viabilidade!E:F,2,0)</f>
        <v>0</v>
      </c>
    </row>
    <row r="253" spans="1:5" x14ac:dyDescent="0.25">
      <c r="A253" s="19">
        <v>901</v>
      </c>
      <c r="B253" s="19" t="str">
        <f>VLOOKUP(A253,Campos!C:D,2,0)</f>
        <v>View Description</v>
      </c>
      <c r="C253" s="9" t="s">
        <v>328</v>
      </c>
      <c r="D253" t="str">
        <f>VLOOKUP(C253,Indicacao_viabilidade!B:E,4,0)</f>
        <v>Não capitalize direções cardeais (leste, oeste, norte e sul)</v>
      </c>
      <c r="E253">
        <f>VLOOKUP(D253,Indicacao_viabilidade!E:F,2,0)</f>
        <v>0</v>
      </c>
    </row>
    <row r="254" spans="1:5" x14ac:dyDescent="0.25">
      <c r="A254" s="19">
        <v>901</v>
      </c>
      <c r="B254" s="19" t="str">
        <f>VLOOKUP(A254,Campos!C:D,2,0)</f>
        <v>View Description</v>
      </c>
      <c r="C254" s="9" t="s">
        <v>312</v>
      </c>
      <c r="D254" t="str">
        <f>VLOOKUP(C254,Indicacao_viabilidade!B:E,4,0)</f>
        <v>Evitar abreviações</v>
      </c>
      <c r="E254">
        <f>VLOOKUP(D254,Indicacao_viabilidade!E:F,2,0)</f>
        <v>1</v>
      </c>
    </row>
    <row r="255" spans="1:5" x14ac:dyDescent="0.25">
      <c r="A255" s="19">
        <v>901</v>
      </c>
      <c r="B255" s="19" t="str">
        <f>VLOOKUP(A255,Campos!C:D,2,0)</f>
        <v>View Description</v>
      </c>
      <c r="C255" s="9" t="s">
        <v>201</v>
      </c>
      <c r="D255" t="str">
        <f>VLOOKUP(C255,Indicacao_viabilidade!B:E,4,0)</f>
        <v>Usar ordem natural das palavras</v>
      </c>
      <c r="E255">
        <f>VLOOKUP(D255,Indicacao_viabilidade!E:F,2,0)</f>
        <v>0</v>
      </c>
    </row>
    <row r="256" spans="1:5" x14ac:dyDescent="0.25">
      <c r="A256" s="19">
        <v>901</v>
      </c>
      <c r="B256" s="19" t="str">
        <f>VLOOKUP(A256,Campos!C:D,2,0)</f>
        <v>View Description</v>
      </c>
      <c r="C256" s="9" t="s">
        <v>329</v>
      </c>
      <c r="D256" t="str">
        <f>VLOOKUP(C256,Indicacao_viabilidade!B:E,4,0)</f>
        <v>Usar o mesmo idioma do catálogo</v>
      </c>
      <c r="E256">
        <f>VLOOKUP(D256,Indicacao_viabilidade!E:F,2,0)</f>
        <v>1</v>
      </c>
    </row>
    <row r="257" spans="1:5" x14ac:dyDescent="0.25">
      <c r="A257" s="19">
        <v>902</v>
      </c>
      <c r="B257" s="19" t="str">
        <f>VLOOKUP(A257,Campos!C:D,2,0)</f>
        <v>View Type</v>
      </c>
      <c r="C257" s="9" t="s">
        <v>218</v>
      </c>
      <c r="D257" t="str">
        <f>VLOOKUP(C257,Indicacao_viabilidade!B:E,4,0)</f>
        <v>Não usar capitalização</v>
      </c>
      <c r="E257">
        <f>VLOOKUP(D257,Indicacao_viabilidade!E:F,2,0)</f>
        <v>1</v>
      </c>
    </row>
    <row r="258" spans="1:5" x14ac:dyDescent="0.25">
      <c r="A258" s="19">
        <v>902</v>
      </c>
      <c r="B258" s="19" t="str">
        <f>VLOOKUP(A258,Campos!C:D,2,0)</f>
        <v>View Type</v>
      </c>
      <c r="C258" s="9" t="s">
        <v>145</v>
      </c>
      <c r="D258" t="str">
        <f>VLOOKUP(C258,Indicacao_viabilidade!B:E,4,0)</f>
        <v>Evitar abreviações</v>
      </c>
      <c r="E258">
        <f>VLOOKUP(D258,Indicacao_viabilidade!E:F,2,0)</f>
        <v>1</v>
      </c>
    </row>
    <row r="259" spans="1:5" x14ac:dyDescent="0.25">
      <c r="A259" s="19">
        <v>902</v>
      </c>
      <c r="B259" s="19" t="str">
        <f>VLOOKUP(A259,Campos!C:D,2,0)</f>
        <v>View Type</v>
      </c>
      <c r="C259" s="9" t="s">
        <v>330</v>
      </c>
      <c r="D259" t="str">
        <f>VLOOKUP(C259,Indicacao_viabilidade!B:E,4,0)</f>
        <v>Usar o mesmo idioma do catálogo</v>
      </c>
      <c r="E259">
        <f>VLOOKUP(D259,Indicacao_viabilidade!E:F,2,0)</f>
        <v>1</v>
      </c>
    </row>
    <row r="260" spans="1:5" x14ac:dyDescent="0.25">
      <c r="A260" s="19">
        <v>902</v>
      </c>
      <c r="B260" s="19" t="str">
        <f>VLOOKUP(A260,Campos!C:D,2,0)</f>
        <v>View Type</v>
      </c>
      <c r="C260" s="9" t="s">
        <v>331</v>
      </c>
      <c r="D260" t="str">
        <f>VLOOKUP(C260,Indicacao_viabilidade!B:E,4,0)</f>
        <v>Se uma visualização incluir uma parte de todo o trabalho, indique isso</v>
      </c>
      <c r="E260">
        <f>VLOOKUP(D260,Indicacao_viabilidade!E:F,2,0)</f>
        <v>0</v>
      </c>
    </row>
    <row r="261" spans="1:5" x14ac:dyDescent="0.25">
      <c r="A261" s="19">
        <v>902</v>
      </c>
      <c r="B261" s="19" t="str">
        <f>VLOOKUP(A261,Campos!C:D,2,0)</f>
        <v>View Type</v>
      </c>
      <c r="C261" s="9" t="s">
        <v>332</v>
      </c>
      <c r="D261" t="str">
        <f>VLOOKUP(C261,Indicacao_viabilidade!B:E,4,0)</f>
        <v>Se uma visão for obtida de um determinado intervalo ou posição, indique isso;</v>
      </c>
      <c r="E261">
        <f>VLOOKUP(D261,Indicacao_viabilidade!E:F,2,0)</f>
        <v>0</v>
      </c>
    </row>
    <row r="262" spans="1:5" x14ac:dyDescent="0.25">
      <c r="A262" s="19">
        <v>902</v>
      </c>
      <c r="B262" s="19" t="str">
        <f>VLOOKUP(A262,Campos!C:D,2,0)</f>
        <v>View Type</v>
      </c>
      <c r="C262" s="9" t="s">
        <v>333</v>
      </c>
      <c r="D262" t="str">
        <f>VLOOKUP(C262,Indicacao_viabilidade!B:E,4,0)</f>
        <v>Se uma vista for tirada de um ângulo ou perspectiva particular, indique isso</v>
      </c>
      <c r="E262">
        <f>VLOOKUP(D262,Indicacao_viabilidade!E:F,2,0)</f>
        <v>0</v>
      </c>
    </row>
    <row r="263" spans="1:5" x14ac:dyDescent="0.25">
      <c r="A263" s="19">
        <v>902</v>
      </c>
      <c r="B263" s="19" t="str">
        <f>VLOOKUP(A263,Campos!C:D,2,0)</f>
        <v>View Type</v>
      </c>
      <c r="C263" s="9" t="s">
        <v>334</v>
      </c>
      <c r="D263" t="str">
        <f>VLOOKUP(C263,Indicacao_viabilidade!B:E,4,0)</f>
        <v>Para arquitetura e outras obras que contenham espaço interior, indique a vista relativa ao interior ou exterior da obra;</v>
      </c>
      <c r="E263">
        <f>VLOOKUP(D263,Indicacao_viabilidade!E:F,2,0)</f>
        <v>0</v>
      </c>
    </row>
    <row r="264" spans="1:5" x14ac:dyDescent="0.25">
      <c r="A264" s="19">
        <v>902</v>
      </c>
      <c r="B264" s="19" t="str">
        <f>VLOOKUP(A264,Campos!C:D,2,0)</f>
        <v>View Type</v>
      </c>
      <c r="C264" s="9" t="s">
        <v>335</v>
      </c>
      <c r="D264" t="str">
        <f>VLOOKUP(C264,Indicacao_viabilidade!B:E,4,0)</f>
        <v>Para trabalhos tridimensionais, use termos controlados que indiquem atributos posicionais relativos ao todo;</v>
      </c>
      <c r="E264">
        <f>VLOOKUP(D264,Indicacao_viabilidade!E:F,2,0)</f>
        <v>0</v>
      </c>
    </row>
    <row r="265" spans="1:5" x14ac:dyDescent="0.25">
      <c r="A265" s="19">
        <v>902</v>
      </c>
      <c r="B265" s="19" t="str">
        <f>VLOOKUP(A265,Campos!C:D,2,0)</f>
        <v>View Type</v>
      </c>
      <c r="C265" s="9" t="s">
        <v>336</v>
      </c>
      <c r="D265" t="str">
        <f>VLOOKUP(C265,Indicacao_viabilidade!B:E,4,0)</f>
        <v>Para visualizações que incluem vários objetos, localize-os no contexto do ponto de vista específico;</v>
      </c>
      <c r="E265">
        <f>VLOOKUP(D265,Indicacao_viabilidade!E:F,2,0)</f>
        <v>0</v>
      </c>
    </row>
    <row r="266" spans="1:5" x14ac:dyDescent="0.25">
      <c r="A266" s="19">
        <v>902</v>
      </c>
      <c r="B266" s="19" t="str">
        <f>VLOOKUP(A266,Campos!C:D,2,0)</f>
        <v>View Type</v>
      </c>
      <c r="C266" s="9" t="s">
        <v>337</v>
      </c>
      <c r="D266" t="str">
        <f>VLOOKUP(C266,Indicacao_viabilidade!B:E,4,0)</f>
        <v>Se a recuperação da iluminação (por exemplo, raking light) ou condições ambientais for necessária, essas informações devem ser indexadas em View Type e View Subject;</v>
      </c>
      <c r="E266">
        <f>VLOOKUP(D266,Indicacao_viabilidade!E:F,2,0)</f>
        <v>0</v>
      </c>
    </row>
    <row r="267" spans="1:5" x14ac:dyDescent="0.25">
      <c r="A267" s="19">
        <v>902</v>
      </c>
      <c r="B267" s="19" t="str">
        <f>VLOOKUP(A267,Campos!C:D,2,0)</f>
        <v>View Type</v>
      </c>
      <c r="C267" s="9" t="s">
        <v>338</v>
      </c>
      <c r="D267" t="str">
        <f>VLOOKUP(C267,Indicacao_viabilidade!B:E,4,0)</f>
        <v>Para vistas de arquitetura e outras obras específicas do local, use termos que indiquem a direção da vista em relação aos pontos da bússola;</v>
      </c>
      <c r="E267">
        <f>VLOOKUP(D267,Indicacao_viabilidade!E:F,2,0)</f>
        <v>0</v>
      </c>
    </row>
    <row r="268" spans="1:5" x14ac:dyDescent="0.25">
      <c r="A268" s="19">
        <v>902</v>
      </c>
      <c r="B268" s="19" t="str">
        <f>VLOOKUP(A268,Campos!C:D,2,0)</f>
        <v>View Type</v>
      </c>
      <c r="C268" s="9" t="s">
        <v>339</v>
      </c>
      <c r="D268" t="str">
        <f>VLOOKUP(C268,Indicacao_viabilidade!B:E,4,0)</f>
        <v>Para imagens de arte performática e outros trabalhos baseados no tempo, descreva a vista e coloque-a no contexto do todo, se possível.</v>
      </c>
      <c r="E268">
        <f>VLOOKUP(D268,Indicacao_viabilidade!E:F,2,0)</f>
        <v>0</v>
      </c>
    </row>
    <row r="269" spans="1:5" x14ac:dyDescent="0.25">
      <c r="A269" s="19">
        <v>903</v>
      </c>
      <c r="B269" s="19" t="str">
        <f>VLOOKUP(A269,Campos!C:D,2,0)</f>
        <v>View Subject</v>
      </c>
      <c r="C269" s="9" t="s">
        <v>340</v>
      </c>
      <c r="D269" t="str">
        <f>VLOOKUP(C269,Indicacao_viabilidade!B:E,4,0)</f>
        <v>Usar singular</v>
      </c>
      <c r="E269">
        <f>VLOOKUP(D269,Indicacao_viabilidade!E:F,2,0)</f>
        <v>1</v>
      </c>
    </row>
    <row r="270" spans="1:5" x14ac:dyDescent="0.25">
      <c r="A270" s="19">
        <v>903</v>
      </c>
      <c r="B270" s="19" t="str">
        <f>VLOOKUP(A270,Campos!C:D,2,0)</f>
        <v>View Subject</v>
      </c>
      <c r="C270" s="9" t="s">
        <v>341</v>
      </c>
      <c r="D270" t="str">
        <f>VLOOKUP(C270,Indicacao_viabilidade!B:E,4,0)</f>
        <v>Capitalize as inicais de nomes próprios, para outros termos use letras minúsculas</v>
      </c>
      <c r="E270">
        <f>VLOOKUP(D270,Indicacao_viabilidade!E:F,2,0)</f>
        <v>0</v>
      </c>
    </row>
    <row r="271" spans="1:5" x14ac:dyDescent="0.25">
      <c r="A271" s="19">
        <v>903</v>
      </c>
      <c r="B271" s="19" t="str">
        <f>VLOOKUP(A271,Campos!C:D,2,0)</f>
        <v>View Subject</v>
      </c>
      <c r="C271" s="9" t="s">
        <v>312</v>
      </c>
      <c r="D271" t="str">
        <f>VLOOKUP(C271,Indicacao_viabilidade!B:E,4,0)</f>
        <v>Evitar abreviações</v>
      </c>
      <c r="E271">
        <f>VLOOKUP(D271,Indicacao_viabilidade!E:F,2,0)</f>
        <v>1</v>
      </c>
    </row>
    <row r="272" spans="1:5" x14ac:dyDescent="0.25">
      <c r="A272" s="19">
        <v>903</v>
      </c>
      <c r="B272" s="19" t="str">
        <f>VLOOKUP(A272,Campos!C:D,2,0)</f>
        <v>View Subject</v>
      </c>
      <c r="C272" s="9" t="s">
        <v>241</v>
      </c>
      <c r="D272" t="str">
        <f>VLOOKUP(C272,Indicacao_viabilidade!B:E,4,0)</f>
        <v>Deve seguir formato consistente</v>
      </c>
      <c r="E272">
        <f>VLOOKUP(D272,Indicacao_viabilidade!E:F,2,0)</f>
        <v>0</v>
      </c>
    </row>
    <row r="273" spans="1:5" x14ac:dyDescent="0.25">
      <c r="A273" s="19">
        <v>903</v>
      </c>
      <c r="B273" s="19" t="str">
        <f>VLOOKUP(A273,Campos!C:D,2,0)</f>
        <v>View Subject</v>
      </c>
      <c r="C273" s="9" t="s">
        <v>242</v>
      </c>
      <c r="D273" t="str">
        <f>VLOOKUP(C273,Indicacao_viabilidade!B:E,4,0)</f>
        <v>Usar ordem natural das palavras</v>
      </c>
      <c r="E273">
        <f>VLOOKUP(D273,Indicacao_viabilidade!E:F,2,0)</f>
        <v>0</v>
      </c>
    </row>
    <row r="274" spans="1:5" x14ac:dyDescent="0.25">
      <c r="A274" s="19">
        <v>903</v>
      </c>
      <c r="B274" s="19" t="str">
        <f>VLOOKUP(A274,Campos!C:D,2,0)</f>
        <v>View Subject</v>
      </c>
      <c r="C274" s="9" t="s">
        <v>342</v>
      </c>
      <c r="D274" t="str">
        <f>VLOOKUP(C274,Indicacao_viabilidade!B:E,4,0)</f>
        <v>Usar o mesmo idioma do catálogo</v>
      </c>
      <c r="E274">
        <f>VLOOKUP(D274,Indicacao_viabilidade!E:F,2,0)</f>
        <v>1</v>
      </c>
    </row>
    <row r="275" spans="1:5" x14ac:dyDescent="0.25">
      <c r="A275" s="19">
        <v>903</v>
      </c>
      <c r="B275" s="19" t="str">
        <f>VLOOKUP(A275,Campos!C:D,2,0)</f>
        <v>View Subject</v>
      </c>
      <c r="C275" s="9" t="s">
        <v>343</v>
      </c>
      <c r="D275" t="str">
        <f>VLOOKUP(C275,Indicacao_viabilidade!B:E,4,0)</f>
        <v>Se uma vista incluir uma parte de todo o trabalho, descreva o assunto da parte que é capturada na vista;</v>
      </c>
      <c r="E275">
        <f>VLOOKUP(D275,Indicacao_viabilidade!E:F,2,0)</f>
        <v>0</v>
      </c>
    </row>
    <row r="276" spans="1:5" x14ac:dyDescent="0.25">
      <c r="A276" s="19">
        <v>903</v>
      </c>
      <c r="B276" s="19" t="str">
        <f>VLOOKUP(A276,Campos!C:D,2,0)</f>
        <v>View Subject</v>
      </c>
      <c r="C276" s="9" t="s">
        <v>344</v>
      </c>
      <c r="D276" t="str">
        <f>VLOOKUP(C276,Indicacao_viabilidade!B:E,4,0)</f>
        <v>Não é necessário repetir as informações do assunto que estão no Registro de Trabalho, a menos que se aplique especificamente à visualização da imagem em questão;</v>
      </c>
      <c r="E276">
        <f>VLOOKUP(D276,Indicacao_viabilidade!E:F,2,0)</f>
        <v>0</v>
      </c>
    </row>
    <row r="277" spans="1:5" x14ac:dyDescent="0.25">
      <c r="A277" s="19">
        <v>903</v>
      </c>
      <c r="B277" s="19" t="str">
        <f>VLOOKUP(A277,Campos!C:D,2,0)</f>
        <v>View Subject</v>
      </c>
      <c r="C277" s="9" t="s">
        <v>345</v>
      </c>
      <c r="D277" t="str">
        <f>VLOOKUP(C277,Indicacao_viabilidade!B:E,4,0)</f>
        <v>Se a visualização da imagem contiver pessoas ou objetos que não fazem parte do trabalho, como postes de luz no exemplo abaixo, mas são uma parte significativa da imagem, registre isso.</v>
      </c>
      <c r="E277">
        <f>VLOOKUP(D277,Indicacao_viabilidade!E:F,2,0)</f>
        <v>0</v>
      </c>
    </row>
    <row r="278" spans="1:5" x14ac:dyDescent="0.25">
      <c r="A278" s="19">
        <v>904</v>
      </c>
      <c r="B278" s="19" t="str">
        <f>VLOOKUP(A278,Campos!C:D,2,0)</f>
        <v>View Date</v>
      </c>
      <c r="C278" s="9" t="s">
        <v>346</v>
      </c>
      <c r="D278" t="str">
        <f>VLOOKUP(C278,Indicacao_viabilidade!B:E,4,0)</f>
        <v>Registre o ano, ou o dia, mês e ano em que a visualização representada na imagem foi capturada;</v>
      </c>
      <c r="E278">
        <f>VLOOKUP(D278,Indicacao_viabilidade!E:F,2,0)</f>
        <v>0</v>
      </c>
    </row>
    <row r="279" spans="1:5" x14ac:dyDescent="0.25">
      <c r="A279" s="19">
        <v>904</v>
      </c>
      <c r="B279" s="19" t="str">
        <f>VLOOKUP(A279,Campos!C:D,2,0)</f>
        <v>View Date</v>
      </c>
      <c r="C279" s="9" t="s">
        <v>347</v>
      </c>
      <c r="D279" t="str">
        <f>VLOOKUP(C279,Indicacao_viabilidade!B:E,4,0)</f>
        <v>Usar ordem natural das palavras</v>
      </c>
      <c r="E279">
        <f>VLOOKUP(D279,Indicacao_viabilidade!E:F,2,0)</f>
        <v>0</v>
      </c>
    </row>
    <row r="280" spans="1:5" x14ac:dyDescent="0.25">
      <c r="A280" s="19">
        <v>904</v>
      </c>
      <c r="B280" s="19" t="str">
        <f>VLOOKUP(A280,Campos!C:D,2,0)</f>
        <v>View Date</v>
      </c>
      <c r="C280" s="9" t="s">
        <v>348</v>
      </c>
      <c r="D280" t="str">
        <f>VLOOKUP(C280,Indicacao_viabilidade!B:E,4,0)</f>
        <v>Grave o dia, mês e ano da imagem. Se o dia e o mês forem desconhecidos, registre o ano;</v>
      </c>
      <c r="E280">
        <f>VLOOKUP(D280,Indicacao_viabilidade!E:F,2,0)</f>
        <v>0</v>
      </c>
    </row>
    <row r="281" spans="1:5" x14ac:dyDescent="0.25">
      <c r="A281" s="19">
        <v>904</v>
      </c>
      <c r="B281" s="19" t="str">
        <f>VLOOKUP(A281,Campos!C:D,2,0)</f>
        <v>View Date</v>
      </c>
      <c r="C281" s="9" t="s">
        <v>349</v>
      </c>
      <c r="D281" t="str">
        <f>VLOOKUP(C281,Indicacao_viabilidade!B:E,4,0)</f>
        <v>Registre as horas e os minutos, se significativos e conhecidos</v>
      </c>
      <c r="E281">
        <f>VLOOKUP(D281,Indicacao_viabilidade!E:F,2,0)</f>
        <v>0</v>
      </c>
    </row>
    <row r="282" spans="1:5" x14ac:dyDescent="0.25">
      <c r="A282" s="19">
        <v>904</v>
      </c>
      <c r="B282" s="19" t="str">
        <f>VLOOKUP(A282,Campos!C:D,2,0)</f>
        <v>View Date</v>
      </c>
      <c r="C282" s="9" t="s">
        <v>350</v>
      </c>
      <c r="D282" t="str">
        <f>VLOOKUP(C282,Indicacao_viabilidade!B:E,4,0)</f>
        <v>Indique incerteza ou datas aproximadas na Data de Exibição. Estime as datas mais antigas e mais recentes para facilitar a recuperação</v>
      </c>
      <c r="E282">
        <f>VLOOKUP(D282,Indicacao_viabilidade!E:F,2,0)</f>
        <v>0</v>
      </c>
    </row>
    <row r="283" spans="1:5" x14ac:dyDescent="0.25">
      <c r="A283" s="19">
        <v>904</v>
      </c>
      <c r="B283" s="19" t="str">
        <f>VLOOKUP(A283,Campos!C:D,2,0)</f>
        <v>View Date</v>
      </c>
      <c r="C283" s="9" t="s">
        <v>351</v>
      </c>
      <c r="D283" t="str">
        <f>VLOOKUP(C283,Indicacao_viabilidade!B:E,4,0)</f>
        <v>Se a imagem documentar uma fase ou aspecto da produção ou criação da obra, inclua a data</v>
      </c>
      <c r="E283">
        <f>VLOOKUP(D283,Indicacao_viabilidade!E:F,2,0)</f>
        <v>0</v>
      </c>
    </row>
    <row r="284" spans="1:5" x14ac:dyDescent="0.25">
      <c r="A284">
        <v>101</v>
      </c>
      <c r="B284" t="s">
        <v>11</v>
      </c>
      <c r="C284" t="s">
        <v>560</v>
      </c>
      <c r="D284" t="str">
        <f>VLOOKUP(C284,Indicacao_viabilidade!B:E,4,0)</f>
        <v>Fazer uso de vocabulário controlado</v>
      </c>
      <c r="E284">
        <f>VLOOKUP(D284,Indicacao_viabilidade!E:F,2,0)</f>
        <v>1</v>
      </c>
    </row>
    <row r="285" spans="1:5" x14ac:dyDescent="0.25">
      <c r="A285">
        <v>103</v>
      </c>
      <c r="B285" t="s">
        <v>41</v>
      </c>
      <c r="C285" t="s">
        <v>560</v>
      </c>
      <c r="D285" t="str">
        <f>VLOOKUP(C285,Indicacao_viabilidade!B:E,4,0)</f>
        <v>Fazer uso de vocabulário controlado</v>
      </c>
      <c r="E285">
        <f>VLOOKUP(D285,Indicacao_viabilidade!E:F,2,0)</f>
        <v>1</v>
      </c>
    </row>
    <row r="286" spans="1:5" x14ac:dyDescent="0.25">
      <c r="A286">
        <v>104</v>
      </c>
      <c r="B286" t="s">
        <v>42</v>
      </c>
      <c r="C286" t="s">
        <v>560</v>
      </c>
      <c r="D286" t="str">
        <f>VLOOKUP(C286,Indicacao_viabilidade!B:E,4,0)</f>
        <v>Fazer uso de vocabulário controlado</v>
      </c>
      <c r="E286">
        <f>VLOOKUP(D286,Indicacao_viabilidade!E:F,2,0)</f>
        <v>1</v>
      </c>
    </row>
    <row r="287" spans="1:5" x14ac:dyDescent="0.25">
      <c r="A287">
        <v>105</v>
      </c>
      <c r="B287" t="s">
        <v>43</v>
      </c>
      <c r="C287" t="s">
        <v>560</v>
      </c>
      <c r="D287" t="str">
        <f>VLOOKUP(C287,Indicacao_viabilidade!B:E,4,0)</f>
        <v>Fazer uso de vocabulário controlado</v>
      </c>
      <c r="E287">
        <f>VLOOKUP(D287,Indicacao_viabilidade!E:F,2,0)</f>
        <v>1</v>
      </c>
    </row>
    <row r="288" spans="1:5" x14ac:dyDescent="0.25">
      <c r="A288">
        <v>201</v>
      </c>
      <c r="B288" t="s">
        <v>13</v>
      </c>
      <c r="C288" t="s">
        <v>560</v>
      </c>
      <c r="D288" t="str">
        <f>VLOOKUP(C288,Indicacao_viabilidade!B:E,4,0)</f>
        <v>Fazer uso de vocabulário controlado</v>
      </c>
      <c r="E288">
        <f>VLOOKUP(D288,Indicacao_viabilidade!E:F,2,0)</f>
        <v>1</v>
      </c>
    </row>
    <row r="289" spans="1:5" x14ac:dyDescent="0.25">
      <c r="A289">
        <v>202</v>
      </c>
      <c r="B289" t="s">
        <v>47</v>
      </c>
      <c r="C289" t="s">
        <v>560</v>
      </c>
      <c r="D289" t="str">
        <f>VLOOKUP(C289,Indicacao_viabilidade!B:E,4,0)</f>
        <v>Fazer uso de vocabulário controlado</v>
      </c>
      <c r="E289">
        <f>VLOOKUP(D289,Indicacao_viabilidade!E:F,2,0)</f>
        <v>1</v>
      </c>
    </row>
    <row r="290" spans="1:5" x14ac:dyDescent="0.25">
      <c r="A290">
        <v>203</v>
      </c>
      <c r="B290" t="s">
        <v>46</v>
      </c>
      <c r="C290" t="s">
        <v>560</v>
      </c>
      <c r="D290" t="str">
        <f>VLOOKUP(C290,Indicacao_viabilidade!B:E,4,0)</f>
        <v>Fazer uso de vocabulário controlado</v>
      </c>
      <c r="E290">
        <f>VLOOKUP(D290,Indicacao_viabilidade!E:F,2,0)</f>
        <v>1</v>
      </c>
    </row>
    <row r="291" spans="1:5" x14ac:dyDescent="0.25">
      <c r="A291">
        <v>204</v>
      </c>
      <c r="B291" t="s">
        <v>14</v>
      </c>
      <c r="C291" t="s">
        <v>560</v>
      </c>
      <c r="D291" t="str">
        <f>VLOOKUP(C291,Indicacao_viabilidade!B:E,4,0)</f>
        <v>Fazer uso de vocabulário controlado</v>
      </c>
      <c r="E291">
        <f>VLOOKUP(D291,Indicacao_viabilidade!E:F,2,0)</f>
        <v>1</v>
      </c>
    </row>
    <row r="292" spans="1:5" x14ac:dyDescent="0.25">
      <c r="A292">
        <v>301</v>
      </c>
      <c r="B292" t="s">
        <v>16</v>
      </c>
      <c r="C292" t="s">
        <v>560</v>
      </c>
      <c r="D292" t="str">
        <f>VLOOKUP(C292,Indicacao_viabilidade!B:E,4,0)</f>
        <v>Fazer uso de vocabulário controlado</v>
      </c>
      <c r="E292">
        <f>VLOOKUP(D292,Indicacao_viabilidade!E:F,2,0)</f>
        <v>1</v>
      </c>
    </row>
    <row r="293" spans="1:5" x14ac:dyDescent="0.25">
      <c r="A293">
        <v>305</v>
      </c>
      <c r="B293" t="s">
        <v>47</v>
      </c>
      <c r="C293" t="s">
        <v>560</v>
      </c>
      <c r="D293" t="str">
        <f>VLOOKUP(C293,Indicacao_viabilidade!B:E,4,0)</f>
        <v>Fazer uso de vocabulário controlado</v>
      </c>
      <c r="E293">
        <f>VLOOKUP(D293,Indicacao_viabilidade!E:F,2,0)</f>
        <v>1</v>
      </c>
    </row>
    <row r="294" spans="1:5" x14ac:dyDescent="0.25">
      <c r="A294">
        <v>306</v>
      </c>
      <c r="B294" t="s">
        <v>46</v>
      </c>
      <c r="C294" t="s">
        <v>560</v>
      </c>
      <c r="D294" t="str">
        <f>VLOOKUP(C294,Indicacao_viabilidade!B:E,4,0)</f>
        <v>Fazer uso de vocabulário controlado</v>
      </c>
      <c r="E294">
        <f>VLOOKUP(D294,Indicacao_viabilidade!E:F,2,0)</f>
        <v>1</v>
      </c>
    </row>
    <row r="295" spans="1:5" x14ac:dyDescent="0.25">
      <c r="A295">
        <v>307</v>
      </c>
      <c r="B295" t="s">
        <v>55</v>
      </c>
      <c r="C295" t="s">
        <v>560</v>
      </c>
      <c r="D295" t="str">
        <f>VLOOKUP(C295,Indicacao_viabilidade!B:E,4,0)</f>
        <v>Fazer uso de vocabulário controlado</v>
      </c>
      <c r="E295">
        <f>VLOOKUP(D295,Indicacao_viabilidade!E:F,2,0)</f>
        <v>1</v>
      </c>
    </row>
    <row r="296" spans="1:5" x14ac:dyDescent="0.25">
      <c r="A296">
        <v>308</v>
      </c>
      <c r="B296" t="s">
        <v>56</v>
      </c>
      <c r="C296" t="s">
        <v>560</v>
      </c>
      <c r="D296" t="str">
        <f>VLOOKUP(C296,Indicacao_viabilidade!B:E,4,0)</f>
        <v>Fazer uso de vocabulário controlado</v>
      </c>
      <c r="E296">
        <f>VLOOKUP(D296,Indicacao_viabilidade!E:F,2,0)</f>
        <v>1</v>
      </c>
    </row>
    <row r="297" spans="1:5" x14ac:dyDescent="0.25">
      <c r="A297">
        <v>309</v>
      </c>
      <c r="B297" t="s">
        <v>57</v>
      </c>
      <c r="C297" t="s">
        <v>560</v>
      </c>
      <c r="D297" t="str">
        <f>VLOOKUP(C297,Indicacao_viabilidade!B:E,4,0)</f>
        <v>Fazer uso de vocabulário controlado</v>
      </c>
      <c r="E297">
        <f>VLOOKUP(D297,Indicacao_viabilidade!E:F,2,0)</f>
        <v>1</v>
      </c>
    </row>
    <row r="298" spans="1:5" x14ac:dyDescent="0.25">
      <c r="A298">
        <v>310</v>
      </c>
      <c r="B298" t="s">
        <v>17</v>
      </c>
      <c r="C298" t="s">
        <v>560</v>
      </c>
      <c r="D298" t="str">
        <f>VLOOKUP(C298,Indicacao_viabilidade!B:E,4,0)</f>
        <v>Fazer uso de vocabulário controlado</v>
      </c>
      <c r="E298">
        <f>VLOOKUP(D298,Indicacao_viabilidade!E:F,2,0)</f>
        <v>1</v>
      </c>
    </row>
    <row r="299" spans="1:5" x14ac:dyDescent="0.25">
      <c r="A299">
        <v>314</v>
      </c>
      <c r="B299" t="s">
        <v>61</v>
      </c>
      <c r="C299" t="s">
        <v>560</v>
      </c>
      <c r="D299" t="str">
        <f>VLOOKUP(C299,Indicacao_viabilidade!B:E,4,0)</f>
        <v>Fazer uso de vocabulário controlado</v>
      </c>
      <c r="E299">
        <f>VLOOKUP(D299,Indicacao_viabilidade!E:F,2,0)</f>
        <v>1</v>
      </c>
    </row>
    <row r="300" spans="1:5" x14ac:dyDescent="0.25">
      <c r="A300">
        <v>316</v>
      </c>
      <c r="B300" t="s">
        <v>47</v>
      </c>
      <c r="C300" t="s">
        <v>560</v>
      </c>
      <c r="D300" t="str">
        <f>VLOOKUP(C300,Indicacao_viabilidade!B:E,4,0)</f>
        <v>Fazer uso de vocabulário controlado</v>
      </c>
      <c r="E300">
        <f>VLOOKUP(D300,Indicacao_viabilidade!E:F,2,0)</f>
        <v>1</v>
      </c>
    </row>
    <row r="301" spans="1:5" x14ac:dyDescent="0.25">
      <c r="A301">
        <v>317</v>
      </c>
      <c r="B301" t="s">
        <v>46</v>
      </c>
      <c r="C301" t="s">
        <v>560</v>
      </c>
      <c r="D301" t="str">
        <f>VLOOKUP(C301,Indicacao_viabilidade!B:E,4,0)</f>
        <v>Fazer uso de vocabulário controlado</v>
      </c>
      <c r="E301">
        <f>VLOOKUP(D301,Indicacao_viabilidade!E:F,2,0)</f>
        <v>1</v>
      </c>
    </row>
    <row r="302" spans="1:5" x14ac:dyDescent="0.25">
      <c r="A302">
        <v>320</v>
      </c>
      <c r="B302" t="s">
        <v>64</v>
      </c>
      <c r="C302" t="s">
        <v>560</v>
      </c>
      <c r="D302" t="str">
        <f>VLOOKUP(C302,Indicacao_viabilidade!B:E,4,0)</f>
        <v>Fazer uso de vocabulário controlado</v>
      </c>
      <c r="E302">
        <f>VLOOKUP(D302,Indicacao_viabilidade!E:F,2,0)</f>
        <v>1</v>
      </c>
    </row>
    <row r="303" spans="1:5" x14ac:dyDescent="0.25">
      <c r="A303">
        <v>321</v>
      </c>
      <c r="B303" t="s">
        <v>65</v>
      </c>
      <c r="C303" t="s">
        <v>560</v>
      </c>
      <c r="D303" t="str">
        <f>VLOOKUP(C303,Indicacao_viabilidade!B:E,4,0)</f>
        <v>Fazer uso de vocabulário controlado</v>
      </c>
      <c r="E303">
        <f>VLOOKUP(D303,Indicacao_viabilidade!E:F,2,0)</f>
        <v>1</v>
      </c>
    </row>
    <row r="304" spans="1:5" x14ac:dyDescent="0.25">
      <c r="A304">
        <v>322</v>
      </c>
      <c r="B304" t="s">
        <v>66</v>
      </c>
      <c r="C304" t="s">
        <v>560</v>
      </c>
      <c r="D304" t="str">
        <f>VLOOKUP(C304,Indicacao_viabilidade!B:E,4,0)</f>
        <v>Fazer uso de vocabulário controlado</v>
      </c>
      <c r="E304">
        <f>VLOOKUP(D304,Indicacao_viabilidade!E:F,2,0)</f>
        <v>1</v>
      </c>
    </row>
    <row r="305" spans="1:5" x14ac:dyDescent="0.25">
      <c r="A305">
        <v>399</v>
      </c>
      <c r="B305" t="s">
        <v>68</v>
      </c>
      <c r="C305" t="s">
        <v>560</v>
      </c>
      <c r="D305" t="str">
        <f>VLOOKUP(C305,Indicacao_viabilidade!B:E,4,0)</f>
        <v>Fazer uso de vocabulário controlado</v>
      </c>
      <c r="E305">
        <f>VLOOKUP(D305,Indicacao_viabilidade!E:F,2,0)</f>
        <v>1</v>
      </c>
    </row>
    <row r="306" spans="1:5" x14ac:dyDescent="0.25">
      <c r="A306">
        <v>325</v>
      </c>
      <c r="B306" t="s">
        <v>69</v>
      </c>
      <c r="C306" t="s">
        <v>560</v>
      </c>
      <c r="D306" t="str">
        <f>VLOOKUP(C306,Indicacao_viabilidade!B:E,4,0)</f>
        <v>Fazer uso de vocabulário controlado</v>
      </c>
      <c r="E306">
        <f>VLOOKUP(D306,Indicacao_viabilidade!E:F,2,0)</f>
        <v>1</v>
      </c>
    </row>
    <row r="307" spans="1:5" x14ac:dyDescent="0.25">
      <c r="A307">
        <v>328</v>
      </c>
      <c r="B307" t="s">
        <v>71</v>
      </c>
      <c r="C307" t="s">
        <v>560</v>
      </c>
      <c r="D307" t="str">
        <f>VLOOKUP(C307,Indicacao_viabilidade!B:E,4,0)</f>
        <v>Fazer uso de vocabulário controlado</v>
      </c>
      <c r="E307">
        <f>VLOOKUP(D307,Indicacao_viabilidade!E:F,2,0)</f>
        <v>1</v>
      </c>
    </row>
    <row r="308" spans="1:5" x14ac:dyDescent="0.25">
      <c r="A308">
        <v>329</v>
      </c>
      <c r="B308" t="s">
        <v>72</v>
      </c>
      <c r="C308" t="s">
        <v>560</v>
      </c>
      <c r="D308" t="str">
        <f>VLOOKUP(C308,Indicacao_viabilidade!B:E,4,0)</f>
        <v>Fazer uso de vocabulário controlado</v>
      </c>
      <c r="E308">
        <f>VLOOKUP(D308,Indicacao_viabilidade!E:F,2,0)</f>
        <v>1</v>
      </c>
    </row>
    <row r="309" spans="1:5" x14ac:dyDescent="0.25">
      <c r="A309">
        <v>330</v>
      </c>
      <c r="B309" t="s">
        <v>73</v>
      </c>
      <c r="C309" t="s">
        <v>560</v>
      </c>
      <c r="D309" t="str">
        <f>VLOOKUP(C309,Indicacao_viabilidade!B:E,4,0)</f>
        <v>Fazer uso de vocabulário controlado</v>
      </c>
      <c r="E309">
        <f>VLOOKUP(D309,Indicacao_viabilidade!E:F,2,0)</f>
        <v>1</v>
      </c>
    </row>
    <row r="310" spans="1:5" x14ac:dyDescent="0.25">
      <c r="A310">
        <v>334</v>
      </c>
      <c r="B310" t="s">
        <v>76</v>
      </c>
      <c r="C310" t="s">
        <v>560</v>
      </c>
      <c r="D310" t="str">
        <f>VLOOKUP(C310,Indicacao_viabilidade!B:E,4,0)</f>
        <v>Fazer uso de vocabulário controlado</v>
      </c>
      <c r="E310">
        <f>VLOOKUP(D310,Indicacao_viabilidade!E:F,2,0)</f>
        <v>1</v>
      </c>
    </row>
    <row r="311" spans="1:5" x14ac:dyDescent="0.25">
      <c r="A311">
        <v>335</v>
      </c>
      <c r="B311" t="s">
        <v>77</v>
      </c>
      <c r="C311" t="s">
        <v>560</v>
      </c>
      <c r="D311" t="str">
        <f>VLOOKUP(C311,Indicacao_viabilidade!B:E,4,0)</f>
        <v>Fazer uso de vocabulário controlado</v>
      </c>
      <c r="E311">
        <f>VLOOKUP(D311,Indicacao_viabilidade!E:F,2,0)</f>
        <v>1</v>
      </c>
    </row>
    <row r="312" spans="1:5" x14ac:dyDescent="0.25">
      <c r="A312">
        <v>336</v>
      </c>
      <c r="B312" t="s">
        <v>78</v>
      </c>
      <c r="C312" t="s">
        <v>560</v>
      </c>
      <c r="D312" t="str">
        <f>VLOOKUP(C312,Indicacao_viabilidade!B:E,4,0)</f>
        <v>Fazer uso de vocabulário controlado</v>
      </c>
      <c r="E312">
        <f>VLOOKUP(D312,Indicacao_viabilidade!E:F,2,0)</f>
        <v>1</v>
      </c>
    </row>
    <row r="313" spans="1:5" x14ac:dyDescent="0.25">
      <c r="A313">
        <v>401</v>
      </c>
      <c r="B313" t="s">
        <v>20</v>
      </c>
      <c r="C313" t="s">
        <v>560</v>
      </c>
      <c r="D313" t="str">
        <f>VLOOKUP(C313,Indicacao_viabilidade!B:E,4,0)</f>
        <v>Fazer uso de vocabulário controlado</v>
      </c>
      <c r="E313">
        <f>VLOOKUP(D313,Indicacao_viabilidade!E:F,2,0)</f>
        <v>1</v>
      </c>
    </row>
    <row r="314" spans="1:5" x14ac:dyDescent="0.25">
      <c r="A314">
        <v>402</v>
      </c>
      <c r="B314" t="s">
        <v>46</v>
      </c>
      <c r="C314" t="s">
        <v>560</v>
      </c>
      <c r="D314" t="str">
        <f>VLOOKUP(C314,Indicacao_viabilidade!B:E,4,0)</f>
        <v>Fazer uso de vocabulário controlado</v>
      </c>
      <c r="E314">
        <f>VLOOKUP(D314,Indicacao_viabilidade!E:F,2,0)</f>
        <v>1</v>
      </c>
    </row>
    <row r="315" spans="1:5" x14ac:dyDescent="0.25">
      <c r="A315">
        <v>403</v>
      </c>
      <c r="B315" t="s">
        <v>21</v>
      </c>
      <c r="C315" t="s">
        <v>560</v>
      </c>
      <c r="D315" t="str">
        <f>VLOOKUP(C315,Indicacao_viabilidade!B:E,4,0)</f>
        <v>Fazer uso de vocabulário controlado</v>
      </c>
      <c r="E315">
        <f>VLOOKUP(D315,Indicacao_viabilidade!E:F,2,0)</f>
        <v>1</v>
      </c>
    </row>
    <row r="316" spans="1:5" x14ac:dyDescent="0.25">
      <c r="A316">
        <v>405</v>
      </c>
      <c r="B316" t="s">
        <v>113</v>
      </c>
      <c r="C316" t="s">
        <v>560</v>
      </c>
      <c r="D316" t="str">
        <f>VLOOKUP(C316,Indicacao_viabilidade!B:E,4,0)</f>
        <v>Fazer uso de vocabulário controlado</v>
      </c>
      <c r="E316">
        <f>VLOOKUP(D316,Indicacao_viabilidade!E:F,2,0)</f>
        <v>1</v>
      </c>
    </row>
    <row r="317" spans="1:5" x14ac:dyDescent="0.25">
      <c r="A317">
        <v>406</v>
      </c>
      <c r="B317" t="s">
        <v>114</v>
      </c>
      <c r="C317" t="s">
        <v>560</v>
      </c>
      <c r="D317" t="str">
        <f>VLOOKUP(C317,Indicacao_viabilidade!B:E,4,0)</f>
        <v>Fazer uso de vocabulário controlado</v>
      </c>
      <c r="E317">
        <f>VLOOKUP(D317,Indicacao_viabilidade!E:F,2,0)</f>
        <v>1</v>
      </c>
    </row>
    <row r="318" spans="1:5" x14ac:dyDescent="0.25">
      <c r="A318">
        <v>407</v>
      </c>
      <c r="B318" t="s">
        <v>115</v>
      </c>
      <c r="C318" t="s">
        <v>560</v>
      </c>
      <c r="D318" t="str">
        <f>VLOOKUP(C318,Indicacao_viabilidade!B:E,4,0)</f>
        <v>Fazer uso de vocabulário controlado</v>
      </c>
      <c r="E318">
        <f>VLOOKUP(D318,Indicacao_viabilidade!E:F,2,0)</f>
        <v>1</v>
      </c>
    </row>
    <row r="319" spans="1:5" x14ac:dyDescent="0.25">
      <c r="A319">
        <v>501</v>
      </c>
      <c r="B319" t="s">
        <v>24</v>
      </c>
      <c r="C319" t="s">
        <v>560</v>
      </c>
      <c r="D319" t="str">
        <f>VLOOKUP(C319,Indicacao_viabilidade!B:E,4,0)</f>
        <v>Fazer uso de vocabulário controlado</v>
      </c>
      <c r="E319">
        <f>VLOOKUP(D319,Indicacao_viabilidade!E:F,2,0)</f>
        <v>1</v>
      </c>
    </row>
    <row r="320" spans="1:5" x14ac:dyDescent="0.25">
      <c r="A320">
        <v>502</v>
      </c>
      <c r="B320" t="s">
        <v>25</v>
      </c>
      <c r="C320" t="s">
        <v>560</v>
      </c>
      <c r="D320" t="str">
        <f>VLOOKUP(C320,Indicacao_viabilidade!B:E,4,0)</f>
        <v>Fazer uso de vocabulário controlado</v>
      </c>
      <c r="E320">
        <f>VLOOKUP(D320,Indicacao_viabilidade!E:F,2,0)</f>
        <v>1</v>
      </c>
    </row>
    <row r="321" spans="1:5" x14ac:dyDescent="0.25">
      <c r="A321">
        <v>503</v>
      </c>
      <c r="B321" t="s">
        <v>26</v>
      </c>
      <c r="C321" t="s">
        <v>560</v>
      </c>
      <c r="D321" t="str">
        <f>VLOOKUP(C321,Indicacao_viabilidade!B:E,4,0)</f>
        <v>Fazer uso de vocabulário controlado</v>
      </c>
      <c r="E321">
        <f>VLOOKUP(D321,Indicacao_viabilidade!E:F,2,0)</f>
        <v>1</v>
      </c>
    </row>
    <row r="322" spans="1:5" x14ac:dyDescent="0.25">
      <c r="A322">
        <v>504</v>
      </c>
      <c r="B322" t="s">
        <v>27</v>
      </c>
      <c r="C322" t="s">
        <v>560</v>
      </c>
      <c r="D322" t="str">
        <f>VLOOKUP(C322,Indicacao_viabilidade!B:E,4,0)</f>
        <v>Fazer uso de vocabulário controlado</v>
      </c>
      <c r="E322">
        <f>VLOOKUP(D322,Indicacao_viabilidade!E:F,2,0)</f>
        <v>1</v>
      </c>
    </row>
    <row r="323" spans="1:5" x14ac:dyDescent="0.25">
      <c r="A323">
        <v>601</v>
      </c>
      <c r="B323" t="s">
        <v>6</v>
      </c>
      <c r="C323" t="s">
        <v>560</v>
      </c>
      <c r="D323" t="str">
        <f>VLOOKUP(C323,Indicacao_viabilidade!B:E,4,0)</f>
        <v>Fazer uso de vocabulário controlado</v>
      </c>
      <c r="E323">
        <f>VLOOKUP(D323,Indicacao_viabilidade!E:F,2,0)</f>
        <v>1</v>
      </c>
    </row>
    <row r="324" spans="1:5" x14ac:dyDescent="0.25">
      <c r="A324">
        <v>602</v>
      </c>
      <c r="B324" t="s">
        <v>126</v>
      </c>
      <c r="C324" t="s">
        <v>560</v>
      </c>
      <c r="D324" t="str">
        <f>VLOOKUP(C324,Indicacao_viabilidade!B:E,4,0)</f>
        <v>Fazer uso de vocabulário controlado</v>
      </c>
      <c r="E324">
        <f>VLOOKUP(D324,Indicacao_viabilidade!E:F,2,0)</f>
        <v>1</v>
      </c>
    </row>
    <row r="325" spans="1:5" x14ac:dyDescent="0.25">
      <c r="A325">
        <v>701</v>
      </c>
      <c r="B325" t="s">
        <v>7</v>
      </c>
      <c r="C325" t="s">
        <v>560</v>
      </c>
      <c r="D325" t="str">
        <f>VLOOKUP(C325,Indicacao_viabilidade!B:E,4,0)</f>
        <v>Fazer uso de vocabulário controlado</v>
      </c>
      <c r="E325">
        <f>VLOOKUP(D325,Indicacao_viabilidade!E:F,2,0)</f>
        <v>1</v>
      </c>
    </row>
    <row r="326" spans="1:5" x14ac:dyDescent="0.25">
      <c r="A326">
        <v>902</v>
      </c>
      <c r="B326" t="s">
        <v>30</v>
      </c>
      <c r="C326" t="s">
        <v>560</v>
      </c>
      <c r="D326" t="str">
        <f>VLOOKUP(C326,Indicacao_viabilidade!B:E,4,0)</f>
        <v>Fazer uso de vocabulário controlado</v>
      </c>
      <c r="E326">
        <f>VLOOKUP(D326,Indicacao_viabilidade!E:F,2,0)</f>
        <v>1</v>
      </c>
    </row>
    <row r="327" spans="1:5" x14ac:dyDescent="0.25">
      <c r="A327">
        <v>903</v>
      </c>
      <c r="B327" t="s">
        <v>31</v>
      </c>
      <c r="C327" t="s">
        <v>560</v>
      </c>
      <c r="D327" t="str">
        <f>VLOOKUP(C327,Indicacao_viabilidade!B:E,4,0)</f>
        <v>Fazer uso de vocabulário controlado</v>
      </c>
      <c r="E327">
        <f>VLOOKUP(D327,Indicacao_viabilidade!E:F,2,0)</f>
        <v>1</v>
      </c>
    </row>
  </sheetData>
  <autoFilter ref="A1:E283" xr:uid="{5BEA6A93-40F9-462C-ABE8-462993C31020}"/>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5327A-73F7-471E-81FC-2ECB6745B5EA}">
  <sheetPr codeName="Planilha5"/>
  <dimension ref="A1:F227"/>
  <sheetViews>
    <sheetView topLeftCell="E1" zoomScale="115" zoomScaleNormal="115" workbookViewId="0">
      <pane ySplit="1" topLeftCell="A66" activePane="bottomLeft" state="frozen"/>
      <selection pane="bottomLeft" activeCell="G1" sqref="G1:G1048576"/>
    </sheetView>
  </sheetViews>
  <sheetFormatPr defaultRowHeight="15" x14ac:dyDescent="0.25"/>
  <cols>
    <col min="2" max="2" width="67.5703125" style="15" customWidth="1"/>
    <col min="3" max="3" width="65.7109375" style="16" customWidth="1"/>
    <col min="4" max="4" width="16.7109375" bestFit="1" customWidth="1"/>
    <col min="5" max="5" width="55" style="15" customWidth="1"/>
    <col min="6" max="6" width="26.5703125" bestFit="1" customWidth="1"/>
  </cols>
  <sheetData>
    <row r="1" spans="1:6" x14ac:dyDescent="0.25">
      <c r="A1" s="8" t="s">
        <v>555</v>
      </c>
      <c r="B1" s="8" t="s">
        <v>448</v>
      </c>
      <c r="C1" s="22" t="s">
        <v>449</v>
      </c>
      <c r="D1" s="8" t="s">
        <v>450</v>
      </c>
      <c r="E1" s="27" t="s">
        <v>451</v>
      </c>
      <c r="F1" s="8" t="s">
        <v>538</v>
      </c>
    </row>
    <row r="2" spans="1:6" x14ac:dyDescent="0.25">
      <c r="A2">
        <f t="shared" ref="A2:A65" si="0">IF(F2=1,0,1)</f>
        <v>0</v>
      </c>
      <c r="B2" s="14" t="s">
        <v>197</v>
      </c>
      <c r="C2" s="14" t="s">
        <v>541</v>
      </c>
      <c r="D2">
        <f t="shared" ref="D2:D65" si="1">IF(C2="",0,1)</f>
        <v>1</v>
      </c>
      <c r="E2" s="15" t="str">
        <f>TRIM(IF(D2=1,C2,B2))</f>
        <v>Usar singular</v>
      </c>
      <c r="F2">
        <v>1</v>
      </c>
    </row>
    <row r="3" spans="1:6" x14ac:dyDescent="0.25">
      <c r="A3">
        <f t="shared" si="0"/>
        <v>0</v>
      </c>
      <c r="B3" s="14" t="s">
        <v>340</v>
      </c>
      <c r="C3" s="14" t="s">
        <v>541</v>
      </c>
      <c r="D3">
        <f t="shared" si="1"/>
        <v>1</v>
      </c>
      <c r="E3" s="15" t="str">
        <f t="shared" ref="E3:E66" si="2">TRIM(IF(D3=1,C3,B3))</f>
        <v>Usar singular</v>
      </c>
      <c r="F3">
        <v>1</v>
      </c>
    </row>
    <row r="4" spans="1:6" ht="30" x14ac:dyDescent="0.25">
      <c r="A4">
        <f t="shared" si="0"/>
        <v>0</v>
      </c>
      <c r="B4" s="14" t="s">
        <v>143</v>
      </c>
      <c r="C4" s="14" t="s">
        <v>541</v>
      </c>
      <c r="D4">
        <f t="shared" si="1"/>
        <v>1</v>
      </c>
      <c r="E4" s="15" t="str">
        <f t="shared" si="2"/>
        <v>Usar singular</v>
      </c>
      <c r="F4">
        <v>1</v>
      </c>
    </row>
    <row r="5" spans="1:6" ht="30" x14ac:dyDescent="0.25">
      <c r="A5">
        <f t="shared" si="0"/>
        <v>0</v>
      </c>
      <c r="B5" s="14" t="s">
        <v>289</v>
      </c>
      <c r="C5" s="14" t="s">
        <v>542</v>
      </c>
      <c r="D5">
        <f t="shared" si="1"/>
        <v>1</v>
      </c>
      <c r="E5" s="15" t="str">
        <f t="shared" si="2"/>
        <v>Usar o mesmo idioma do catálogo</v>
      </c>
      <c r="F5">
        <v>1</v>
      </c>
    </row>
    <row r="6" spans="1:6" x14ac:dyDescent="0.25">
      <c r="A6">
        <f t="shared" si="0"/>
        <v>0</v>
      </c>
      <c r="B6" s="14" t="s">
        <v>213</v>
      </c>
      <c r="C6" s="14" t="s">
        <v>542</v>
      </c>
      <c r="D6">
        <f t="shared" si="1"/>
        <v>1</v>
      </c>
      <c r="E6" s="15" t="str">
        <f t="shared" si="2"/>
        <v>Usar o mesmo idioma do catálogo</v>
      </c>
      <c r="F6">
        <v>1</v>
      </c>
    </row>
    <row r="7" spans="1:6" x14ac:dyDescent="0.25">
      <c r="A7">
        <f t="shared" si="0"/>
        <v>0</v>
      </c>
      <c r="B7" s="14" t="s">
        <v>342</v>
      </c>
      <c r="C7" s="14" t="s">
        <v>542</v>
      </c>
      <c r="D7">
        <f t="shared" si="1"/>
        <v>1</v>
      </c>
      <c r="E7" s="15" t="str">
        <f t="shared" si="2"/>
        <v>Usar o mesmo idioma do catálogo</v>
      </c>
      <c r="F7">
        <v>1</v>
      </c>
    </row>
    <row r="8" spans="1:6" x14ac:dyDescent="0.25">
      <c r="A8">
        <f t="shared" si="0"/>
        <v>0</v>
      </c>
      <c r="B8" s="14" t="s">
        <v>173</v>
      </c>
      <c r="C8" s="14" t="s">
        <v>542</v>
      </c>
      <c r="D8">
        <f t="shared" si="1"/>
        <v>1</v>
      </c>
      <c r="E8" s="15" t="str">
        <f t="shared" si="2"/>
        <v>Usar o mesmo idioma do catálogo</v>
      </c>
      <c r="F8">
        <v>1</v>
      </c>
    </row>
    <row r="9" spans="1:6" x14ac:dyDescent="0.25">
      <c r="A9">
        <f t="shared" si="0"/>
        <v>0</v>
      </c>
      <c r="B9" s="14" t="s">
        <v>156</v>
      </c>
      <c r="C9" s="14" t="s">
        <v>542</v>
      </c>
      <c r="D9">
        <f t="shared" si="1"/>
        <v>1</v>
      </c>
      <c r="E9" s="15" t="str">
        <f t="shared" si="2"/>
        <v>Usar o mesmo idioma do catálogo</v>
      </c>
      <c r="F9">
        <v>1</v>
      </c>
    </row>
    <row r="10" spans="1:6" ht="30" x14ac:dyDescent="0.25">
      <c r="A10">
        <f t="shared" si="0"/>
        <v>0</v>
      </c>
      <c r="B10" s="14" t="s">
        <v>246</v>
      </c>
      <c r="C10" s="14" t="s">
        <v>542</v>
      </c>
      <c r="D10">
        <f t="shared" si="1"/>
        <v>1</v>
      </c>
      <c r="E10" s="15" t="str">
        <f t="shared" si="2"/>
        <v>Usar o mesmo idioma do catálogo</v>
      </c>
      <c r="F10">
        <v>1</v>
      </c>
    </row>
    <row r="11" spans="1:6" x14ac:dyDescent="0.25">
      <c r="A11">
        <f t="shared" si="0"/>
        <v>0</v>
      </c>
      <c r="B11" s="14" t="s">
        <v>329</v>
      </c>
      <c r="C11" s="14" t="s">
        <v>542</v>
      </c>
      <c r="D11">
        <f t="shared" si="1"/>
        <v>1</v>
      </c>
      <c r="E11" s="15" t="str">
        <f t="shared" si="2"/>
        <v>Usar o mesmo idioma do catálogo</v>
      </c>
      <c r="F11">
        <v>1</v>
      </c>
    </row>
    <row r="12" spans="1:6" x14ac:dyDescent="0.25">
      <c r="A12">
        <f t="shared" si="0"/>
        <v>0</v>
      </c>
      <c r="B12" s="14" t="s">
        <v>330</v>
      </c>
      <c r="C12" s="14" t="s">
        <v>542</v>
      </c>
      <c r="D12">
        <f t="shared" si="1"/>
        <v>1</v>
      </c>
      <c r="E12" s="15" t="str">
        <f t="shared" si="2"/>
        <v>Usar o mesmo idioma do catálogo</v>
      </c>
      <c r="F12">
        <v>1</v>
      </c>
    </row>
    <row r="13" spans="1:6" ht="30" x14ac:dyDescent="0.25">
      <c r="A13">
        <f t="shared" si="0"/>
        <v>0</v>
      </c>
      <c r="B13" s="14" t="s">
        <v>238</v>
      </c>
      <c r="C13" s="14" t="s">
        <v>542</v>
      </c>
      <c r="D13">
        <f t="shared" si="1"/>
        <v>1</v>
      </c>
      <c r="E13" s="15" t="str">
        <f t="shared" si="2"/>
        <v>Usar o mesmo idioma do catálogo</v>
      </c>
      <c r="F13">
        <v>1</v>
      </c>
    </row>
    <row r="14" spans="1:6" ht="30" x14ac:dyDescent="0.25">
      <c r="A14">
        <f t="shared" si="0"/>
        <v>0</v>
      </c>
      <c r="B14" s="14" t="s">
        <v>234</v>
      </c>
      <c r="C14" s="14" t="s">
        <v>542</v>
      </c>
      <c r="D14">
        <f t="shared" si="1"/>
        <v>1</v>
      </c>
      <c r="E14" s="15" t="str">
        <f t="shared" si="2"/>
        <v>Usar o mesmo idioma do catálogo</v>
      </c>
      <c r="F14">
        <v>1</v>
      </c>
    </row>
    <row r="15" spans="1:6" ht="30" x14ac:dyDescent="0.25">
      <c r="A15">
        <f t="shared" si="0"/>
        <v>0</v>
      </c>
      <c r="B15" s="14" t="s">
        <v>146</v>
      </c>
      <c r="C15" s="14" t="s">
        <v>542</v>
      </c>
      <c r="D15">
        <f t="shared" si="1"/>
        <v>1</v>
      </c>
      <c r="E15" s="15" t="str">
        <f t="shared" si="2"/>
        <v>Usar o mesmo idioma do catálogo</v>
      </c>
      <c r="F15">
        <v>1</v>
      </c>
    </row>
    <row r="16" spans="1:6" x14ac:dyDescent="0.25">
      <c r="A16">
        <f t="shared" si="0"/>
        <v>1</v>
      </c>
      <c r="B16" s="14" t="s">
        <v>233</v>
      </c>
      <c r="C16" s="14" t="s">
        <v>388</v>
      </c>
      <c r="D16">
        <f t="shared" si="1"/>
        <v>1</v>
      </c>
      <c r="E16" s="15" t="str">
        <f t="shared" si="2"/>
        <v>Usar capitalização conforme fonte de autoridade</v>
      </c>
      <c r="F16">
        <v>0</v>
      </c>
    </row>
    <row r="17" spans="1:6" ht="30" x14ac:dyDescent="0.25">
      <c r="A17">
        <f t="shared" si="0"/>
        <v>0</v>
      </c>
      <c r="B17" s="14" t="s">
        <v>266</v>
      </c>
      <c r="C17" s="14" t="s">
        <v>543</v>
      </c>
      <c r="D17">
        <f t="shared" si="1"/>
        <v>1</v>
      </c>
      <c r="E17" s="15" t="str">
        <f t="shared" si="2"/>
        <v>Não usar pontuação, exceto hífen</v>
      </c>
      <c r="F17">
        <v>1</v>
      </c>
    </row>
    <row r="18" spans="1:6" x14ac:dyDescent="0.25">
      <c r="A18">
        <f t="shared" si="0"/>
        <v>1</v>
      </c>
      <c r="B18" s="14" t="s">
        <v>267</v>
      </c>
      <c r="C18" s="14" t="s">
        <v>370</v>
      </c>
      <c r="D18">
        <f t="shared" si="1"/>
        <v>1</v>
      </c>
      <c r="E18" s="15" t="str">
        <f t="shared" si="2"/>
        <v>Registro deve ser com base no calendário gregoriano</v>
      </c>
      <c r="F18">
        <v>0</v>
      </c>
    </row>
    <row r="19" spans="1:6" x14ac:dyDescent="0.25">
      <c r="A19">
        <f t="shared" si="0"/>
        <v>1</v>
      </c>
      <c r="B19" s="14" t="s">
        <v>232</v>
      </c>
      <c r="C19" s="14" t="s">
        <v>377</v>
      </c>
      <c r="D19">
        <f t="shared" si="1"/>
        <v>1</v>
      </c>
      <c r="E19" s="15" t="str">
        <f t="shared" si="2"/>
        <v>Obrigatório quando o criador é desconhecido</v>
      </c>
      <c r="F19">
        <v>0</v>
      </c>
    </row>
    <row r="20" spans="1:6" x14ac:dyDescent="0.25">
      <c r="A20">
        <f t="shared" si="0"/>
        <v>0</v>
      </c>
      <c r="B20" s="14" t="s">
        <v>147</v>
      </c>
      <c r="C20" s="14" t="s">
        <v>543</v>
      </c>
      <c r="D20">
        <f t="shared" si="1"/>
        <v>1</v>
      </c>
      <c r="E20" s="15" t="str">
        <f t="shared" si="2"/>
        <v>Não usar pontuação, exceto hífen</v>
      </c>
      <c r="F20">
        <v>1</v>
      </c>
    </row>
    <row r="21" spans="1:6" x14ac:dyDescent="0.25">
      <c r="A21">
        <f t="shared" si="0"/>
        <v>1</v>
      </c>
      <c r="B21" s="14" t="s">
        <v>212</v>
      </c>
      <c r="C21" s="14" t="s">
        <v>378</v>
      </c>
      <c r="D21">
        <f t="shared" si="1"/>
        <v>1</v>
      </c>
      <c r="E21" s="15" t="str">
        <f t="shared" si="2"/>
        <v>Não usar número escrito por extenso</v>
      </c>
      <c r="F21">
        <v>0</v>
      </c>
    </row>
    <row r="22" spans="1:6" x14ac:dyDescent="0.25">
      <c r="A22">
        <f t="shared" si="0"/>
        <v>0</v>
      </c>
      <c r="B22" s="14" t="s">
        <v>218</v>
      </c>
      <c r="C22" s="14" t="s">
        <v>394</v>
      </c>
      <c r="D22">
        <f t="shared" si="1"/>
        <v>1</v>
      </c>
      <c r="E22" s="15" t="str">
        <f t="shared" si="2"/>
        <v>Não usar capitalização</v>
      </c>
      <c r="F22">
        <v>1</v>
      </c>
    </row>
    <row r="23" spans="1:6" x14ac:dyDescent="0.25">
      <c r="A23">
        <f t="shared" si="0"/>
        <v>0</v>
      </c>
      <c r="B23" s="14" t="s">
        <v>190</v>
      </c>
      <c r="C23" s="14" t="s">
        <v>394</v>
      </c>
      <c r="D23">
        <f t="shared" si="1"/>
        <v>1</v>
      </c>
      <c r="E23" s="15" t="str">
        <f t="shared" si="2"/>
        <v>Não usar capitalização</v>
      </c>
      <c r="F23">
        <v>1</v>
      </c>
    </row>
    <row r="24" spans="1:6" x14ac:dyDescent="0.25">
      <c r="A24">
        <f t="shared" si="0"/>
        <v>0</v>
      </c>
      <c r="B24" s="14" t="s">
        <v>268</v>
      </c>
      <c r="C24" s="14" t="s">
        <v>371</v>
      </c>
      <c r="D24">
        <f t="shared" si="1"/>
        <v>1</v>
      </c>
      <c r="E24" s="15" t="str">
        <f t="shared" si="2"/>
        <v>Não pode ficar vazio</v>
      </c>
      <c r="F24">
        <v>1</v>
      </c>
    </row>
    <row r="25" spans="1:6" ht="30" x14ac:dyDescent="0.25">
      <c r="A25">
        <f t="shared" si="0"/>
        <v>1</v>
      </c>
      <c r="B25" s="14" t="s">
        <v>328</v>
      </c>
      <c r="C25" s="14" t="s">
        <v>395</v>
      </c>
      <c r="D25">
        <f t="shared" si="1"/>
        <v>1</v>
      </c>
      <c r="E25" s="15" t="str">
        <f t="shared" si="2"/>
        <v>Não capitalize direções cardeais (leste, oeste, norte e sul)</v>
      </c>
      <c r="F25">
        <v>0</v>
      </c>
    </row>
    <row r="26" spans="1:6" ht="30" x14ac:dyDescent="0.25">
      <c r="A26">
        <f t="shared" si="0"/>
        <v>0</v>
      </c>
      <c r="B26" s="14" t="s">
        <v>195</v>
      </c>
      <c r="C26" s="14" t="s">
        <v>544</v>
      </c>
      <c r="D26">
        <f t="shared" si="1"/>
        <v>1</v>
      </c>
      <c r="E26" s="15" t="str">
        <f t="shared" si="2"/>
        <v>Medidas geralmente incluem duas casas decimais para medidas métricas</v>
      </c>
      <c r="F26">
        <v>1</v>
      </c>
    </row>
    <row r="27" spans="1:6" x14ac:dyDescent="0.25">
      <c r="A27">
        <f t="shared" si="0"/>
        <v>0</v>
      </c>
      <c r="B27" s="14" t="s">
        <v>243</v>
      </c>
      <c r="C27" s="13" t="s">
        <v>381</v>
      </c>
      <c r="D27">
        <f t="shared" si="1"/>
        <v>1</v>
      </c>
      <c r="E27" s="15" t="str">
        <f t="shared" si="2"/>
        <v>Evitar abreviações</v>
      </c>
      <c r="F27">
        <v>1</v>
      </c>
    </row>
    <row r="28" spans="1:6" x14ac:dyDescent="0.25">
      <c r="A28">
        <f t="shared" si="0"/>
        <v>0</v>
      </c>
      <c r="B28" s="14" t="s">
        <v>145</v>
      </c>
      <c r="C28" s="13" t="s">
        <v>381</v>
      </c>
      <c r="D28">
        <f t="shared" si="1"/>
        <v>1</v>
      </c>
      <c r="E28" s="15" t="str">
        <f t="shared" si="2"/>
        <v>Evitar abreviações</v>
      </c>
      <c r="F28">
        <v>1</v>
      </c>
    </row>
    <row r="29" spans="1:6" x14ac:dyDescent="0.25">
      <c r="A29">
        <f t="shared" si="0"/>
        <v>0</v>
      </c>
      <c r="B29" s="14" t="s">
        <v>312</v>
      </c>
      <c r="C29" s="13" t="s">
        <v>381</v>
      </c>
      <c r="D29">
        <f t="shared" si="1"/>
        <v>1</v>
      </c>
      <c r="E29" s="15" t="str">
        <f t="shared" si="2"/>
        <v>Evitar abreviações</v>
      </c>
      <c r="F29">
        <v>1</v>
      </c>
    </row>
    <row r="30" spans="1:6" x14ac:dyDescent="0.25">
      <c r="A30">
        <f t="shared" si="0"/>
        <v>0</v>
      </c>
      <c r="B30" s="14" t="s">
        <v>198</v>
      </c>
      <c r="C30" s="13" t="s">
        <v>381</v>
      </c>
      <c r="D30">
        <f t="shared" si="1"/>
        <v>1</v>
      </c>
      <c r="E30" s="15" t="str">
        <f t="shared" si="2"/>
        <v>Evitar abreviações</v>
      </c>
      <c r="F30">
        <v>1</v>
      </c>
    </row>
    <row r="31" spans="1:6" x14ac:dyDescent="0.25">
      <c r="A31">
        <f t="shared" si="0"/>
        <v>0</v>
      </c>
      <c r="B31" s="14" t="s">
        <v>236</v>
      </c>
      <c r="C31" s="13" t="s">
        <v>381</v>
      </c>
      <c r="D31">
        <f t="shared" si="1"/>
        <v>1</v>
      </c>
      <c r="E31" s="15" t="str">
        <f t="shared" si="2"/>
        <v>Evitar abreviações</v>
      </c>
      <c r="F31">
        <v>1</v>
      </c>
    </row>
    <row r="32" spans="1:6" x14ac:dyDescent="0.25">
      <c r="A32">
        <f t="shared" si="0"/>
        <v>0</v>
      </c>
      <c r="B32" s="14" t="s">
        <v>254</v>
      </c>
      <c r="C32" s="13" t="s">
        <v>381</v>
      </c>
      <c r="D32">
        <f t="shared" si="1"/>
        <v>1</v>
      </c>
      <c r="E32" s="15" t="str">
        <f t="shared" si="2"/>
        <v>Evitar abreviações</v>
      </c>
      <c r="F32">
        <v>1</v>
      </c>
    </row>
    <row r="33" spans="1:6" x14ac:dyDescent="0.25">
      <c r="A33">
        <f t="shared" si="0"/>
        <v>0</v>
      </c>
      <c r="B33" s="14" t="s">
        <v>245</v>
      </c>
      <c r="C33" s="13" t="s">
        <v>381</v>
      </c>
      <c r="D33">
        <f t="shared" si="1"/>
        <v>1</v>
      </c>
      <c r="E33" s="15" t="str">
        <f t="shared" si="2"/>
        <v>Evitar abreviações</v>
      </c>
      <c r="F33">
        <v>1</v>
      </c>
    </row>
    <row r="34" spans="1:6" x14ac:dyDescent="0.25">
      <c r="A34">
        <f t="shared" si="0"/>
        <v>0</v>
      </c>
      <c r="B34" s="14" t="s">
        <v>359</v>
      </c>
      <c r="C34" s="13" t="s">
        <v>381</v>
      </c>
      <c r="D34">
        <f t="shared" si="1"/>
        <v>1</v>
      </c>
      <c r="E34" s="15" t="str">
        <f t="shared" si="2"/>
        <v>Evitar abreviações</v>
      </c>
      <c r="F34">
        <v>1</v>
      </c>
    </row>
    <row r="35" spans="1:6" x14ac:dyDescent="0.25">
      <c r="A35">
        <f t="shared" si="0"/>
        <v>1</v>
      </c>
      <c r="B35" s="14" t="s">
        <v>241</v>
      </c>
      <c r="C35" s="14" t="s">
        <v>399</v>
      </c>
      <c r="D35">
        <f t="shared" si="1"/>
        <v>1</v>
      </c>
      <c r="E35" s="15" t="str">
        <f t="shared" si="2"/>
        <v>Deve seguir formato consistente</v>
      </c>
      <c r="F35">
        <v>0</v>
      </c>
    </row>
    <row r="36" spans="1:6" x14ac:dyDescent="0.25">
      <c r="A36">
        <f t="shared" si="0"/>
        <v>1</v>
      </c>
      <c r="B36" s="14" t="s">
        <v>230</v>
      </c>
      <c r="C36" s="14" t="s">
        <v>399</v>
      </c>
      <c r="D36">
        <f t="shared" si="1"/>
        <v>1</v>
      </c>
      <c r="E36" s="15" t="str">
        <f t="shared" si="2"/>
        <v>Deve seguir formato consistente</v>
      </c>
      <c r="F36">
        <v>0</v>
      </c>
    </row>
    <row r="37" spans="1:6" x14ac:dyDescent="0.25">
      <c r="A37">
        <f t="shared" si="0"/>
        <v>1</v>
      </c>
      <c r="B37" s="14" t="s">
        <v>325</v>
      </c>
      <c r="C37" s="14" t="s">
        <v>399</v>
      </c>
      <c r="D37">
        <f t="shared" si="1"/>
        <v>1</v>
      </c>
      <c r="E37" s="15" t="str">
        <f t="shared" si="2"/>
        <v>Deve seguir formato consistente</v>
      </c>
      <c r="F37">
        <v>0</v>
      </c>
    </row>
    <row r="38" spans="1:6" x14ac:dyDescent="0.25">
      <c r="A38">
        <f t="shared" si="0"/>
        <v>1</v>
      </c>
      <c r="B38" s="14" t="s">
        <v>308</v>
      </c>
      <c r="C38" s="14" t="s">
        <v>399</v>
      </c>
      <c r="D38">
        <f t="shared" si="1"/>
        <v>1</v>
      </c>
      <c r="E38" s="15" t="str">
        <f t="shared" si="2"/>
        <v>Deve seguir formato consistente</v>
      </c>
      <c r="F38">
        <v>0</v>
      </c>
    </row>
    <row r="39" spans="1:6" x14ac:dyDescent="0.25">
      <c r="A39">
        <f t="shared" si="0"/>
        <v>1</v>
      </c>
      <c r="B39" s="14" t="s">
        <v>188</v>
      </c>
      <c r="C39" s="14" t="s">
        <v>400</v>
      </c>
      <c r="D39">
        <f t="shared" si="1"/>
        <v>1</v>
      </c>
      <c r="E39" s="15" t="str">
        <f t="shared" si="2"/>
        <v>Dar preferência ao sistema métrico</v>
      </c>
      <c r="F39">
        <v>0</v>
      </c>
    </row>
    <row r="40" spans="1:6" x14ac:dyDescent="0.25">
      <c r="A40">
        <f t="shared" si="0"/>
        <v>0</v>
      </c>
      <c r="B40" s="14" t="s">
        <v>158</v>
      </c>
      <c r="C40" s="14" t="s">
        <v>371</v>
      </c>
      <c r="D40">
        <f t="shared" si="1"/>
        <v>1</v>
      </c>
      <c r="E40" s="15" t="str">
        <f t="shared" si="2"/>
        <v>Não pode ficar vazio</v>
      </c>
      <c r="F40">
        <v>1</v>
      </c>
    </row>
    <row r="41" spans="1:6" ht="30" x14ac:dyDescent="0.25">
      <c r="A41">
        <f t="shared" si="0"/>
        <v>0</v>
      </c>
      <c r="B41" s="14" t="s">
        <v>358</v>
      </c>
      <c r="C41" s="14" t="s">
        <v>371</v>
      </c>
      <c r="D41">
        <f t="shared" si="1"/>
        <v>1</v>
      </c>
      <c r="E41" s="15" t="str">
        <f t="shared" si="2"/>
        <v>Não pode ficar vazio</v>
      </c>
      <c r="F41">
        <v>1</v>
      </c>
    </row>
    <row r="42" spans="1:6" ht="30" x14ac:dyDescent="0.25">
      <c r="A42">
        <f t="shared" si="0"/>
        <v>0</v>
      </c>
      <c r="B42" s="14" t="s">
        <v>278</v>
      </c>
      <c r="C42" s="14" t="s">
        <v>371</v>
      </c>
      <c r="D42">
        <f t="shared" si="1"/>
        <v>1</v>
      </c>
      <c r="E42" s="15" t="str">
        <f t="shared" si="2"/>
        <v>Não pode ficar vazio</v>
      </c>
      <c r="F42">
        <v>1</v>
      </c>
    </row>
    <row r="43" spans="1:6" ht="30" x14ac:dyDescent="0.25">
      <c r="A43">
        <f t="shared" si="0"/>
        <v>0</v>
      </c>
      <c r="B43" s="14" t="s">
        <v>356</v>
      </c>
      <c r="C43" s="14" t="s">
        <v>546</v>
      </c>
      <c r="D43">
        <f t="shared" si="1"/>
        <v>1</v>
      </c>
      <c r="E43" s="15" t="str">
        <f t="shared" si="2"/>
        <v>Capitalize as inicais de nomes próprios e da primeira palavra, para outros termos use letras minúsculas</v>
      </c>
      <c r="F43">
        <v>1</v>
      </c>
    </row>
    <row r="44" spans="1:6" ht="45" x14ac:dyDescent="0.25">
      <c r="A44">
        <f t="shared" si="0"/>
        <v>0</v>
      </c>
      <c r="B44" s="14" t="s">
        <v>159</v>
      </c>
      <c r="C44" s="14" t="s">
        <v>546</v>
      </c>
      <c r="D44">
        <f t="shared" si="1"/>
        <v>1</v>
      </c>
      <c r="E44" s="15" t="str">
        <f t="shared" si="2"/>
        <v>Capitalize as inicais de nomes próprios e da primeira palavra, para outros termos use letras minúsculas</v>
      </c>
      <c r="F44">
        <v>1</v>
      </c>
    </row>
    <row r="45" spans="1:6" ht="30" x14ac:dyDescent="0.25">
      <c r="A45">
        <f t="shared" si="0"/>
        <v>0</v>
      </c>
      <c r="B45" s="14" t="s">
        <v>354</v>
      </c>
      <c r="C45" s="14" t="s">
        <v>546</v>
      </c>
      <c r="D45">
        <f t="shared" si="1"/>
        <v>1</v>
      </c>
      <c r="E45" s="15" t="str">
        <f t="shared" si="2"/>
        <v>Capitalize as inicais de nomes próprios e da primeira palavra, para outros termos use letras minúsculas</v>
      </c>
      <c r="F45">
        <v>1</v>
      </c>
    </row>
    <row r="46" spans="1:6" ht="30" x14ac:dyDescent="0.25">
      <c r="A46">
        <f t="shared" si="0"/>
        <v>0</v>
      </c>
      <c r="B46" s="14" t="s">
        <v>144</v>
      </c>
      <c r="C46" s="14" t="s">
        <v>546</v>
      </c>
      <c r="D46">
        <f t="shared" si="1"/>
        <v>1</v>
      </c>
      <c r="E46" s="15" t="str">
        <f t="shared" si="2"/>
        <v>Capitalize as inicais de nomes próprios e da primeira palavra, para outros termos use letras minúsculas</v>
      </c>
      <c r="F46">
        <v>1</v>
      </c>
    </row>
    <row r="47" spans="1:6" ht="30" x14ac:dyDescent="0.25">
      <c r="A47">
        <f t="shared" si="0"/>
        <v>0</v>
      </c>
      <c r="B47" s="14" t="s">
        <v>321</v>
      </c>
      <c r="C47" s="14" t="s">
        <v>546</v>
      </c>
      <c r="D47">
        <f t="shared" si="1"/>
        <v>1</v>
      </c>
      <c r="E47" s="15" t="str">
        <f t="shared" si="2"/>
        <v>Capitalize as inicais de nomes próprios e da primeira palavra, para outros termos use letras minúsculas</v>
      </c>
      <c r="F47">
        <v>1</v>
      </c>
    </row>
    <row r="48" spans="1:6" ht="30" x14ac:dyDescent="0.25">
      <c r="A48">
        <f t="shared" si="0"/>
        <v>0</v>
      </c>
      <c r="B48" s="14" t="s">
        <v>244</v>
      </c>
      <c r="C48" s="14" t="s">
        <v>546</v>
      </c>
      <c r="D48">
        <f t="shared" si="1"/>
        <v>1</v>
      </c>
      <c r="E48" s="15" t="str">
        <f t="shared" si="2"/>
        <v>Capitalize as inicais de nomes próprios e da primeira palavra, para outros termos use letras minúsculas</v>
      </c>
      <c r="F48">
        <v>1</v>
      </c>
    </row>
    <row r="49" spans="1:6" ht="30" x14ac:dyDescent="0.25">
      <c r="A49">
        <f t="shared" si="0"/>
        <v>0</v>
      </c>
      <c r="B49" s="14" t="s">
        <v>199</v>
      </c>
      <c r="C49" s="14" t="s">
        <v>546</v>
      </c>
      <c r="D49">
        <f t="shared" si="1"/>
        <v>1</v>
      </c>
      <c r="E49" s="15" t="str">
        <f t="shared" si="2"/>
        <v>Capitalize as inicais de nomes próprios e da primeira palavra, para outros termos use letras minúsculas</v>
      </c>
      <c r="F49">
        <v>1</v>
      </c>
    </row>
    <row r="50" spans="1:6" ht="30" x14ac:dyDescent="0.25">
      <c r="A50">
        <f t="shared" si="0"/>
        <v>0</v>
      </c>
      <c r="B50" s="14" t="s">
        <v>211</v>
      </c>
      <c r="C50" s="14" t="s">
        <v>546</v>
      </c>
      <c r="D50">
        <f t="shared" si="1"/>
        <v>1</v>
      </c>
      <c r="E50" s="15" t="str">
        <f t="shared" si="2"/>
        <v>Capitalize as inicais de nomes próprios e da primeira palavra, para outros termos use letras minúsculas</v>
      </c>
      <c r="F50">
        <v>1</v>
      </c>
    </row>
    <row r="51" spans="1:6" x14ac:dyDescent="0.25">
      <c r="A51">
        <f t="shared" si="0"/>
        <v>0</v>
      </c>
      <c r="B51" s="14" t="s">
        <v>152</v>
      </c>
      <c r="C51" s="14" t="s">
        <v>371</v>
      </c>
      <c r="D51">
        <f t="shared" si="1"/>
        <v>1</v>
      </c>
      <c r="E51" s="15" t="str">
        <f t="shared" si="2"/>
        <v>Não pode ficar vazio</v>
      </c>
      <c r="F51">
        <v>1</v>
      </c>
    </row>
    <row r="52" spans="1:6" ht="30" x14ac:dyDescent="0.25">
      <c r="A52">
        <f t="shared" si="0"/>
        <v>0</v>
      </c>
      <c r="B52" s="14" t="s">
        <v>193</v>
      </c>
      <c r="C52" s="14" t="s">
        <v>405</v>
      </c>
      <c r="D52">
        <f t="shared" si="1"/>
        <v>1</v>
      </c>
      <c r="E52" s="15" t="str">
        <f t="shared" si="2"/>
        <v>Abreviar unidades métricas de acordo com o Sistema Internacional (m, cm, mm, g, kg, kb, Mb, Gb)</v>
      </c>
      <c r="F52">
        <v>1</v>
      </c>
    </row>
    <row r="53" spans="1:6" x14ac:dyDescent="0.25">
      <c r="A53">
        <f t="shared" si="0"/>
        <v>0</v>
      </c>
      <c r="B53" s="14" t="s">
        <v>262</v>
      </c>
      <c r="C53" s="16" t="s">
        <v>551</v>
      </c>
      <c r="D53">
        <f t="shared" si="1"/>
        <v>1</v>
      </c>
      <c r="E53" s="15" t="str">
        <f t="shared" si="2"/>
        <v>Não utilizar apostrofo</v>
      </c>
      <c r="F53">
        <v>1</v>
      </c>
    </row>
    <row r="54" spans="1:6" ht="30" x14ac:dyDescent="0.25">
      <c r="A54">
        <f t="shared" si="0"/>
        <v>0</v>
      </c>
      <c r="B54" s="14" t="s">
        <v>184</v>
      </c>
      <c r="C54" s="14" t="s">
        <v>371</v>
      </c>
      <c r="D54">
        <f t="shared" si="1"/>
        <v>1</v>
      </c>
      <c r="E54" s="15" t="str">
        <f t="shared" si="2"/>
        <v>Não pode ficar vazio</v>
      </c>
      <c r="F54">
        <v>1</v>
      </c>
    </row>
    <row r="55" spans="1:6" ht="30" x14ac:dyDescent="0.25">
      <c r="A55">
        <f t="shared" si="0"/>
        <v>0</v>
      </c>
      <c r="B55" s="14" t="s">
        <v>161</v>
      </c>
      <c r="C55" s="16" t="s">
        <v>552</v>
      </c>
      <c r="D55">
        <f t="shared" si="1"/>
        <v>1</v>
      </c>
      <c r="E55" s="15" t="str">
        <f t="shared" si="2"/>
        <v>Não utilizar artigos</v>
      </c>
      <c r="F55">
        <v>1</v>
      </c>
    </row>
    <row r="56" spans="1:6" x14ac:dyDescent="0.25">
      <c r="A56">
        <f t="shared" si="0"/>
        <v>0</v>
      </c>
      <c r="B56" s="14" t="s">
        <v>288</v>
      </c>
      <c r="C56" s="14" t="s">
        <v>541</v>
      </c>
      <c r="D56">
        <f t="shared" si="1"/>
        <v>1</v>
      </c>
      <c r="E56" s="15" t="str">
        <f t="shared" si="2"/>
        <v>Usar singular</v>
      </c>
      <c r="F56">
        <v>1</v>
      </c>
    </row>
    <row r="57" spans="1:6" ht="45" x14ac:dyDescent="0.25">
      <c r="A57">
        <f t="shared" si="0"/>
        <v>0</v>
      </c>
      <c r="B57" s="14" t="s">
        <v>309</v>
      </c>
      <c r="C57" s="14" t="s">
        <v>541</v>
      </c>
      <c r="D57">
        <f t="shared" si="1"/>
        <v>1</v>
      </c>
      <c r="E57" s="15" t="str">
        <f t="shared" si="2"/>
        <v>Usar singular</v>
      </c>
      <c r="F57">
        <v>1</v>
      </c>
    </row>
    <row r="58" spans="1:6" ht="30" x14ac:dyDescent="0.25">
      <c r="A58">
        <f t="shared" si="0"/>
        <v>0</v>
      </c>
      <c r="B58" s="14" t="s">
        <v>247</v>
      </c>
      <c r="C58" s="16" t="s">
        <v>553</v>
      </c>
      <c r="D58">
        <f t="shared" si="1"/>
        <v>1</v>
      </c>
      <c r="E58" s="15" t="str">
        <f t="shared" si="2"/>
        <v>Use traço para separar intervalo de anos</v>
      </c>
      <c r="F58">
        <v>1</v>
      </c>
    </row>
    <row r="59" spans="1:6" ht="30" x14ac:dyDescent="0.25">
      <c r="A59">
        <f t="shared" si="0"/>
        <v>0</v>
      </c>
      <c r="B59" s="14" t="s">
        <v>264</v>
      </c>
      <c r="C59" s="14" t="s">
        <v>371</v>
      </c>
      <c r="D59">
        <f t="shared" si="1"/>
        <v>1</v>
      </c>
      <c r="E59" s="15" t="str">
        <f t="shared" si="2"/>
        <v>Não pode ficar vazio</v>
      </c>
      <c r="F59">
        <v>1</v>
      </c>
    </row>
    <row r="60" spans="1:6" x14ac:dyDescent="0.25">
      <c r="A60">
        <f t="shared" si="0"/>
        <v>0</v>
      </c>
      <c r="B60" s="14" t="s">
        <v>284</v>
      </c>
      <c r="C60" s="14" t="s">
        <v>371</v>
      </c>
      <c r="D60">
        <f t="shared" si="1"/>
        <v>1</v>
      </c>
      <c r="E60" s="15" t="str">
        <f t="shared" si="2"/>
        <v>Não pode ficar vazio</v>
      </c>
      <c r="F60">
        <v>1</v>
      </c>
    </row>
    <row r="61" spans="1:6" ht="30" x14ac:dyDescent="0.25">
      <c r="A61">
        <f t="shared" si="0"/>
        <v>0</v>
      </c>
      <c r="B61" s="14" t="s">
        <v>249</v>
      </c>
      <c r="C61" s="16" t="s">
        <v>554</v>
      </c>
      <c r="D61">
        <f t="shared" si="1"/>
        <v>1</v>
      </c>
      <c r="E61" s="15" t="str">
        <f t="shared" si="2"/>
        <v>Anos com menos que 4 digitos, inserir 0 a esquerda</v>
      </c>
      <c r="F61">
        <v>1</v>
      </c>
    </row>
    <row r="62" spans="1:6" x14ac:dyDescent="0.25">
      <c r="A62">
        <f t="shared" si="0"/>
        <v>0</v>
      </c>
      <c r="B62" s="14" t="s">
        <v>251</v>
      </c>
      <c r="C62" s="14" t="s">
        <v>414</v>
      </c>
      <c r="D62">
        <f t="shared" si="1"/>
        <v>1</v>
      </c>
      <c r="E62" s="15" t="str">
        <f t="shared" si="2"/>
        <v>Seguir padrão para registro de hora, minutos e segundos</v>
      </c>
      <c r="F62">
        <v>1</v>
      </c>
    </row>
    <row r="63" spans="1:6" x14ac:dyDescent="0.25">
      <c r="A63">
        <f t="shared" si="0"/>
        <v>0</v>
      </c>
      <c r="B63" s="14" t="s">
        <v>250</v>
      </c>
      <c r="C63" s="14" t="s">
        <v>415</v>
      </c>
      <c r="D63">
        <f t="shared" si="1"/>
        <v>1</v>
      </c>
      <c r="E63" s="15" t="str">
        <f t="shared" si="2"/>
        <v>Seguir padrão pra registro de dia, mês e ano de data</v>
      </c>
      <c r="F63">
        <v>1</v>
      </c>
    </row>
    <row r="64" spans="1:6" ht="30" x14ac:dyDescent="0.25">
      <c r="A64">
        <f t="shared" si="0"/>
        <v>0</v>
      </c>
      <c r="B64" s="14" t="s">
        <v>162</v>
      </c>
      <c r="C64" s="14" t="s">
        <v>542</v>
      </c>
      <c r="D64">
        <f t="shared" si="1"/>
        <v>1</v>
      </c>
      <c r="E64" s="15" t="str">
        <f t="shared" si="2"/>
        <v>Usar o mesmo idioma do catálogo</v>
      </c>
      <c r="F64">
        <v>1</v>
      </c>
    </row>
    <row r="65" spans="1:6" ht="45" x14ac:dyDescent="0.25">
      <c r="A65">
        <f t="shared" si="0"/>
        <v>0</v>
      </c>
      <c r="B65" s="14" t="s">
        <v>363</v>
      </c>
      <c r="C65" s="14" t="s">
        <v>371</v>
      </c>
      <c r="D65">
        <f t="shared" si="1"/>
        <v>1</v>
      </c>
      <c r="E65" s="15" t="str">
        <f t="shared" si="2"/>
        <v>Não pode ficar vazio</v>
      </c>
      <c r="F65">
        <v>1</v>
      </c>
    </row>
    <row r="66" spans="1:6" ht="30" x14ac:dyDescent="0.25">
      <c r="A66">
        <f t="shared" ref="A66:A129" si="3">IF(F66=1,0,1)</f>
        <v>0</v>
      </c>
      <c r="B66" s="14" t="s">
        <v>200</v>
      </c>
      <c r="C66" s="14" t="s">
        <v>542</v>
      </c>
      <c r="D66">
        <f t="shared" ref="D66:D129" si="4">IF(C66="",0,1)</f>
        <v>1</v>
      </c>
      <c r="E66" s="15" t="str">
        <f t="shared" si="2"/>
        <v>Usar o mesmo idioma do catálogo</v>
      </c>
      <c r="F66">
        <v>1</v>
      </c>
    </row>
    <row r="67" spans="1:6" x14ac:dyDescent="0.25">
      <c r="A67">
        <f t="shared" si="3"/>
        <v>0</v>
      </c>
      <c r="B67" s="14" t="s">
        <v>172</v>
      </c>
      <c r="C67" s="14" t="s">
        <v>542</v>
      </c>
      <c r="D67">
        <f t="shared" si="4"/>
        <v>1</v>
      </c>
      <c r="E67" s="15" t="str">
        <f t="shared" ref="E67:E130" si="5">TRIM(IF(D67=1,C67,B67))</f>
        <v>Usar o mesmo idioma do catálogo</v>
      </c>
      <c r="F67">
        <v>1</v>
      </c>
    </row>
    <row r="68" spans="1:6" x14ac:dyDescent="0.25">
      <c r="A68">
        <f t="shared" si="3"/>
        <v>0</v>
      </c>
      <c r="B68" s="14" t="s">
        <v>272</v>
      </c>
      <c r="C68" s="14" t="s">
        <v>542</v>
      </c>
      <c r="D68">
        <f t="shared" si="4"/>
        <v>1</v>
      </c>
      <c r="E68" s="15" t="str">
        <f t="shared" si="5"/>
        <v>Usar o mesmo idioma do catálogo</v>
      </c>
      <c r="F68">
        <v>1</v>
      </c>
    </row>
    <row r="69" spans="1:6" x14ac:dyDescent="0.25">
      <c r="A69">
        <f t="shared" si="3"/>
        <v>1</v>
      </c>
      <c r="B69" s="14" t="s">
        <v>318</v>
      </c>
      <c r="C69" s="14" t="s">
        <v>424</v>
      </c>
      <c r="D69">
        <f t="shared" si="4"/>
        <v>1</v>
      </c>
      <c r="E69" s="15" t="str">
        <f t="shared" si="5"/>
        <v>Use frases completas</v>
      </c>
      <c r="F69">
        <v>0</v>
      </c>
    </row>
    <row r="70" spans="1:6" x14ac:dyDescent="0.25">
      <c r="A70">
        <f t="shared" si="3"/>
        <v>0</v>
      </c>
      <c r="B70" s="14" t="s">
        <v>192</v>
      </c>
      <c r="C70" s="14" t="s">
        <v>427</v>
      </c>
      <c r="D70">
        <f t="shared" si="4"/>
        <v>1</v>
      </c>
      <c r="E70" s="15" t="str">
        <f t="shared" si="5"/>
        <v>Utilizar números inteiro ou frações decimais</v>
      </c>
      <c r="F70">
        <v>1</v>
      </c>
    </row>
    <row r="71" spans="1:6" x14ac:dyDescent="0.25">
      <c r="A71">
        <f t="shared" si="3"/>
        <v>1</v>
      </c>
      <c r="B71" s="14" t="s">
        <v>353</v>
      </c>
      <c r="C71" s="14" t="s">
        <v>429</v>
      </c>
      <c r="D71">
        <f t="shared" si="4"/>
        <v>1</v>
      </c>
      <c r="E71" s="15" t="str">
        <f t="shared" si="5"/>
        <v>Utilizar os nomes dos locais referente a época</v>
      </c>
      <c r="F71">
        <v>0</v>
      </c>
    </row>
    <row r="72" spans="1:6" x14ac:dyDescent="0.25">
      <c r="A72">
        <f t="shared" si="3"/>
        <v>1</v>
      </c>
      <c r="B72" s="14" t="s">
        <v>201</v>
      </c>
      <c r="C72" s="13" t="s">
        <v>387</v>
      </c>
      <c r="D72">
        <f t="shared" si="4"/>
        <v>1</v>
      </c>
      <c r="E72" s="15" t="str">
        <f t="shared" si="5"/>
        <v>Usar ordem natural das palavras</v>
      </c>
      <c r="F72">
        <v>0</v>
      </c>
    </row>
    <row r="73" spans="1:6" x14ac:dyDescent="0.25">
      <c r="A73">
        <f t="shared" si="3"/>
        <v>1</v>
      </c>
      <c r="B73" s="14" t="s">
        <v>242</v>
      </c>
      <c r="C73" s="13" t="s">
        <v>387</v>
      </c>
      <c r="D73">
        <f t="shared" si="4"/>
        <v>1</v>
      </c>
      <c r="E73" s="15" t="str">
        <f t="shared" si="5"/>
        <v>Usar ordem natural das palavras</v>
      </c>
      <c r="F73">
        <v>0</v>
      </c>
    </row>
    <row r="74" spans="1:6" x14ac:dyDescent="0.25">
      <c r="A74">
        <f t="shared" si="3"/>
        <v>1</v>
      </c>
      <c r="B74" s="14" t="s">
        <v>148</v>
      </c>
      <c r="C74" s="13" t="s">
        <v>387</v>
      </c>
      <c r="D74">
        <f t="shared" si="4"/>
        <v>1</v>
      </c>
      <c r="E74" s="15" t="str">
        <f t="shared" si="5"/>
        <v>Usar ordem natural das palavras</v>
      </c>
      <c r="F74">
        <v>0</v>
      </c>
    </row>
    <row r="75" spans="1:6" x14ac:dyDescent="0.25">
      <c r="A75">
        <f t="shared" si="3"/>
        <v>1</v>
      </c>
      <c r="B75" s="14" t="s">
        <v>174</v>
      </c>
      <c r="C75" s="13" t="s">
        <v>387</v>
      </c>
      <c r="D75">
        <f t="shared" si="4"/>
        <v>1</v>
      </c>
      <c r="E75" s="15" t="str">
        <f t="shared" si="5"/>
        <v>Usar ordem natural das palavras</v>
      </c>
      <c r="F75">
        <v>0</v>
      </c>
    </row>
    <row r="76" spans="1:6" x14ac:dyDescent="0.25">
      <c r="A76">
        <f t="shared" si="3"/>
        <v>1</v>
      </c>
      <c r="B76" s="14" t="s">
        <v>347</v>
      </c>
      <c r="C76" s="13" t="s">
        <v>387</v>
      </c>
      <c r="D76">
        <f t="shared" si="4"/>
        <v>1</v>
      </c>
      <c r="E76" s="15" t="str">
        <f t="shared" si="5"/>
        <v>Usar ordem natural das palavras</v>
      </c>
      <c r="F76">
        <v>0</v>
      </c>
    </row>
    <row r="77" spans="1:6" x14ac:dyDescent="0.25">
      <c r="A77">
        <f t="shared" si="3"/>
        <v>1</v>
      </c>
      <c r="B77" s="14" t="s">
        <v>219</v>
      </c>
      <c r="C77" s="13" t="s">
        <v>387</v>
      </c>
      <c r="D77">
        <f t="shared" si="4"/>
        <v>1</v>
      </c>
      <c r="E77" s="15" t="str">
        <f t="shared" si="5"/>
        <v>Usar ordem natural das palavras</v>
      </c>
      <c r="F77">
        <v>0</v>
      </c>
    </row>
    <row r="78" spans="1:6" x14ac:dyDescent="0.25">
      <c r="A78">
        <f t="shared" si="3"/>
        <v>1</v>
      </c>
      <c r="B78" s="14" t="s">
        <v>317</v>
      </c>
      <c r="C78" s="13" t="s">
        <v>387</v>
      </c>
      <c r="D78">
        <f t="shared" si="4"/>
        <v>1</v>
      </c>
      <c r="E78" s="15" t="str">
        <f t="shared" si="5"/>
        <v>Usar ordem natural das palavras</v>
      </c>
      <c r="F78">
        <v>0</v>
      </c>
    </row>
    <row r="79" spans="1:6" ht="30" x14ac:dyDescent="0.25">
      <c r="A79">
        <f t="shared" si="3"/>
        <v>1</v>
      </c>
      <c r="B79" s="14" t="s">
        <v>160</v>
      </c>
      <c r="C79" s="14" t="s">
        <v>389</v>
      </c>
      <c r="D79">
        <f t="shared" si="4"/>
        <v>1</v>
      </c>
      <c r="E79" s="15" t="str">
        <f t="shared" si="5"/>
        <v>Títulos em outros idioma, seguir as regras de capitalização destes</v>
      </c>
      <c r="F79">
        <v>0</v>
      </c>
    </row>
    <row r="80" spans="1:6" ht="30" x14ac:dyDescent="0.25">
      <c r="A80">
        <f t="shared" si="3"/>
        <v>1</v>
      </c>
      <c r="B80" s="14" t="s">
        <v>163</v>
      </c>
      <c r="C80" s="14" t="s">
        <v>376</v>
      </c>
      <c r="D80">
        <f t="shared" si="4"/>
        <v>1</v>
      </c>
      <c r="E80" s="15" t="str">
        <f t="shared" si="5"/>
        <v>Título mais popularmente conhecido deve ser utilizado como o preferencial</v>
      </c>
      <c r="F80">
        <v>0</v>
      </c>
    </row>
    <row r="81" spans="1:6" ht="30" x14ac:dyDescent="0.25">
      <c r="A81">
        <f t="shared" si="3"/>
        <v>1</v>
      </c>
      <c r="B81" s="14" t="s">
        <v>237</v>
      </c>
      <c r="C81" s="14" t="s">
        <v>390</v>
      </c>
      <c r="D81">
        <f t="shared" si="4"/>
        <v>1</v>
      </c>
      <c r="E81" s="15" t="str">
        <f t="shared" si="5"/>
        <v>Termos sobre cultura e nacionalidade devem ser capitalizados</v>
      </c>
      <c r="F81">
        <v>0</v>
      </c>
    </row>
    <row r="82" spans="1:6" ht="30" x14ac:dyDescent="0.25">
      <c r="A82">
        <f t="shared" si="3"/>
        <v>1</v>
      </c>
      <c r="B82" s="14" t="s">
        <v>331</v>
      </c>
      <c r="C82" s="28" t="s">
        <v>391</v>
      </c>
      <c r="D82">
        <f t="shared" si="4"/>
        <v>1</v>
      </c>
      <c r="E82" s="15" t="str">
        <f t="shared" si="5"/>
        <v>Se uma visualização incluir uma parte de todo o trabalho, indique isso</v>
      </c>
      <c r="F82">
        <v>0</v>
      </c>
    </row>
    <row r="83" spans="1:6" ht="30" x14ac:dyDescent="0.25">
      <c r="A83">
        <f t="shared" si="3"/>
        <v>1</v>
      </c>
      <c r="B83" s="14" t="s">
        <v>206</v>
      </c>
      <c r="C83" s="14" t="s">
        <v>392</v>
      </c>
      <c r="D83">
        <f t="shared" si="4"/>
        <v>1</v>
      </c>
      <c r="E83" s="15" t="str">
        <f t="shared" si="5"/>
        <v>Se um meio específico for desconhecido, liste um mais abrangente</v>
      </c>
      <c r="F83">
        <v>0</v>
      </c>
    </row>
    <row r="84" spans="1:6" ht="30" x14ac:dyDescent="0.25">
      <c r="A84">
        <f t="shared" si="3"/>
        <v>1</v>
      </c>
      <c r="B84" s="14" t="s">
        <v>351</v>
      </c>
      <c r="C84" s="28" t="s">
        <v>430</v>
      </c>
      <c r="D84">
        <f t="shared" si="4"/>
        <v>1</v>
      </c>
      <c r="E84" s="15" t="str">
        <f t="shared" si="5"/>
        <v>Se a imagem documentar uma fase ou aspecto da produção ou criação da obra, inclua a data</v>
      </c>
      <c r="F84">
        <v>0</v>
      </c>
    </row>
    <row r="85" spans="1:6" ht="30" x14ac:dyDescent="0.25">
      <c r="A85">
        <f t="shared" si="3"/>
        <v>1</v>
      </c>
      <c r="B85" s="14" t="s">
        <v>215</v>
      </c>
      <c r="C85" s="28" t="s">
        <v>375</v>
      </c>
      <c r="D85">
        <f t="shared" si="4"/>
        <v>1</v>
      </c>
      <c r="E85" s="15" t="str">
        <f t="shared" si="5"/>
        <v>Recomendado mostrar edição em relação ao numero total de edições conhecidos</v>
      </c>
      <c r="F85">
        <v>0</v>
      </c>
    </row>
    <row r="86" spans="1:6" ht="30" x14ac:dyDescent="0.25">
      <c r="A86">
        <f t="shared" si="3"/>
        <v>1</v>
      </c>
      <c r="B86" s="14" t="s">
        <v>305</v>
      </c>
      <c r="C86" s="28" t="s">
        <v>431</v>
      </c>
      <c r="D86">
        <f t="shared" si="4"/>
        <v>1</v>
      </c>
      <c r="E86" s="15" t="str">
        <f t="shared" si="5"/>
        <v>Para um grupo de trabalhos, inclua todos os assuntos representados no grupo</v>
      </c>
      <c r="F86">
        <v>0</v>
      </c>
    </row>
    <row r="87" spans="1:6" ht="45" x14ac:dyDescent="0.25">
      <c r="A87">
        <f t="shared" si="3"/>
        <v>1</v>
      </c>
      <c r="B87" s="14" t="s">
        <v>205</v>
      </c>
      <c r="C87" s="28" t="s">
        <v>372</v>
      </c>
      <c r="D87">
        <f t="shared" si="4"/>
        <v>1</v>
      </c>
      <c r="E87" s="15" t="str">
        <f t="shared" si="5"/>
        <v>Para descrição de grupos de trabalhos, liste os materiais e técnicas mais importantes ou mais típicos evidentes no grupo</v>
      </c>
      <c r="F87">
        <v>0</v>
      </c>
    </row>
    <row r="88" spans="1:6" x14ac:dyDescent="0.25">
      <c r="A88">
        <f t="shared" si="3"/>
        <v>1</v>
      </c>
      <c r="B88" s="14" t="s">
        <v>273</v>
      </c>
      <c r="C88" s="14" t="s">
        <v>393</v>
      </c>
      <c r="D88">
        <f t="shared" si="4"/>
        <v>1</v>
      </c>
      <c r="E88" s="15" t="str">
        <f t="shared" si="5"/>
        <v>Não utilizar palavras obsoletas</v>
      </c>
      <c r="F88">
        <v>0</v>
      </c>
    </row>
    <row r="89" spans="1:6" ht="45" x14ac:dyDescent="0.25">
      <c r="A89">
        <f t="shared" si="3"/>
        <v>1</v>
      </c>
      <c r="B89" s="14" t="s">
        <v>350</v>
      </c>
      <c r="C89" s="28" t="s">
        <v>396</v>
      </c>
      <c r="D89">
        <f t="shared" si="4"/>
        <v>1</v>
      </c>
      <c r="E89" s="15" t="str">
        <f t="shared" si="5"/>
        <v>Indique incerteza ou datas aproximadas na Data de Exibição. Estime as datas mais antigas e mais recentes para facilitar a recuperação</v>
      </c>
      <c r="F89">
        <v>0</v>
      </c>
    </row>
    <row r="90" spans="1:6" ht="45" x14ac:dyDescent="0.25">
      <c r="A90">
        <f t="shared" si="3"/>
        <v>1</v>
      </c>
      <c r="B90" s="14" t="s">
        <v>257</v>
      </c>
      <c r="C90" s="28" t="s">
        <v>383</v>
      </c>
      <c r="D90">
        <f t="shared" si="4"/>
        <v>1</v>
      </c>
      <c r="E90" s="15" t="str">
        <f t="shared" si="5"/>
        <v>Incerteza e datas aproximadas devem ser apresentados com: "provavelmente", "ou" o, "cerca de", "por volta" quando a data for desconhecida</v>
      </c>
      <c r="F90">
        <v>0</v>
      </c>
    </row>
    <row r="91" spans="1:6" x14ac:dyDescent="0.25">
      <c r="A91">
        <f t="shared" si="3"/>
        <v>1</v>
      </c>
      <c r="B91" s="14" t="s">
        <v>187</v>
      </c>
      <c r="C91" s="28" t="s">
        <v>397</v>
      </c>
      <c r="D91">
        <f t="shared" si="4"/>
        <v>1</v>
      </c>
      <c r="E91" s="15" t="str">
        <f t="shared" si="5"/>
        <v>Ideal utilizar o sistema métrico e imperial</v>
      </c>
      <c r="F91">
        <v>0</v>
      </c>
    </row>
    <row r="92" spans="1:6" ht="30" x14ac:dyDescent="0.25">
      <c r="A92">
        <f t="shared" si="3"/>
        <v>1</v>
      </c>
      <c r="B92" s="14" t="s">
        <v>235</v>
      </c>
      <c r="C92" s="28" t="s">
        <v>398</v>
      </c>
      <c r="D92">
        <f t="shared" si="4"/>
        <v>1</v>
      </c>
      <c r="E92" s="15" t="str">
        <f t="shared" si="5"/>
        <v>Geralmente use a forma adjetiva de um substantivo próprio para uma cultura, região, nação ou continente</v>
      </c>
      <c r="F92">
        <v>0</v>
      </c>
    </row>
    <row r="93" spans="1:6" x14ac:dyDescent="0.25">
      <c r="A93">
        <f t="shared" si="3"/>
        <v>1</v>
      </c>
      <c r="B93" s="14" t="s">
        <v>248</v>
      </c>
      <c r="C93" s="28" t="s">
        <v>384</v>
      </c>
      <c r="D93">
        <f t="shared" si="4"/>
        <v>1</v>
      </c>
      <c r="E93" s="15" t="str">
        <f t="shared" si="5"/>
        <v>Expressar incerteza com: 'ca', 'designado', e 'possivelmente'</v>
      </c>
      <c r="F93">
        <v>0</v>
      </c>
    </row>
    <row r="94" spans="1:6" ht="30" x14ac:dyDescent="0.25">
      <c r="A94">
        <f t="shared" si="3"/>
        <v>1</v>
      </c>
      <c r="B94" s="14" t="s">
        <v>231</v>
      </c>
      <c r="C94" s="28" t="s">
        <v>380</v>
      </c>
      <c r="D94">
        <f t="shared" si="4"/>
        <v>1</v>
      </c>
      <c r="E94" s="15" t="str">
        <f t="shared" si="5"/>
        <v>Em caso de incerteza, utilizar termo mais abrangente do qual tenha certeza</v>
      </c>
      <c r="F94">
        <v>0</v>
      </c>
    </row>
    <row r="95" spans="1:6" ht="30" x14ac:dyDescent="0.25">
      <c r="A95">
        <f t="shared" si="3"/>
        <v>1</v>
      </c>
      <c r="B95" s="14" t="s">
        <v>287</v>
      </c>
      <c r="C95" s="28" t="s">
        <v>380</v>
      </c>
      <c r="D95">
        <f t="shared" si="4"/>
        <v>1</v>
      </c>
      <c r="E95" s="15" t="str">
        <f t="shared" si="5"/>
        <v>Em caso de incerteza, utilizar termo mais abrangente do qual tenha certeza</v>
      </c>
      <c r="F95">
        <v>0</v>
      </c>
    </row>
    <row r="96" spans="1:6" ht="30" x14ac:dyDescent="0.25">
      <c r="A96">
        <f t="shared" si="3"/>
        <v>1</v>
      </c>
      <c r="B96" s="14" t="s">
        <v>239</v>
      </c>
      <c r="C96" s="28" t="s">
        <v>380</v>
      </c>
      <c r="D96">
        <f t="shared" si="4"/>
        <v>1</v>
      </c>
      <c r="E96" s="15" t="str">
        <f t="shared" si="5"/>
        <v>Em caso de incerteza, utilizar termo mais abrangente do qual tenha certeza</v>
      </c>
      <c r="F96">
        <v>0</v>
      </c>
    </row>
    <row r="97" spans="1:6" ht="30" x14ac:dyDescent="0.25">
      <c r="A97">
        <f t="shared" si="3"/>
        <v>1</v>
      </c>
      <c r="B97" s="14" t="s">
        <v>178</v>
      </c>
      <c r="C97" s="28" t="s">
        <v>382</v>
      </c>
      <c r="D97">
        <f t="shared" si="4"/>
        <v>1</v>
      </c>
      <c r="E97" s="15" t="str">
        <f t="shared" si="5"/>
        <v>Dúvidas ou incertezas nas datas indicar com: 'ca.', 'após', 'depois' ou intervalo de períodos</v>
      </c>
      <c r="F97">
        <v>0</v>
      </c>
    </row>
    <row r="98" spans="1:6" ht="45" x14ac:dyDescent="0.25">
      <c r="A98">
        <f t="shared" si="3"/>
        <v>1</v>
      </c>
      <c r="B98" s="14" t="s">
        <v>311</v>
      </c>
      <c r="C98" s="28" t="s">
        <v>401</v>
      </c>
      <c r="D98">
        <f t="shared" si="4"/>
        <v>1</v>
      </c>
      <c r="E98" s="15" t="str">
        <f t="shared" si="5"/>
        <v>Coloque em maiúscula os nomes próprios da cultura, nacionalidade, período ou estilo, quando apropriado. Para outros termos, use letras minúsculas</v>
      </c>
      <c r="F98">
        <v>0</v>
      </c>
    </row>
    <row r="99" spans="1:6" ht="30" x14ac:dyDescent="0.25">
      <c r="A99">
        <f t="shared" si="3"/>
        <v>1</v>
      </c>
      <c r="B99" s="14" t="s">
        <v>216</v>
      </c>
      <c r="C99" s="28" t="s">
        <v>369</v>
      </c>
      <c r="D99">
        <f t="shared" si="4"/>
        <v>1</v>
      </c>
      <c r="E99" s="15" t="str">
        <f t="shared" si="5"/>
        <v>Caso o número total de estados não for conhecido, omitir este dado</v>
      </c>
      <c r="F99">
        <v>0</v>
      </c>
    </row>
    <row r="100" spans="1:6" x14ac:dyDescent="0.25">
      <c r="A100">
        <f t="shared" si="3"/>
        <v>1</v>
      </c>
      <c r="B100" s="14" t="s">
        <v>279</v>
      </c>
      <c r="C100" s="28" t="s">
        <v>402</v>
      </c>
      <c r="D100">
        <f t="shared" si="4"/>
        <v>1</v>
      </c>
      <c r="E100" s="15" t="str">
        <f t="shared" si="5"/>
        <v>Caso o local não tenha nome, registre o local mais próximo</v>
      </c>
      <c r="F100">
        <v>0</v>
      </c>
    </row>
    <row r="101" spans="1:6" ht="30" x14ac:dyDescent="0.25">
      <c r="A101">
        <f t="shared" si="3"/>
        <v>1</v>
      </c>
      <c r="B101" s="14" t="s">
        <v>357</v>
      </c>
      <c r="C101" s="28" t="s">
        <v>403</v>
      </c>
      <c r="D101">
        <f t="shared" si="4"/>
        <v>1</v>
      </c>
      <c r="E101" s="15" t="str">
        <f t="shared" si="5"/>
        <v>Caso a data não seja a de conclusão, especificar o tipo de data</v>
      </c>
      <c r="F101">
        <v>0</v>
      </c>
    </row>
    <row r="102" spans="1:6" ht="45" x14ac:dyDescent="0.25">
      <c r="A102">
        <f t="shared" si="3"/>
        <v>1</v>
      </c>
      <c r="B102" s="14" t="s">
        <v>261</v>
      </c>
      <c r="C102" s="28" t="s">
        <v>432</v>
      </c>
      <c r="D102">
        <f t="shared" si="4"/>
        <v>1</v>
      </c>
      <c r="E102" s="15" t="str">
        <f t="shared" si="5"/>
        <v>Caso a data exata seja desconhecida use data relativos ao limite máximo ou mínimo, utilizando "antes de" ou "após de"</v>
      </c>
      <c r="F102">
        <v>0</v>
      </c>
    </row>
    <row r="103" spans="1:6" ht="30" x14ac:dyDescent="0.25">
      <c r="A103">
        <f t="shared" si="3"/>
        <v>1</v>
      </c>
      <c r="B103" s="14" t="s">
        <v>341</v>
      </c>
      <c r="C103" s="14" t="s">
        <v>545</v>
      </c>
      <c r="D103">
        <f t="shared" si="4"/>
        <v>1</v>
      </c>
      <c r="E103" s="15" t="str">
        <f t="shared" si="5"/>
        <v>Capitalize as inicais de nomes próprios, para outros termos use letras minúsculas</v>
      </c>
      <c r="F103">
        <v>0</v>
      </c>
    </row>
    <row r="104" spans="1:6" ht="30" x14ac:dyDescent="0.25">
      <c r="A104">
        <f t="shared" si="3"/>
        <v>1</v>
      </c>
      <c r="B104" s="14" t="s">
        <v>327</v>
      </c>
      <c r="C104" s="14" t="s">
        <v>545</v>
      </c>
      <c r="D104">
        <f t="shared" si="4"/>
        <v>1</v>
      </c>
      <c r="E104" s="15" t="str">
        <f t="shared" si="5"/>
        <v>Capitalize as inicais de nomes próprios, para outros termos use letras minúsculas</v>
      </c>
      <c r="F104">
        <v>0</v>
      </c>
    </row>
    <row r="105" spans="1:6" x14ac:dyDescent="0.25">
      <c r="A105">
        <f t="shared" si="3"/>
        <v>1</v>
      </c>
      <c r="B105" s="14" t="s">
        <v>269</v>
      </c>
      <c r="C105" s="28" t="s">
        <v>433</v>
      </c>
      <c r="D105">
        <f t="shared" si="4"/>
        <v>1</v>
      </c>
      <c r="E105" s="15" t="str">
        <f t="shared" si="5"/>
        <v>Campo não é exibido para o usuário</v>
      </c>
      <c r="F105">
        <v>0</v>
      </c>
    </row>
    <row r="106" spans="1:6" ht="30" x14ac:dyDescent="0.25">
      <c r="A106">
        <f t="shared" si="3"/>
        <v>1</v>
      </c>
      <c r="B106" s="14" t="s">
        <v>169</v>
      </c>
      <c r="C106" s="28" t="s">
        <v>373</v>
      </c>
      <c r="D106">
        <f t="shared" si="4"/>
        <v>1</v>
      </c>
      <c r="E106" s="15" t="str">
        <f t="shared" si="5"/>
        <v>Autores podem participar em múltiplos papeis na criação de um trabalho</v>
      </c>
      <c r="F106">
        <v>0</v>
      </c>
    </row>
    <row r="107" spans="1:6" x14ac:dyDescent="0.25">
      <c r="A107">
        <f t="shared" si="3"/>
        <v>1</v>
      </c>
      <c r="B107" s="14" t="s">
        <v>314</v>
      </c>
      <c r="C107" s="28" t="s">
        <v>434</v>
      </c>
      <c r="D107">
        <f t="shared" si="4"/>
        <v>1</v>
      </c>
      <c r="E107" s="15" t="str">
        <f t="shared" si="5"/>
        <v>Atribua várias designações de classe, se necessário</v>
      </c>
      <c r="F107">
        <v>0</v>
      </c>
    </row>
    <row r="108" spans="1:6" x14ac:dyDescent="0.25">
      <c r="A108">
        <f t="shared" si="3"/>
        <v>1</v>
      </c>
      <c r="B108" s="14" t="s">
        <v>282</v>
      </c>
      <c r="C108" s="28" t="s">
        <v>404</v>
      </c>
      <c r="D108">
        <f t="shared" si="4"/>
        <v>1</v>
      </c>
      <c r="E108" s="15" t="str">
        <f t="shared" si="5"/>
        <v>Aplica-se a trabalhos escavados ou descobertos</v>
      </c>
      <c r="F108">
        <v>0</v>
      </c>
    </row>
    <row r="109" spans="1:6" ht="30" x14ac:dyDescent="0.25">
      <c r="A109">
        <f t="shared" si="3"/>
        <v>1</v>
      </c>
      <c r="B109" s="14" t="s">
        <v>168</v>
      </c>
      <c r="C109" s="28" t="s">
        <v>379</v>
      </c>
      <c r="D109">
        <f t="shared" si="4"/>
        <v>1</v>
      </c>
      <c r="E109" s="15" t="str">
        <f t="shared" si="5"/>
        <v>Ambiguidade e incertezas devem ser apresentadas, incerteza entre valores, indexe todos</v>
      </c>
      <c r="F109">
        <v>0</v>
      </c>
    </row>
    <row r="110" spans="1:6" ht="30" x14ac:dyDescent="0.25">
      <c r="A110">
        <f t="shared" si="3"/>
        <v>1</v>
      </c>
      <c r="B110" s="14" t="s">
        <v>207</v>
      </c>
      <c r="C110" s="28" t="s">
        <v>379</v>
      </c>
      <c r="D110">
        <f t="shared" si="4"/>
        <v>1</v>
      </c>
      <c r="E110" s="15" t="str">
        <f t="shared" si="5"/>
        <v>Ambiguidade e incertezas devem ser apresentadas, incerteza entre valores, indexe todos</v>
      </c>
      <c r="F110">
        <v>0</v>
      </c>
    </row>
    <row r="111" spans="1:6" ht="30" x14ac:dyDescent="0.25">
      <c r="A111">
        <f t="shared" si="3"/>
        <v>1</v>
      </c>
      <c r="B111" s="14" t="s">
        <v>222</v>
      </c>
      <c r="C111" s="28" t="s">
        <v>379</v>
      </c>
      <c r="D111">
        <f t="shared" si="4"/>
        <v>1</v>
      </c>
      <c r="E111" s="15" t="str">
        <f t="shared" si="5"/>
        <v>Ambiguidade e incertezas devem ser apresentadas, incerteza entre valores, indexe todos</v>
      </c>
      <c r="F111">
        <v>0</v>
      </c>
    </row>
    <row r="112" spans="1:6" ht="30" x14ac:dyDescent="0.25">
      <c r="A112">
        <f t="shared" si="3"/>
        <v>1</v>
      </c>
      <c r="B112" s="14" t="s">
        <v>214</v>
      </c>
      <c r="C112" s="28" t="s">
        <v>379</v>
      </c>
      <c r="D112">
        <f t="shared" si="4"/>
        <v>1</v>
      </c>
      <c r="E112" s="15" t="str">
        <f t="shared" si="5"/>
        <v>Ambiguidade e incertezas devem ser apresentadas, incerteza entre valores, indexe todos</v>
      </c>
      <c r="F112">
        <v>0</v>
      </c>
    </row>
    <row r="113" spans="1:6" ht="30" x14ac:dyDescent="0.25">
      <c r="A113">
        <f t="shared" si="3"/>
        <v>1</v>
      </c>
      <c r="B113" s="14" t="s">
        <v>228</v>
      </c>
      <c r="C113" s="28" t="s">
        <v>379</v>
      </c>
      <c r="D113">
        <f t="shared" si="4"/>
        <v>1</v>
      </c>
      <c r="E113" s="15" t="str">
        <f t="shared" si="5"/>
        <v>Ambiguidade e incertezas devem ser apresentadas, incerteza entre valores, indexe todos</v>
      </c>
      <c r="F113">
        <v>0</v>
      </c>
    </row>
    <row r="114" spans="1:6" ht="30" x14ac:dyDescent="0.25">
      <c r="A114">
        <f t="shared" si="3"/>
        <v>1</v>
      </c>
      <c r="B114" s="14" t="s">
        <v>271</v>
      </c>
      <c r="C114" s="28" t="s">
        <v>379</v>
      </c>
      <c r="D114">
        <f t="shared" si="4"/>
        <v>1</v>
      </c>
      <c r="E114" s="15" t="str">
        <f t="shared" si="5"/>
        <v>Ambiguidade e incertezas devem ser apresentadas, incerteza entre valores, indexe todos</v>
      </c>
      <c r="F114">
        <v>0</v>
      </c>
    </row>
    <row r="115" spans="1:6" ht="30" x14ac:dyDescent="0.25">
      <c r="A115">
        <f t="shared" si="3"/>
        <v>1</v>
      </c>
      <c r="B115" s="14" t="s">
        <v>177</v>
      </c>
      <c r="C115" s="28" t="s">
        <v>379</v>
      </c>
      <c r="D115">
        <f t="shared" si="4"/>
        <v>1</v>
      </c>
      <c r="E115" s="15" t="str">
        <f t="shared" si="5"/>
        <v>Ambiguidade e incertezas devem ser apresentadas, incerteza entre valores, indexe todos</v>
      </c>
      <c r="F115">
        <v>0</v>
      </c>
    </row>
    <row r="116" spans="1:6" ht="30" x14ac:dyDescent="0.25">
      <c r="A116">
        <f t="shared" si="3"/>
        <v>1</v>
      </c>
      <c r="B116" s="14" t="s">
        <v>223</v>
      </c>
      <c r="C116" s="28" t="s">
        <v>406</v>
      </c>
      <c r="D116">
        <f t="shared" si="4"/>
        <v>1</v>
      </c>
      <c r="E116" s="15" t="str">
        <f t="shared" si="5"/>
        <v>Abreviações e capitalizações devem refletir a forma da escrita presente no trabalho</v>
      </c>
      <c r="F116">
        <v>0</v>
      </c>
    </row>
    <row r="117" spans="1:6" ht="45" x14ac:dyDescent="0.25">
      <c r="A117">
        <f t="shared" si="3"/>
        <v>1</v>
      </c>
      <c r="B117" s="14" t="s">
        <v>306</v>
      </c>
      <c r="C117" s="28" t="s">
        <v>374</v>
      </c>
      <c r="D117">
        <f t="shared" si="4"/>
        <v>1</v>
      </c>
      <c r="E117" s="15" t="str">
        <f t="shared" si="5"/>
        <v>A classe não duplica informações no elemento Tipo de Trabalho, embora essa sobreposição às vezes possa ser necessária ou mesmo inevitável</v>
      </c>
      <c r="F117">
        <v>0</v>
      </c>
    </row>
    <row r="118" spans="1:6" ht="30" x14ac:dyDescent="0.25">
      <c r="A118">
        <f t="shared" si="3"/>
        <v>1</v>
      </c>
      <c r="B118" s="14" t="s">
        <v>307</v>
      </c>
      <c r="C118" s="28" t="s">
        <v>407</v>
      </c>
      <c r="D118">
        <f t="shared" si="4"/>
        <v>1</v>
      </c>
      <c r="E118" s="15" t="str">
        <f t="shared" si="5"/>
        <v>A classe deve ser registrada em um campo controlado repetível</v>
      </c>
      <c r="F118">
        <v>0</v>
      </c>
    </row>
    <row r="119" spans="1:6" ht="45" x14ac:dyDescent="0.25">
      <c r="A119">
        <f t="shared" si="3"/>
        <v>1</v>
      </c>
      <c r="B119" s="14" t="s">
        <v>270</v>
      </c>
      <c r="C119" s="28" t="s">
        <v>547</v>
      </c>
      <c r="D119">
        <f t="shared" si="4"/>
        <v>1</v>
      </c>
      <c r="E119" s="15" t="str">
        <f t="shared" si="5"/>
        <v>A designação de local incluirá cidade, subdivisão administrativa (se aplicável) e nação, precedida pelo nome do repositório</v>
      </c>
      <c r="F119">
        <v>0</v>
      </c>
    </row>
    <row r="120" spans="1:6" ht="30" x14ac:dyDescent="0.25">
      <c r="A120">
        <f t="shared" si="3"/>
        <v>1</v>
      </c>
      <c r="B120" s="14" t="s">
        <v>252</v>
      </c>
      <c r="C120" s="28" t="s">
        <v>548</v>
      </c>
      <c r="D120">
        <f t="shared" si="4"/>
        <v>1</v>
      </c>
      <c r="E120" s="15" t="str">
        <f t="shared" si="5"/>
        <v>A distinção DC, para datas após o ano 1 não é obrigatório, a não ser que cause confusão</v>
      </c>
      <c r="F120">
        <v>0</v>
      </c>
    </row>
    <row r="121" spans="1:6" ht="30" x14ac:dyDescent="0.25">
      <c r="A121">
        <f t="shared" si="3"/>
        <v>1</v>
      </c>
      <c r="B121" s="14" t="s">
        <v>224</v>
      </c>
      <c r="C121" s="28" t="s">
        <v>549</v>
      </c>
      <c r="D121">
        <f t="shared" si="4"/>
        <v>1</v>
      </c>
      <c r="E121" s="15" t="str">
        <f t="shared" si="5"/>
        <v>A transcrição da inscrição deve ser idêntica a apresentada no trabalho</v>
      </c>
      <c r="F121">
        <v>0</v>
      </c>
    </row>
    <row r="122" spans="1:6" ht="30" x14ac:dyDescent="0.25">
      <c r="A122">
        <f t="shared" si="3"/>
        <v>1</v>
      </c>
      <c r="B122" s="14" t="s">
        <v>167</v>
      </c>
      <c r="C122" s="28" t="s">
        <v>550</v>
      </c>
      <c r="D122">
        <f t="shared" si="4"/>
        <v>1</v>
      </c>
      <c r="E122" s="15" t="str">
        <f t="shared" si="5"/>
        <v>Autores desconhecidos podem receber o valor 'desconhecido' ou o nome da cultura que criou a obra</v>
      </c>
      <c r="F122">
        <v>0</v>
      </c>
    </row>
    <row r="123" spans="1:6" ht="30" x14ac:dyDescent="0.25">
      <c r="A123">
        <f t="shared" si="3"/>
        <v>1</v>
      </c>
      <c r="B123" s="14" t="s">
        <v>240</v>
      </c>
      <c r="D123">
        <f t="shared" si="4"/>
        <v>0</v>
      </c>
      <c r="E123" s="15" t="str">
        <f t="shared" si="5"/>
        <v>Caso cultura e estilo sejam sobrepostos, registrar em ambos os campos.</v>
      </c>
      <c r="F123">
        <v>0</v>
      </c>
    </row>
    <row r="124" spans="1:6" ht="45" x14ac:dyDescent="0.25">
      <c r="A124">
        <f t="shared" si="3"/>
        <v>1</v>
      </c>
      <c r="B124" s="14" t="s">
        <v>275</v>
      </c>
      <c r="D124">
        <f t="shared" si="4"/>
        <v>0</v>
      </c>
      <c r="E124" s="15" t="str">
        <f t="shared" si="5"/>
        <v>Caso o local não possua nome da autoridade utilizada com fonte, crie um com base no Anglo-American Cataloguing Rules (AACR);</v>
      </c>
      <c r="F124">
        <v>0</v>
      </c>
    </row>
    <row r="125" spans="1:6" ht="30" x14ac:dyDescent="0.25">
      <c r="A125">
        <f t="shared" si="3"/>
        <v>1</v>
      </c>
      <c r="B125" s="14" t="s">
        <v>217</v>
      </c>
      <c r="D125">
        <f t="shared" si="4"/>
        <v>0</v>
      </c>
      <c r="E125" s="15" t="str">
        <f t="shared" si="5"/>
        <v>Caso o número da impressão seja desconhecido, exibir o tamanho da edição.</v>
      </c>
      <c r="F125">
        <v>0</v>
      </c>
    </row>
    <row r="126" spans="1:6" ht="30" x14ac:dyDescent="0.25">
      <c r="A126">
        <f t="shared" si="3"/>
        <v>1</v>
      </c>
      <c r="B126" s="14" t="s">
        <v>186</v>
      </c>
      <c r="C126" s="28" t="s">
        <v>435</v>
      </c>
      <c r="D126">
        <f t="shared" si="4"/>
        <v>1</v>
      </c>
      <c r="E126" s="15" t="str">
        <f t="shared" si="5"/>
        <v>Caso o papel do autor seja muito óbvio, este pode ser omitido</v>
      </c>
      <c r="F126">
        <v>0</v>
      </c>
    </row>
    <row r="127" spans="1:6" ht="30" x14ac:dyDescent="0.25">
      <c r="A127">
        <f t="shared" si="3"/>
        <v>1</v>
      </c>
      <c r="B127" s="14" t="s">
        <v>255</v>
      </c>
      <c r="D127">
        <f t="shared" si="4"/>
        <v>0</v>
      </c>
      <c r="E127" s="15" t="str">
        <f t="shared" si="5"/>
        <v>Caso outro calendário seja utilizado, diferente do gregoriano, deixar a informação exposta;</v>
      </c>
      <c r="F127">
        <v>0</v>
      </c>
    </row>
    <row r="128" spans="1:6" ht="30" x14ac:dyDescent="0.25">
      <c r="A128">
        <f t="shared" si="3"/>
        <v>1</v>
      </c>
      <c r="B128" s="14" t="s">
        <v>189</v>
      </c>
      <c r="D128">
        <f t="shared" si="4"/>
        <v>0</v>
      </c>
      <c r="E128" s="15" t="str">
        <f t="shared" si="5"/>
        <v>Caso outro sistema métrico secundário seja utilizado, colocar valores em parêntesis;</v>
      </c>
      <c r="F128">
        <v>0</v>
      </c>
    </row>
    <row r="129" spans="1:6" ht="45" x14ac:dyDescent="0.25">
      <c r="A129">
        <f t="shared" si="3"/>
        <v>1</v>
      </c>
      <c r="B129" s="14" t="s">
        <v>256</v>
      </c>
      <c r="D129">
        <f t="shared" si="4"/>
        <v>0</v>
      </c>
      <c r="E129" s="15" t="str">
        <f t="shared" si="5"/>
        <v>Caso seja registrado intervalos de tempos, especificar o tipo do intervalo (construído, desenhado em e lançado em);</v>
      </c>
      <c r="F129">
        <v>0</v>
      </c>
    </row>
    <row r="130" spans="1:6" x14ac:dyDescent="0.25">
      <c r="A130">
        <f t="shared" ref="A130:A193" si="6">IF(F130=1,0,1)</f>
        <v>1</v>
      </c>
      <c r="B130" s="14" t="s">
        <v>323</v>
      </c>
      <c r="D130">
        <f t="shared" ref="D130:D193" si="7">IF(C130="",0,1)</f>
        <v>0</v>
      </c>
      <c r="E130" s="15" t="str">
        <f t="shared" si="5"/>
        <v>Cite a fonte ou fontes usadas para compor as notas;</v>
      </c>
      <c r="F130">
        <v>0</v>
      </c>
    </row>
    <row r="131" spans="1:6" ht="30" x14ac:dyDescent="0.25">
      <c r="A131">
        <f t="shared" si="6"/>
        <v>1</v>
      </c>
      <c r="B131" s="14" t="s">
        <v>210</v>
      </c>
      <c r="D131">
        <f t="shared" si="7"/>
        <v>0</v>
      </c>
      <c r="E131" s="15" t="str">
        <f t="shared" ref="E131:E194" si="8">TRIM(IF(D131=1,C131,B131))</f>
        <v>cópias após uma obra, recriações, réplicas ou reproduções dela, não são consideradas estados ou edições.</v>
      </c>
      <c r="F131">
        <v>0</v>
      </c>
    </row>
    <row r="132" spans="1:6" ht="45" x14ac:dyDescent="0.25">
      <c r="A132">
        <f t="shared" si="6"/>
        <v>1</v>
      </c>
      <c r="B132" s="14" t="s">
        <v>263</v>
      </c>
      <c r="D132">
        <f t="shared" si="7"/>
        <v>0</v>
      </c>
      <c r="E132" s="15" t="str">
        <f t="shared" si="8"/>
        <v>Datas de Períodos ou Eras, podem receber o nome deste, porém nos campos earliest e latest deve ser preenchido com o intervalo;</v>
      </c>
      <c r="F132">
        <v>0</v>
      </c>
    </row>
    <row r="133" spans="1:6" ht="45" x14ac:dyDescent="0.25">
      <c r="A133">
        <f t="shared" si="6"/>
        <v>1</v>
      </c>
      <c r="B133" s="14" t="s">
        <v>297</v>
      </c>
      <c r="D133">
        <f t="shared" si="7"/>
        <v>0</v>
      </c>
      <c r="E133" s="15" t="str">
        <f t="shared" si="8"/>
        <v>Descreva a função do objeto (por exemplo, regadores, tapetes de oração, objetos de adivinhação) e temas ou significados alegóricos, se houver;</v>
      </c>
      <c r="F133">
        <v>0</v>
      </c>
    </row>
    <row r="134" spans="1:6" ht="45" x14ac:dyDescent="0.25">
      <c r="A134">
        <f t="shared" si="6"/>
        <v>1</v>
      </c>
      <c r="B134" s="14" t="s">
        <v>295</v>
      </c>
      <c r="D134">
        <f t="shared" si="7"/>
        <v>0</v>
      </c>
      <c r="E134" s="15" t="str">
        <f t="shared" si="8"/>
        <v>Descreva a sequência narrativa ou o episódio da história representado na ou pela obra, caso represente uma história;</v>
      </c>
      <c r="F134">
        <v>0</v>
      </c>
    </row>
    <row r="135" spans="1:6" x14ac:dyDescent="0.25">
      <c r="A135">
        <f t="shared" si="6"/>
        <v>1</v>
      </c>
      <c r="B135" s="14" t="s">
        <v>302</v>
      </c>
      <c r="D135">
        <f t="shared" si="7"/>
        <v>0</v>
      </c>
      <c r="E135" s="15" t="str">
        <f t="shared" si="8"/>
        <v>descreva o assunto como retratado no trabalho;</v>
      </c>
      <c r="F135">
        <v>0</v>
      </c>
    </row>
    <row r="136" spans="1:6" ht="45" x14ac:dyDescent="0.25">
      <c r="A136">
        <f t="shared" si="6"/>
        <v>1</v>
      </c>
      <c r="B136" s="14" t="s">
        <v>326</v>
      </c>
      <c r="D136">
        <f t="shared" si="7"/>
        <v>0</v>
      </c>
      <c r="E136" s="15" t="str">
        <f t="shared" si="8"/>
        <v>Descreva os aspectos espaciais, cronológicos ou contextuais do trabalho conforme capturados na visualização da imagem;</v>
      </c>
      <c r="F136">
        <v>0</v>
      </c>
    </row>
    <row r="137" spans="1:6" ht="45" x14ac:dyDescent="0.25">
      <c r="A137">
        <f t="shared" si="6"/>
        <v>1</v>
      </c>
      <c r="B137" s="14" t="s">
        <v>296</v>
      </c>
      <c r="D137">
        <f t="shared" si="7"/>
        <v>0</v>
      </c>
      <c r="E137" s="15" t="str">
        <f t="shared" si="8"/>
        <v>Descrever os elementos visuais da composição (por exemplo, padrões geométricos, frisos, esferas) e significado temático ou simbólico;</v>
      </c>
      <c r="F137">
        <v>0</v>
      </c>
    </row>
    <row r="138" spans="1:6" x14ac:dyDescent="0.25">
      <c r="A138">
        <f t="shared" si="6"/>
        <v>1</v>
      </c>
      <c r="B138" s="14" t="s">
        <v>225</v>
      </c>
      <c r="D138">
        <f t="shared" si="7"/>
        <v>0</v>
      </c>
      <c r="E138" s="15" t="str">
        <f t="shared" si="8"/>
        <v>Deve descrever a posição da inscrição no trabalho;</v>
      </c>
      <c r="F138">
        <v>0</v>
      </c>
    </row>
    <row r="139" spans="1:6" x14ac:dyDescent="0.25">
      <c r="A139">
        <f t="shared" si="6"/>
        <v>1</v>
      </c>
      <c r="B139" s="14" t="s">
        <v>155</v>
      </c>
      <c r="C139" s="14" t="s">
        <v>386</v>
      </c>
      <c r="D139">
        <f t="shared" si="7"/>
        <v>1</v>
      </c>
      <c r="E139" s="15" t="str">
        <f t="shared" si="8"/>
        <v>Deve ser conciso e descritivo</v>
      </c>
      <c r="F139">
        <v>0</v>
      </c>
    </row>
    <row r="140" spans="1:6" x14ac:dyDescent="0.25">
      <c r="A140">
        <f t="shared" si="6"/>
        <v>1</v>
      </c>
      <c r="B140" s="14" t="s">
        <v>153</v>
      </c>
      <c r="C140" s="14" t="s">
        <v>386</v>
      </c>
      <c r="D140">
        <f t="shared" si="7"/>
        <v>1</v>
      </c>
      <c r="E140" s="15" t="str">
        <f t="shared" si="8"/>
        <v>Deve ser conciso e descritivo</v>
      </c>
      <c r="F140">
        <v>0</v>
      </c>
    </row>
    <row r="141" spans="1:6" ht="60" x14ac:dyDescent="0.25">
      <c r="A141">
        <f t="shared" si="6"/>
        <v>1</v>
      </c>
      <c r="B141" s="14" t="s">
        <v>157</v>
      </c>
      <c r="D141">
        <f t="shared" si="7"/>
        <v>0</v>
      </c>
      <c r="E141" s="15" t="str">
        <f t="shared" si="8"/>
        <v>Deve ser título dado pela instituição custodiadora ou título inscrito no trabalho, ou título providenciado pelo autor/artista caso seja de conhecimento e descritivo o suficiente;</v>
      </c>
      <c r="F141">
        <v>0</v>
      </c>
    </row>
    <row r="142" spans="1:6" x14ac:dyDescent="0.25">
      <c r="A142">
        <f t="shared" si="6"/>
        <v>1</v>
      </c>
      <c r="B142" s="14" t="s">
        <v>283</v>
      </c>
      <c r="D142">
        <f t="shared" si="7"/>
        <v>0</v>
      </c>
      <c r="E142" s="15" t="str">
        <f t="shared" si="8"/>
        <v>Devem ser registrados em ordem cronológica;</v>
      </c>
      <c r="F142">
        <v>0</v>
      </c>
    </row>
    <row r="143" spans="1:6" ht="45" x14ac:dyDescent="0.25">
      <c r="A143">
        <f t="shared" si="6"/>
        <v>1</v>
      </c>
      <c r="B143" s="9" t="s">
        <v>175</v>
      </c>
      <c r="D143">
        <f t="shared" si="7"/>
        <v>0</v>
      </c>
      <c r="E143" s="15" t="str">
        <f t="shared" si="8"/>
        <v>Deveria ser composto por papel, nome em ordem natural, nacionalidade (ou cultura) e data da nascimento e mote (ou datas de atividade);</v>
      </c>
      <c r="F143">
        <v>0</v>
      </c>
    </row>
    <row r="144" spans="1:6" x14ac:dyDescent="0.25">
      <c r="A144">
        <f t="shared" si="6"/>
        <v>1</v>
      </c>
      <c r="B144" s="14" t="s">
        <v>286</v>
      </c>
      <c r="D144">
        <f t="shared" si="7"/>
        <v>0</v>
      </c>
      <c r="E144" s="15" t="str">
        <f t="shared" si="8"/>
        <v>é melhor ser amplo e preciso do que específico e incorreto;</v>
      </c>
      <c r="F144">
        <v>0</v>
      </c>
    </row>
    <row r="145" spans="1:6" x14ac:dyDescent="0.25">
      <c r="A145">
        <f t="shared" si="6"/>
        <v>1</v>
      </c>
      <c r="B145" s="14" t="s">
        <v>208</v>
      </c>
      <c r="D145">
        <f t="shared" si="7"/>
        <v>0</v>
      </c>
      <c r="E145" s="15" t="str">
        <f t="shared" si="8"/>
        <v>Edition é obrigatório para livros;</v>
      </c>
      <c r="F145">
        <v>0</v>
      </c>
    </row>
    <row r="146" spans="1:6" ht="45" x14ac:dyDescent="0.25">
      <c r="A146">
        <f t="shared" si="6"/>
        <v>1</v>
      </c>
      <c r="B146" s="14" t="s">
        <v>176</v>
      </c>
      <c r="D146">
        <f t="shared" si="7"/>
        <v>0</v>
      </c>
      <c r="E146" s="15" t="str">
        <f t="shared" si="8"/>
        <v>Em caso de alteração do nome do autor, o nome utilizado na descrição deve ser o mesmo de quando o trabalho foi feito;</v>
      </c>
      <c r="F146">
        <v>0</v>
      </c>
    </row>
    <row r="147" spans="1:6" ht="30" x14ac:dyDescent="0.25">
      <c r="A147">
        <f t="shared" si="6"/>
        <v>1</v>
      </c>
      <c r="B147" s="14" t="s">
        <v>183</v>
      </c>
      <c r="D147">
        <f t="shared" si="7"/>
        <v>0</v>
      </c>
      <c r="E147" s="15" t="str">
        <f t="shared" si="8"/>
        <v>Em caso de autoria desconhecida, o método utilizado para estes casos deve ser consistente;</v>
      </c>
      <c r="F147">
        <v>0</v>
      </c>
    </row>
    <row r="148" spans="1:6" ht="30" x14ac:dyDescent="0.25">
      <c r="A148">
        <f t="shared" si="6"/>
        <v>1</v>
      </c>
      <c r="B148" s="14" t="s">
        <v>180</v>
      </c>
      <c r="D148">
        <f t="shared" si="7"/>
        <v>0</v>
      </c>
      <c r="E148" s="15" t="str">
        <f t="shared" si="8"/>
        <v>Em caso de criadores anônimos, utilizar nacionalidade deduzida e datas aproximadas de vida ou atividade;</v>
      </c>
      <c r="F148">
        <v>0</v>
      </c>
    </row>
    <row r="149" spans="1:6" ht="30" x14ac:dyDescent="0.25">
      <c r="A149">
        <f t="shared" si="6"/>
        <v>1</v>
      </c>
      <c r="B149" s="14" t="s">
        <v>203</v>
      </c>
      <c r="D149">
        <f t="shared" si="7"/>
        <v>0</v>
      </c>
      <c r="E149" s="15" t="str">
        <f t="shared" si="8"/>
        <v>Em caso de mais de uma técnica ou material, listar em ordem lógica (por importância ou ordem de aplicação);</v>
      </c>
      <c r="F149">
        <v>0</v>
      </c>
    </row>
    <row r="150" spans="1:6" ht="45" x14ac:dyDescent="0.25">
      <c r="A150">
        <f t="shared" si="6"/>
        <v>1</v>
      </c>
      <c r="B150" s="14" t="s">
        <v>181</v>
      </c>
      <c r="D150">
        <f t="shared" si="7"/>
        <v>0</v>
      </c>
      <c r="E150" s="15" t="str">
        <f t="shared" si="8"/>
        <v>Em caso de mais e uma entidade envolvida na criação de um trabalho, todos devem ser citados, caso sejam muitos, citar os mais proeminentes ou relevantes;</v>
      </c>
      <c r="F150">
        <v>0</v>
      </c>
    </row>
    <row r="151" spans="1:6" ht="30" x14ac:dyDescent="0.25">
      <c r="A151">
        <f t="shared" si="6"/>
        <v>1</v>
      </c>
      <c r="B151" s="14" t="s">
        <v>154</v>
      </c>
      <c r="D151">
        <f t="shared" si="7"/>
        <v>0</v>
      </c>
      <c r="E151" s="15" t="str">
        <f t="shared" si="8"/>
        <v>Em caso de múltiplos títulos , o de preferência deve ser destacado;</v>
      </c>
      <c r="F151">
        <v>0</v>
      </c>
    </row>
    <row r="152" spans="1:6" x14ac:dyDescent="0.25">
      <c r="A152">
        <f t="shared" si="6"/>
        <v>1</v>
      </c>
      <c r="B152" s="14" t="s">
        <v>281</v>
      </c>
      <c r="C152" s="14" t="s">
        <v>385</v>
      </c>
      <c r="D152">
        <f t="shared" si="7"/>
        <v>1</v>
      </c>
      <c r="E152" s="15" t="str">
        <f t="shared" si="8"/>
        <v>Empréstimos devem ser registrados</v>
      </c>
      <c r="F152">
        <v>0</v>
      </c>
    </row>
    <row r="153" spans="1:6" ht="30" x14ac:dyDescent="0.25">
      <c r="A153">
        <f t="shared" si="6"/>
        <v>1</v>
      </c>
      <c r="B153" s="14" t="s">
        <v>292</v>
      </c>
      <c r="D153">
        <f t="shared" si="7"/>
        <v>0</v>
      </c>
      <c r="E153" s="15" t="str">
        <f t="shared" si="8"/>
        <v>Escolha termos adequados ao tipo de assunto que está sendo catalogado;</v>
      </c>
      <c r="F153">
        <v>0</v>
      </c>
    </row>
    <row r="154" spans="1:6" ht="30" x14ac:dyDescent="0.25">
      <c r="A154">
        <f t="shared" si="6"/>
        <v>1</v>
      </c>
      <c r="B154" s="14" t="s">
        <v>221</v>
      </c>
      <c r="D154">
        <f t="shared" si="7"/>
        <v>0</v>
      </c>
      <c r="E154" s="15" t="str">
        <f t="shared" si="8"/>
        <v>Estado pode ser representado por número ou por nome do estado;</v>
      </c>
      <c r="F154">
        <v>0</v>
      </c>
    </row>
    <row r="155" spans="1:6" ht="45" x14ac:dyDescent="0.25">
      <c r="A155">
        <f t="shared" si="6"/>
        <v>1</v>
      </c>
      <c r="B155" s="14" t="s">
        <v>194</v>
      </c>
      <c r="D155">
        <f t="shared" si="7"/>
        <v>0</v>
      </c>
      <c r="E155" s="15" t="str">
        <f t="shared" si="8"/>
        <v>Exemplos de tipos de medição incluem altura, largura, profundidade, comprimento, circunferência, diâmetro, volume, peso, área e tempo de execução.</v>
      </c>
      <c r="F155">
        <v>0</v>
      </c>
    </row>
    <row r="156" spans="1:6" ht="30" x14ac:dyDescent="0.25">
      <c r="A156">
        <f t="shared" si="6"/>
        <v>1</v>
      </c>
      <c r="B156" s="14" t="s">
        <v>348</v>
      </c>
      <c r="D156">
        <f t="shared" si="7"/>
        <v>0</v>
      </c>
      <c r="E156" s="15" t="str">
        <f t="shared" si="8"/>
        <v>Grave o dia, mês e ano da imagem. Se o dia e o mês forem desconhecidos, registre o ano;</v>
      </c>
      <c r="F156">
        <v>0</v>
      </c>
    </row>
    <row r="157" spans="1:6" ht="45" x14ac:dyDescent="0.25">
      <c r="A157">
        <f t="shared" si="6"/>
        <v>1</v>
      </c>
      <c r="B157" s="14" t="s">
        <v>136</v>
      </c>
      <c r="D157">
        <f t="shared" si="7"/>
        <v>0</v>
      </c>
      <c r="E157" s="15" t="str">
        <f t="shared" si="8"/>
        <v xml:space="preserve">Idealmente, todas essas fontes também devem estar vinculadas a um registro de autoridade para a citação;
</v>
      </c>
      <c r="F157">
        <v>0</v>
      </c>
    </row>
    <row r="158" spans="1:6" ht="45" x14ac:dyDescent="0.25">
      <c r="A158">
        <f t="shared" si="6"/>
        <v>1</v>
      </c>
      <c r="B158" s="14" t="s">
        <v>324</v>
      </c>
      <c r="D158">
        <f t="shared" si="7"/>
        <v>0</v>
      </c>
      <c r="E158" s="15" t="str">
        <f t="shared" si="8"/>
        <v>Idealmente, um campo Fonte será associado à nota e vinculado a um arquivo de autoridade bibliográfica para controlar os valores.</v>
      </c>
      <c r="F158">
        <v>0</v>
      </c>
    </row>
    <row r="159" spans="1:6" x14ac:dyDescent="0.25">
      <c r="A159">
        <f t="shared" si="6"/>
        <v>1</v>
      </c>
      <c r="B159" s="14" t="s">
        <v>360</v>
      </c>
      <c r="D159">
        <f t="shared" si="7"/>
        <v>0</v>
      </c>
      <c r="E159" s="15" t="str">
        <f t="shared" si="8"/>
        <v>Inclua termos gerais e específicos;</v>
      </c>
      <c r="F159">
        <v>0</v>
      </c>
    </row>
    <row r="160" spans="1:6" ht="30" x14ac:dyDescent="0.25">
      <c r="A160">
        <f t="shared" si="6"/>
        <v>1</v>
      </c>
      <c r="B160" s="14" t="s">
        <v>291</v>
      </c>
      <c r="D160">
        <f t="shared" si="7"/>
        <v>0</v>
      </c>
      <c r="E160" s="15" t="str">
        <f t="shared" si="8"/>
        <v>Inclua termos para descrever o assunto da forma mais específica;</v>
      </c>
      <c r="F160">
        <v>0</v>
      </c>
    </row>
    <row r="161" spans="1:6" ht="30" x14ac:dyDescent="0.25">
      <c r="A161">
        <f t="shared" si="6"/>
        <v>1</v>
      </c>
      <c r="B161" s="14" t="s">
        <v>290</v>
      </c>
      <c r="D161">
        <f t="shared" si="7"/>
        <v>0</v>
      </c>
      <c r="E161" s="15" t="str">
        <f t="shared" si="8"/>
        <v>Inclua termos que descrevam o assunto de uma forma geral;</v>
      </c>
      <c r="F161">
        <v>0</v>
      </c>
    </row>
    <row r="162" spans="1:6" ht="60" x14ac:dyDescent="0.25">
      <c r="A162">
        <f t="shared" si="6"/>
        <v>1</v>
      </c>
      <c r="B162" s="14" t="s">
        <v>322</v>
      </c>
      <c r="D162">
        <f t="shared" si="7"/>
        <v>0</v>
      </c>
      <c r="E162" s="15" t="str">
        <f t="shared" si="8"/>
        <v>Inclua um esclarecimento de questões controversas ou incertas relacionadas à atribuição, localização original, identificação de assuntos, datação ou outras informações históricas relevantes, se apropriado;</v>
      </c>
      <c r="F162">
        <v>0</v>
      </c>
    </row>
    <row r="163" spans="1:6" ht="30" x14ac:dyDescent="0.25">
      <c r="A163">
        <f t="shared" si="6"/>
        <v>1</v>
      </c>
      <c r="B163" s="14" t="s">
        <v>294</v>
      </c>
      <c r="D163">
        <f t="shared" si="7"/>
        <v>0</v>
      </c>
      <c r="E163" s="15" t="str">
        <f t="shared" si="8"/>
        <v>Incluir termos para descrever conceitos temáticos e alegóricos;</v>
      </c>
      <c r="F163">
        <v>0</v>
      </c>
    </row>
    <row r="164" spans="1:6" ht="30" x14ac:dyDescent="0.25">
      <c r="A164">
        <f t="shared" si="6"/>
        <v>1</v>
      </c>
      <c r="B164" s="14" t="s">
        <v>361</v>
      </c>
      <c r="D164">
        <f t="shared" si="7"/>
        <v>0</v>
      </c>
      <c r="E164" s="15" t="str">
        <f t="shared" si="8"/>
        <v>Informações adicionais devem estar entre parêntesis para ser claro;</v>
      </c>
      <c r="F164">
        <v>0</v>
      </c>
    </row>
    <row r="165" spans="1:6" ht="30" x14ac:dyDescent="0.25">
      <c r="A165">
        <f t="shared" si="6"/>
        <v>1</v>
      </c>
      <c r="B165" s="14" t="s">
        <v>227</v>
      </c>
      <c r="D165">
        <f t="shared" si="7"/>
        <v>0</v>
      </c>
      <c r="E165" s="15" t="str">
        <f t="shared" si="8"/>
        <v>Inscrições transcritas parcialmente (por serem grandes) devem apresentar elipse ([...]);</v>
      </c>
      <c r="F165">
        <v>0</v>
      </c>
    </row>
    <row r="166" spans="1:6" ht="45" x14ac:dyDescent="0.25">
      <c r="A166">
        <f t="shared" si="6"/>
        <v>1</v>
      </c>
      <c r="B166" s="14" t="s">
        <v>316</v>
      </c>
      <c r="D166">
        <f t="shared" si="7"/>
        <v>0</v>
      </c>
      <c r="E166" s="15" t="str">
        <f t="shared" si="8"/>
        <v>Insira as informações de forma clara e concisa. Capture pontos salientes ainda não totalmente descritos em outros elementos;</v>
      </c>
      <c r="F166">
        <v>0</v>
      </c>
    </row>
    <row r="167" spans="1:6" ht="30" x14ac:dyDescent="0.25">
      <c r="A167">
        <f t="shared" si="6"/>
        <v>1</v>
      </c>
      <c r="B167" s="14" t="s">
        <v>202</v>
      </c>
      <c r="D167">
        <f t="shared" si="7"/>
        <v>0</v>
      </c>
      <c r="E167" s="15" t="str">
        <f t="shared" si="8"/>
        <v>Listar o meio ou a mídia primeiro, seguido pelo suporte (se pertinente);</v>
      </c>
      <c r="F167">
        <v>0</v>
      </c>
    </row>
    <row r="168" spans="1:6" ht="60" x14ac:dyDescent="0.25">
      <c r="A168">
        <f t="shared" si="6"/>
        <v>1</v>
      </c>
      <c r="B168" s="14" t="s">
        <v>319</v>
      </c>
      <c r="D168">
        <f t="shared" si="7"/>
        <v>0</v>
      </c>
      <c r="E168" s="15" t="str">
        <f t="shared" si="8"/>
        <v>Liste as informações em ordem de importância, cronologicamente ou do geral para o específico, dependendo do que for apropriado para o trabalho específico;</v>
      </c>
      <c r="F168">
        <v>0</v>
      </c>
    </row>
    <row r="169" spans="1:6" ht="45" x14ac:dyDescent="0.25">
      <c r="A169">
        <f t="shared" si="6"/>
        <v>1</v>
      </c>
      <c r="B169" s="14" t="s">
        <v>320</v>
      </c>
      <c r="D169">
        <f t="shared" si="7"/>
        <v>0</v>
      </c>
      <c r="E169" s="15" t="str">
        <f t="shared" si="8"/>
        <v>liste as informações nesta ordem: qual é o trabalho (Tipo de Trabalho, Assunto, Estilo), quem é o responsável por ele, onde foi feito, quando foi feito;</v>
      </c>
      <c r="F169">
        <v>0</v>
      </c>
    </row>
    <row r="170" spans="1:6" ht="30" x14ac:dyDescent="0.25">
      <c r="A170">
        <f t="shared" si="6"/>
        <v>1</v>
      </c>
      <c r="B170" s="14" t="s">
        <v>179</v>
      </c>
      <c r="D170">
        <f t="shared" si="7"/>
        <v>0</v>
      </c>
      <c r="E170" s="15" t="str">
        <f t="shared" si="8"/>
        <v>Local de atividade pode ser indicada após a data caso o local seja diferente da nacionalidade do autor;</v>
      </c>
      <c r="F170">
        <v>0</v>
      </c>
    </row>
    <row r="171" spans="1:6" ht="45" x14ac:dyDescent="0.25">
      <c r="A171">
        <f t="shared" si="6"/>
        <v>1</v>
      </c>
      <c r="B171" s="14" t="s">
        <v>344</v>
      </c>
      <c r="D171">
        <f t="shared" si="7"/>
        <v>0</v>
      </c>
      <c r="E171" s="15" t="str">
        <f t="shared" si="8"/>
        <v>Não é necessário repetir as informações do assunto que estão no Registro de Trabalho, a menos que se aplique especificamente à visualização da imagem em questão;</v>
      </c>
      <c r="F171">
        <v>0</v>
      </c>
    </row>
    <row r="172" spans="1:6" ht="30" x14ac:dyDescent="0.25">
      <c r="A172">
        <f t="shared" si="6"/>
        <v>1</v>
      </c>
      <c r="B172" s="14" t="s">
        <v>285</v>
      </c>
      <c r="D172">
        <f t="shared" si="7"/>
        <v>0</v>
      </c>
      <c r="E172" s="15" t="str">
        <f t="shared" si="8"/>
        <v>Não inclua informações, como interpretação, se você não tiver opinião acadêmica para apoiá-la;</v>
      </c>
      <c r="F172">
        <v>0</v>
      </c>
    </row>
    <row r="173" spans="1:6" ht="30" x14ac:dyDescent="0.25">
      <c r="A173">
        <f t="shared" si="6"/>
        <v>1</v>
      </c>
      <c r="B173" s="14" t="s">
        <v>191</v>
      </c>
      <c r="D173">
        <f t="shared" si="7"/>
        <v>0</v>
      </c>
      <c r="E173" s="15" t="str">
        <f t="shared" si="8"/>
        <v>Não repetir unidade de medita para todas as dimensões, exceto quando necessário para não causar confusão;</v>
      </c>
      <c r="F173">
        <v>0</v>
      </c>
    </row>
    <row r="174" spans="1:6" ht="30" x14ac:dyDescent="0.25">
      <c r="A174">
        <f t="shared" si="6"/>
        <v>1</v>
      </c>
      <c r="B174" s="14" t="s">
        <v>366</v>
      </c>
      <c r="C174" s="14" t="s">
        <v>379</v>
      </c>
      <c r="D174">
        <f t="shared" si="7"/>
        <v>1</v>
      </c>
      <c r="E174" s="15" t="str">
        <f t="shared" si="8"/>
        <v>Ambiguidade e incertezas devem ser apresentadas, incerteza entre valores, indexe todos</v>
      </c>
      <c r="F174">
        <v>0</v>
      </c>
    </row>
    <row r="175" spans="1:6" x14ac:dyDescent="0.25">
      <c r="A175">
        <f t="shared" si="6"/>
        <v>1</v>
      </c>
      <c r="B175" s="14" t="s">
        <v>171</v>
      </c>
      <c r="C175" s="14" t="s">
        <v>408</v>
      </c>
      <c r="D175">
        <f t="shared" si="7"/>
        <v>1</v>
      </c>
      <c r="E175" s="15" t="str">
        <f t="shared" si="8"/>
        <v>O nome do autor deve vir de uma fonte autorizada</v>
      </c>
      <c r="F175">
        <v>0</v>
      </c>
    </row>
    <row r="176" spans="1:6" ht="30" x14ac:dyDescent="0.25">
      <c r="A176">
        <f t="shared" si="6"/>
        <v>1</v>
      </c>
      <c r="B176" s="14" t="s">
        <v>170</v>
      </c>
      <c r="D176">
        <f t="shared" si="7"/>
        <v>0</v>
      </c>
      <c r="E176" s="15" t="str">
        <f t="shared" si="8"/>
        <v>o nome do criador e uma biografia composta a nacionalidade e as datas de vida devem ser exibidas;</v>
      </c>
      <c r="F176">
        <v>0</v>
      </c>
    </row>
    <row r="177" spans="1:6" ht="30" x14ac:dyDescent="0.25">
      <c r="A177">
        <f t="shared" si="6"/>
        <v>1</v>
      </c>
      <c r="B177" s="14" t="s">
        <v>182</v>
      </c>
      <c r="D177">
        <f t="shared" si="7"/>
        <v>0</v>
      </c>
      <c r="E177" s="15" t="str">
        <f t="shared" si="8"/>
        <v>Órgãos corporativos devem ser citados na autoria, caso façam parte da autoria da obra, junto do nome da pessoa;</v>
      </c>
      <c r="F177">
        <v>0</v>
      </c>
    </row>
    <row r="178" spans="1:6" ht="60" x14ac:dyDescent="0.25">
      <c r="A178">
        <f t="shared" si="6"/>
        <v>1</v>
      </c>
      <c r="B178" s="14" t="s">
        <v>196</v>
      </c>
      <c r="D178">
        <f t="shared" si="7"/>
        <v>0</v>
      </c>
      <c r="E178" s="15" t="str">
        <f t="shared" si="8"/>
        <v>Os catalogadores de recursos visuais e outros que não estão medindo o objeto original não devem arredondar as dimensões, devem registrar com precisão as medições encontradas em uma fonte autorizada.</v>
      </c>
      <c r="F178">
        <v>0</v>
      </c>
    </row>
    <row r="179" spans="1:6" ht="30" x14ac:dyDescent="0.25">
      <c r="A179">
        <f t="shared" si="6"/>
        <v>1</v>
      </c>
      <c r="B179" s="14" t="s">
        <v>166</v>
      </c>
      <c r="D179">
        <f t="shared" si="7"/>
        <v>0</v>
      </c>
      <c r="E179" s="15" t="str">
        <f t="shared" si="8"/>
        <v>Os vários títulos de um trabalho podem estar em diferentes idiomas, neste caso identificar com o campo Idioma.</v>
      </c>
      <c r="F179">
        <v>0</v>
      </c>
    </row>
    <row r="180" spans="1:6" ht="45" x14ac:dyDescent="0.25">
      <c r="A180">
        <f t="shared" si="6"/>
        <v>1</v>
      </c>
      <c r="B180" s="14" t="s">
        <v>334</v>
      </c>
      <c r="D180">
        <f t="shared" si="7"/>
        <v>0</v>
      </c>
      <c r="E180" s="15" t="str">
        <f t="shared" si="8"/>
        <v>Para arquitetura e outras obras que contenham espaço interior, indique a vista relativa ao interior ou exterior da obra;</v>
      </c>
      <c r="F180">
        <v>0</v>
      </c>
    </row>
    <row r="181" spans="1:6" ht="45" x14ac:dyDescent="0.25">
      <c r="A181">
        <f t="shared" si="6"/>
        <v>1</v>
      </c>
      <c r="B181" s="14" t="s">
        <v>339</v>
      </c>
      <c r="D181">
        <f t="shared" si="7"/>
        <v>0</v>
      </c>
      <c r="E181" s="15" t="str">
        <f t="shared" si="8"/>
        <v>Para imagens de arte performática e outros trabalhos baseados no tempo, descreva a vista e coloque-a no contexto do todo, se possível.</v>
      </c>
      <c r="F181">
        <v>0</v>
      </c>
    </row>
    <row r="182" spans="1:6" ht="45" x14ac:dyDescent="0.25">
      <c r="A182">
        <f t="shared" si="6"/>
        <v>1</v>
      </c>
      <c r="B182" s="14" t="s">
        <v>298</v>
      </c>
      <c r="D182">
        <f t="shared" si="7"/>
        <v>0</v>
      </c>
      <c r="E182" s="15" t="str">
        <f t="shared" si="8"/>
        <v>Para obras de arquitetura, complexos arquitetônicos e locais, use termos que descrevam o propósito ou função principal da obra;</v>
      </c>
      <c r="F182">
        <v>0</v>
      </c>
    </row>
    <row r="183" spans="1:6" ht="30" x14ac:dyDescent="0.25">
      <c r="A183">
        <f t="shared" si="6"/>
        <v>1</v>
      </c>
      <c r="B183" s="14" t="s">
        <v>260</v>
      </c>
      <c r="C183" s="14" t="s">
        <v>409</v>
      </c>
      <c r="D183">
        <f t="shared" si="7"/>
        <v>1</v>
      </c>
      <c r="E183" s="15" t="str">
        <f t="shared" si="8"/>
        <v>Para obras muito antigas, use a palavra "por volta" em vez de "ca."</v>
      </c>
      <c r="F183">
        <v>0</v>
      </c>
    </row>
    <row r="184" spans="1:6" ht="60" x14ac:dyDescent="0.25">
      <c r="A184">
        <f t="shared" si="6"/>
        <v>1</v>
      </c>
      <c r="B184" s="14" t="s">
        <v>367</v>
      </c>
      <c r="D184">
        <f t="shared" si="7"/>
        <v>0</v>
      </c>
      <c r="E184" s="15" t="str">
        <f t="shared" si="8"/>
        <v>Para registras coleções privadas, cite o nome da coleção dado pelo dono, ou caso este queira permanecer anônimo preencha com ""coleção privada"" e referência a localização geográfica;</v>
      </c>
      <c r="F184">
        <v>0</v>
      </c>
    </row>
    <row r="185" spans="1:6" ht="30" x14ac:dyDescent="0.25">
      <c r="A185">
        <f t="shared" si="6"/>
        <v>1</v>
      </c>
      <c r="B185" s="14" t="s">
        <v>204</v>
      </c>
      <c r="D185">
        <f t="shared" si="7"/>
        <v>0</v>
      </c>
      <c r="E185" s="15" t="str">
        <f t="shared" si="8"/>
        <v>Para trabalhos tridimensionais com uso de vários materiais, registrar os mais proeminentes ou importantes;</v>
      </c>
      <c r="F185">
        <v>0</v>
      </c>
    </row>
    <row r="186" spans="1:6" ht="30" x14ac:dyDescent="0.25">
      <c r="A186">
        <f t="shared" si="6"/>
        <v>1</v>
      </c>
      <c r="B186" s="14" t="s">
        <v>335</v>
      </c>
      <c r="D186">
        <f t="shared" si="7"/>
        <v>0</v>
      </c>
      <c r="E186" s="15" t="str">
        <f t="shared" si="8"/>
        <v>Para trabalhos tridimensionais, use termos controlados que indiquem atributos posicionais relativos ao todo;</v>
      </c>
      <c r="F186">
        <v>0</v>
      </c>
    </row>
    <row r="187" spans="1:6" ht="45" x14ac:dyDescent="0.25">
      <c r="A187">
        <f t="shared" si="6"/>
        <v>1</v>
      </c>
      <c r="B187" s="14" t="s">
        <v>338</v>
      </c>
      <c r="D187">
        <f t="shared" si="7"/>
        <v>0</v>
      </c>
      <c r="E187" s="15" t="str">
        <f t="shared" si="8"/>
        <v>Para vistas de arquitetura e outras obras específicas do local, use termos que indiquem a direção da vista em relação aos pontos da bússola;</v>
      </c>
      <c r="F187">
        <v>0</v>
      </c>
    </row>
    <row r="188" spans="1:6" ht="30" x14ac:dyDescent="0.25">
      <c r="A188">
        <f t="shared" si="6"/>
        <v>1</v>
      </c>
      <c r="B188" s="14" t="s">
        <v>336</v>
      </c>
      <c r="D188">
        <f t="shared" si="7"/>
        <v>0</v>
      </c>
      <c r="E188" s="15" t="str">
        <f t="shared" si="8"/>
        <v>Para visualizações que incluem vários objetos, localize-os no contexto do ponto de vista específico;</v>
      </c>
      <c r="F188">
        <v>0</v>
      </c>
    </row>
    <row r="189" spans="1:6" ht="30" x14ac:dyDescent="0.25">
      <c r="A189">
        <f t="shared" si="6"/>
        <v>1</v>
      </c>
      <c r="B189" s="14" t="s">
        <v>229</v>
      </c>
      <c r="D189">
        <f t="shared" si="7"/>
        <v>0</v>
      </c>
      <c r="E189" s="15" t="str">
        <f t="shared" si="8"/>
        <v>Partes ilegíveis devem ser apresentadas em colchete com possibilidade seguida de interrogação ([-?], [4?]).</v>
      </c>
      <c r="F189">
        <v>0</v>
      </c>
    </row>
    <row r="190" spans="1:6" ht="30" x14ac:dyDescent="0.25">
      <c r="A190">
        <f t="shared" si="6"/>
        <v>1</v>
      </c>
      <c r="B190" s="14" t="s">
        <v>149</v>
      </c>
      <c r="D190">
        <f t="shared" si="7"/>
        <v>0</v>
      </c>
      <c r="E190" s="15" t="str">
        <f t="shared" si="8"/>
        <v>Pode haver mais de um, o mais recente ou relevante deve vir na frente.</v>
      </c>
      <c r="F190">
        <v>0</v>
      </c>
    </row>
    <row r="191" spans="1:6" ht="45" x14ac:dyDescent="0.25">
      <c r="A191">
        <f t="shared" si="6"/>
        <v>1</v>
      </c>
      <c r="B191" s="14" t="s">
        <v>164</v>
      </c>
      <c r="D191">
        <f t="shared" si="7"/>
        <v>0</v>
      </c>
      <c r="E191" s="15" t="str">
        <f t="shared" si="8"/>
        <v>Pode se referir a assuntos históricos ou religiosos, pessoas, trabalhos ou lugares, e tipo do trabalho, dono, local ou história, nomes de edifícios;</v>
      </c>
      <c r="F191">
        <v>0</v>
      </c>
    </row>
    <row r="192" spans="1:6" x14ac:dyDescent="0.25">
      <c r="A192">
        <f t="shared" si="6"/>
        <v>1</v>
      </c>
      <c r="B192" s="14" t="s">
        <v>130</v>
      </c>
      <c r="C192" s="14" t="s">
        <v>436</v>
      </c>
      <c r="D192">
        <f t="shared" si="7"/>
        <v>1</v>
      </c>
      <c r="E192" s="15" t="str">
        <f t="shared" si="8"/>
        <v>Pode ser descrição, identificação ou interpretação</v>
      </c>
      <c r="F192">
        <v>0</v>
      </c>
    </row>
    <row r="193" spans="1:6" ht="45" x14ac:dyDescent="0.25">
      <c r="A193">
        <f t="shared" si="6"/>
        <v>1</v>
      </c>
      <c r="B193" s="14" t="s">
        <v>299</v>
      </c>
      <c r="D193">
        <f t="shared" si="7"/>
        <v>0</v>
      </c>
      <c r="E193" s="15" t="str">
        <f t="shared" si="8"/>
        <v>Quando um trabalho contém vários assuntos, inclua um esclarecimento no campo de exibição e indexe todos os assuntos nos campos controlados;</v>
      </c>
      <c r="F193">
        <v>0</v>
      </c>
    </row>
    <row r="194" spans="1:6" ht="30" x14ac:dyDescent="0.25">
      <c r="A194">
        <f t="shared" ref="A194:A227" si="9">IF(F194=1,0,1)</f>
        <v>1</v>
      </c>
      <c r="B194" s="14" t="s">
        <v>220</v>
      </c>
      <c r="D194">
        <f t="shared" ref="D194:D227" si="10">IF(C194="",0,1)</f>
        <v>0</v>
      </c>
      <c r="E194" s="15" t="str">
        <f t="shared" si="8"/>
        <v>Recomendado mostrar estado em relação ao numero total de estados conhecidos;</v>
      </c>
      <c r="F194">
        <v>0</v>
      </c>
    </row>
    <row r="195" spans="1:6" x14ac:dyDescent="0.25">
      <c r="A195">
        <f t="shared" si="9"/>
        <v>1</v>
      </c>
      <c r="B195" s="14" t="s">
        <v>209</v>
      </c>
      <c r="C195" s="14" t="s">
        <v>410</v>
      </c>
      <c r="D195">
        <f t="shared" si="10"/>
        <v>1</v>
      </c>
      <c r="E195" s="15" t="str">
        <f t="shared" ref="E195:E227" si="11">TRIM(IF(D195=1,C195,B195))</f>
        <v>Recomendado para impressões</v>
      </c>
      <c r="F195">
        <v>0</v>
      </c>
    </row>
    <row r="196" spans="1:6" ht="30" x14ac:dyDescent="0.25">
      <c r="A196">
        <f t="shared" si="9"/>
        <v>1</v>
      </c>
      <c r="B196" s="14" t="s">
        <v>349</v>
      </c>
      <c r="C196" s="14" t="s">
        <v>411</v>
      </c>
      <c r="D196">
        <f t="shared" si="10"/>
        <v>1</v>
      </c>
      <c r="E196" s="15" t="str">
        <f t="shared" si="11"/>
        <v>Registre as horas e os minutos, se significativos e conhecidos</v>
      </c>
      <c r="F196">
        <v>0</v>
      </c>
    </row>
    <row r="197" spans="1:6" ht="30" x14ac:dyDescent="0.25">
      <c r="A197">
        <f t="shared" si="9"/>
        <v>1</v>
      </c>
      <c r="B197" s="14" t="s">
        <v>346</v>
      </c>
      <c r="D197">
        <f t="shared" si="10"/>
        <v>0</v>
      </c>
      <c r="E197" s="15" t="str">
        <f t="shared" si="11"/>
        <v>Registre o ano, ou o dia, mês e ano em que a visualização representada na imagem foi capturada;</v>
      </c>
      <c r="F197">
        <v>0</v>
      </c>
    </row>
    <row r="198" spans="1:6" ht="30" x14ac:dyDescent="0.25">
      <c r="A198">
        <f t="shared" si="9"/>
        <v>1</v>
      </c>
      <c r="B198" s="14" t="s">
        <v>368</v>
      </c>
      <c r="D198">
        <f t="shared" si="10"/>
        <v>0</v>
      </c>
      <c r="E198" s="15" t="str">
        <f t="shared" si="11"/>
        <v>Registro de fuso horário deve ser consistente, caso não seja indicado, será subtendido o fuso horário local;</v>
      </c>
      <c r="F198">
        <v>0</v>
      </c>
    </row>
    <row r="199" spans="1:6" ht="30" x14ac:dyDescent="0.25">
      <c r="A199">
        <f t="shared" si="9"/>
        <v>1</v>
      </c>
      <c r="B199" s="14" t="s">
        <v>280</v>
      </c>
      <c r="D199">
        <f t="shared" si="10"/>
        <v>0</v>
      </c>
      <c r="E199" s="15" t="str">
        <f t="shared" si="11"/>
        <v>Se a localização for incerta, indique isso e registre o lugar ou lugares prováveis;</v>
      </c>
      <c r="F199">
        <v>0</v>
      </c>
    </row>
    <row r="200" spans="1:6" ht="45" x14ac:dyDescent="0.25">
      <c r="A200">
        <f t="shared" si="9"/>
        <v>1</v>
      </c>
      <c r="B200" s="14" t="s">
        <v>337</v>
      </c>
      <c r="D200">
        <f t="shared" si="10"/>
        <v>0</v>
      </c>
      <c r="E200" s="15" t="str">
        <f t="shared" si="11"/>
        <v>Se a recuperação da iluminação (por exemplo, raking light) ou condições ambientais for necessária, essas informações devem ser indexadas em View Type e View Subject;</v>
      </c>
      <c r="F200">
        <v>0</v>
      </c>
    </row>
    <row r="201" spans="1:6" ht="60" x14ac:dyDescent="0.25">
      <c r="A201">
        <f t="shared" si="9"/>
        <v>1</v>
      </c>
      <c r="B201" s="14" t="s">
        <v>345</v>
      </c>
      <c r="D201">
        <f t="shared" si="10"/>
        <v>0</v>
      </c>
      <c r="E201" s="15" t="str">
        <f t="shared" si="11"/>
        <v>Se a visualização da imagem contiver pessoas ou objetos que não fazem parte do trabalho, como postes de luz no exemplo abaixo, mas são uma parte significativa da imagem, registre isso.</v>
      </c>
      <c r="F201">
        <v>0</v>
      </c>
    </row>
    <row r="202" spans="1:6" ht="45" x14ac:dyDescent="0.25">
      <c r="A202">
        <f t="shared" si="9"/>
        <v>1</v>
      </c>
      <c r="B202" s="14" t="s">
        <v>304</v>
      </c>
      <c r="D202">
        <f t="shared" si="10"/>
        <v>0</v>
      </c>
      <c r="E202" s="15" t="str">
        <f t="shared" si="11"/>
        <v>Se as opiniões sobre a designação do assunto mudaram ao longo do tempo, anote isso no campo de exibição e indexe os assuntos anteriores nos campos controlados;</v>
      </c>
      <c r="F202">
        <v>0</v>
      </c>
    </row>
    <row r="203" spans="1:6" x14ac:dyDescent="0.25">
      <c r="A203">
        <f t="shared" si="9"/>
        <v>1</v>
      </c>
      <c r="B203" s="14" t="s">
        <v>274</v>
      </c>
      <c r="C203" s="14" t="s">
        <v>412</v>
      </c>
      <c r="D203">
        <f t="shared" si="10"/>
        <v>1</v>
      </c>
      <c r="E203" s="15" t="str">
        <f t="shared" si="11"/>
        <v>Se basear em fontes de referência modernas</v>
      </c>
      <c r="F203">
        <v>0</v>
      </c>
    </row>
    <row r="204" spans="1:6" ht="45" x14ac:dyDescent="0.25">
      <c r="A204">
        <f t="shared" si="9"/>
        <v>1</v>
      </c>
      <c r="B204" s="14" t="s">
        <v>303</v>
      </c>
      <c r="D204">
        <f t="shared" si="10"/>
        <v>0</v>
      </c>
      <c r="E204" s="15" t="str">
        <f t="shared" si="11"/>
        <v>Se o trabalho retrata um detalhe ou uma visão parcial ou particular de um assunto, registre as características importantes do assunto conforme descrito no trabalho;</v>
      </c>
      <c r="F204">
        <v>0</v>
      </c>
    </row>
    <row r="205" spans="1:6" ht="30" x14ac:dyDescent="0.25">
      <c r="A205">
        <f t="shared" si="9"/>
        <v>1</v>
      </c>
      <c r="B205" s="14" t="s">
        <v>313</v>
      </c>
      <c r="D205">
        <f t="shared" si="10"/>
        <v>0</v>
      </c>
      <c r="E205" s="15" t="str">
        <f t="shared" si="11"/>
        <v>Se possível, não duplique nenhum termo usado no elemento Work Type;</v>
      </c>
      <c r="F205">
        <v>0</v>
      </c>
    </row>
    <row r="206" spans="1:6" ht="30" x14ac:dyDescent="0.25">
      <c r="A206">
        <f t="shared" si="9"/>
        <v>1</v>
      </c>
      <c r="B206" s="14" t="s">
        <v>185</v>
      </c>
      <c r="D206">
        <f t="shared" si="10"/>
        <v>0</v>
      </c>
      <c r="E206" s="15" t="str">
        <f t="shared" si="11"/>
        <v>Se um papel específico não for conhecido para um determinado trabalho, use um mais geral;</v>
      </c>
      <c r="F206">
        <v>0</v>
      </c>
    </row>
    <row r="207" spans="1:6" ht="60" x14ac:dyDescent="0.25">
      <c r="A207">
        <f t="shared" si="9"/>
        <v>1</v>
      </c>
      <c r="B207" s="14" t="s">
        <v>315</v>
      </c>
      <c r="D207">
        <f t="shared" si="10"/>
        <v>0</v>
      </c>
      <c r="E207" s="15" t="str">
        <f t="shared" si="11"/>
        <v>Se uma nota contiver qualquer informação significativa para recuperação, essa informação também deve ser registrada no elemento de metadados apropriado para indexação;</v>
      </c>
      <c r="F207">
        <v>0</v>
      </c>
    </row>
    <row r="208" spans="1:6" ht="30" x14ac:dyDescent="0.25">
      <c r="A208">
        <f t="shared" si="9"/>
        <v>1</v>
      </c>
      <c r="B208" s="14" t="s">
        <v>300</v>
      </c>
      <c r="D208">
        <f t="shared" si="10"/>
        <v>0</v>
      </c>
      <c r="E208" s="15" t="str">
        <f t="shared" si="11"/>
        <v>se uma obra em si faz parte de uma série de obras, isso pode ser mencionado na exibição do assunto;</v>
      </c>
      <c r="F208">
        <v>0</v>
      </c>
    </row>
    <row r="209" spans="1:6" ht="30" x14ac:dyDescent="0.25">
      <c r="A209">
        <f t="shared" si="9"/>
        <v>1</v>
      </c>
      <c r="B209" s="14" t="s">
        <v>301</v>
      </c>
      <c r="D209">
        <f t="shared" si="10"/>
        <v>0</v>
      </c>
      <c r="E209" s="15" t="str">
        <f t="shared" si="11"/>
        <v>Se uma obra retrata outra obra, registre a obra retratada como assunto;</v>
      </c>
      <c r="F209">
        <v>0</v>
      </c>
    </row>
    <row r="210" spans="1:6" ht="30" x14ac:dyDescent="0.25">
      <c r="A210">
        <f t="shared" si="9"/>
        <v>1</v>
      </c>
      <c r="B210" s="14" t="s">
        <v>332</v>
      </c>
      <c r="D210">
        <f t="shared" si="10"/>
        <v>0</v>
      </c>
      <c r="E210" s="15" t="str">
        <f t="shared" si="11"/>
        <v>Se uma visão for obtida de um determinado intervalo ou posição, indique isso;</v>
      </c>
      <c r="F210">
        <v>0</v>
      </c>
    </row>
    <row r="211" spans="1:6" ht="30" x14ac:dyDescent="0.25">
      <c r="A211">
        <f t="shared" si="9"/>
        <v>1</v>
      </c>
      <c r="B211" s="14" t="s">
        <v>333</v>
      </c>
      <c r="C211" s="14" t="s">
        <v>413</v>
      </c>
      <c r="D211">
        <f t="shared" si="10"/>
        <v>1</v>
      </c>
      <c r="E211" s="15" t="str">
        <f t="shared" si="11"/>
        <v>Se uma vista for tirada de um ângulo ou perspectiva particular, indique isso</v>
      </c>
      <c r="F211">
        <v>0</v>
      </c>
    </row>
    <row r="212" spans="1:6" ht="30" x14ac:dyDescent="0.25">
      <c r="A212">
        <f t="shared" si="9"/>
        <v>1</v>
      </c>
      <c r="B212" s="14" t="s">
        <v>343</v>
      </c>
      <c r="D212">
        <f t="shared" si="10"/>
        <v>0</v>
      </c>
      <c r="E212" s="15" t="str">
        <f t="shared" si="11"/>
        <v>Se uma vista incluir uma parte de todo o trabalho, descreva o assunto da parte que é capturada na vista;</v>
      </c>
      <c r="F212">
        <v>0</v>
      </c>
    </row>
    <row r="213" spans="1:6" ht="30" x14ac:dyDescent="0.25">
      <c r="A213">
        <f t="shared" si="9"/>
        <v>1</v>
      </c>
      <c r="B213" s="14" t="s">
        <v>293</v>
      </c>
      <c r="C213" s="14" t="s">
        <v>416</v>
      </c>
      <c r="D213">
        <f t="shared" si="10"/>
        <v>1</v>
      </c>
      <c r="E213" s="15" t="str">
        <f t="shared" si="11"/>
        <v>Termos não podem conter viés, um evento pode ser religioso ou mitológico, indexe as duas formas</v>
      </c>
      <c r="F213">
        <v>0</v>
      </c>
    </row>
    <row r="214" spans="1:6" ht="30" x14ac:dyDescent="0.25">
      <c r="A214">
        <f t="shared" si="9"/>
        <v>1</v>
      </c>
      <c r="B214" s="14" t="s">
        <v>165</v>
      </c>
      <c r="C214" s="14" t="s">
        <v>456</v>
      </c>
      <c r="D214">
        <f t="shared" si="10"/>
        <v>1</v>
      </c>
      <c r="E214" s="15" t="str">
        <f t="shared" si="11"/>
        <v>Obras podem ter múltiplos títulos, especifique o tipo de título com o campo tipo do título</v>
      </c>
      <c r="F214">
        <v>0</v>
      </c>
    </row>
    <row r="215" spans="1:6" ht="30" x14ac:dyDescent="0.25">
      <c r="A215">
        <f t="shared" si="9"/>
        <v>1</v>
      </c>
      <c r="B215" s="14" t="s">
        <v>259</v>
      </c>
      <c r="C215" s="14" t="s">
        <v>417</v>
      </c>
      <c r="D215">
        <f t="shared" si="10"/>
        <v>1</v>
      </c>
      <c r="E215" s="15" t="str">
        <f t="shared" si="11"/>
        <v>Trabalhos antigos, devem ter a earliest date e latest date um intervalo de 100 anos</v>
      </c>
      <c r="F215">
        <v>0</v>
      </c>
    </row>
    <row r="216" spans="1:6" ht="30" x14ac:dyDescent="0.25">
      <c r="A216">
        <f t="shared" si="9"/>
        <v>1</v>
      </c>
      <c r="B216" s="14" t="s">
        <v>362</v>
      </c>
      <c r="C216" s="14" t="s">
        <v>418</v>
      </c>
      <c r="D216">
        <f t="shared" si="10"/>
        <v>1</v>
      </c>
      <c r="E216" s="15" t="str">
        <f t="shared" si="11"/>
        <v>Trabalhos de performance, podem ter o local de criação preenchido e a localização atual recebe "não se aplica"</v>
      </c>
      <c r="F216">
        <v>0</v>
      </c>
    </row>
    <row r="217" spans="1:6" ht="30" x14ac:dyDescent="0.25">
      <c r="A217">
        <f t="shared" si="9"/>
        <v>1</v>
      </c>
      <c r="B217" s="14" t="s">
        <v>258</v>
      </c>
      <c r="D217">
        <f t="shared" si="10"/>
        <v>0</v>
      </c>
      <c r="E217" s="15" t="str">
        <f t="shared" si="11"/>
        <v>Trabalhos do último século, devem ter a earliest date e latest date um intervalo de 10 anos;</v>
      </c>
      <c r="F217">
        <v>0</v>
      </c>
    </row>
    <row r="218" spans="1:6" ht="30" x14ac:dyDescent="0.25">
      <c r="A218">
        <f t="shared" si="9"/>
        <v>1</v>
      </c>
      <c r="B218" s="14" t="s">
        <v>277</v>
      </c>
      <c r="C218" s="14" t="s">
        <v>419</v>
      </c>
      <c r="D218">
        <f t="shared" si="10"/>
        <v>1</v>
      </c>
      <c r="E218" s="15" t="str">
        <f t="shared" si="11"/>
        <v>Trabalhos estacionários, podem ter apenas a localização atual preenchidas</v>
      </c>
      <c r="F218">
        <v>0</v>
      </c>
    </row>
    <row r="219" spans="1:6" ht="30" x14ac:dyDescent="0.25">
      <c r="A219">
        <f t="shared" si="9"/>
        <v>1</v>
      </c>
      <c r="B219" s="14" t="s">
        <v>276</v>
      </c>
      <c r="C219" s="14" t="s">
        <v>420</v>
      </c>
      <c r="D219">
        <f t="shared" si="10"/>
        <v>1</v>
      </c>
      <c r="E219" s="15" t="str">
        <f t="shared" si="11"/>
        <v>Trabalhos moveis, podem ter todos os tipos de localizações preenchidas</v>
      </c>
      <c r="F219">
        <v>0</v>
      </c>
    </row>
    <row r="220" spans="1:6" ht="30" x14ac:dyDescent="0.25">
      <c r="A220">
        <f t="shared" si="9"/>
        <v>1</v>
      </c>
      <c r="B220" s="14" t="s">
        <v>226</v>
      </c>
      <c r="C220" s="14" t="s">
        <v>421</v>
      </c>
      <c r="D220">
        <f t="shared" si="10"/>
        <v>1</v>
      </c>
      <c r="E220" s="15" t="str">
        <f t="shared" si="11"/>
        <v>Tradução de inscrições devem ser apresentadas em colchetes</v>
      </c>
      <c r="F220">
        <v>0</v>
      </c>
    </row>
    <row r="221" spans="1:6" ht="45" x14ac:dyDescent="0.25">
      <c r="A221">
        <f t="shared" si="9"/>
        <v>1</v>
      </c>
      <c r="B221" s="14" t="s">
        <v>265</v>
      </c>
      <c r="C221" s="14" t="s">
        <v>437</v>
      </c>
      <c r="D221">
        <f t="shared" si="10"/>
        <v>1</v>
      </c>
      <c r="E221" s="15" t="str">
        <f t="shared" si="11"/>
        <v>Um trabalho pode apresentar mais de um intervalo de datas, neste caso repita os campos earlieste e latest com um qualificador para discriminar o tipo de data</v>
      </c>
      <c r="F221">
        <v>0</v>
      </c>
    </row>
    <row r="222" spans="1:6" x14ac:dyDescent="0.25">
      <c r="A222">
        <f t="shared" si="9"/>
        <v>1</v>
      </c>
      <c r="B222" s="14" t="s">
        <v>253</v>
      </c>
      <c r="C222" s="14" t="s">
        <v>422</v>
      </c>
      <c r="D222">
        <f t="shared" si="10"/>
        <v>1</v>
      </c>
      <c r="E222" s="15" t="str">
        <f t="shared" si="11"/>
        <v>Use AC para datas antes do ano 1</v>
      </c>
      <c r="F222">
        <v>0</v>
      </c>
    </row>
    <row r="223" spans="1:6" ht="30" x14ac:dyDescent="0.25">
      <c r="A223">
        <f t="shared" si="9"/>
        <v>1</v>
      </c>
      <c r="B223" s="14" t="s">
        <v>310</v>
      </c>
      <c r="C223" s="14" t="s">
        <v>423</v>
      </c>
      <c r="D223">
        <f t="shared" si="10"/>
        <v>1</v>
      </c>
      <c r="E223" s="15" t="str">
        <f t="shared" si="11"/>
        <v>Use conceitos compostos para o elemento Class quando apropriado para uma coleção específica</v>
      </c>
      <c r="F223">
        <v>0</v>
      </c>
    </row>
    <row r="224" spans="1:6" x14ac:dyDescent="0.25">
      <c r="A224">
        <f t="shared" si="9"/>
        <v>1</v>
      </c>
      <c r="B224" s="14" t="s">
        <v>365</v>
      </c>
      <c r="C224" s="14" t="s">
        <v>425</v>
      </c>
      <c r="D224">
        <f t="shared" si="10"/>
        <v>1</v>
      </c>
      <c r="E224" s="15" t="str">
        <f t="shared" si="11"/>
        <v>Use palavras sensíveis ao contexto do trabalho catalogado</v>
      </c>
      <c r="F224">
        <v>0</v>
      </c>
    </row>
    <row r="225" spans="1:6" ht="30" x14ac:dyDescent="0.25">
      <c r="A225">
        <f t="shared" si="9"/>
        <v>1</v>
      </c>
      <c r="B225" s="14" t="s">
        <v>355</v>
      </c>
      <c r="C225" s="14" t="s">
        <v>426</v>
      </c>
      <c r="D225">
        <f t="shared" si="10"/>
        <v>1</v>
      </c>
      <c r="E225" s="15" t="str">
        <f t="shared" si="11"/>
        <v>Utilizar nomes diacrítico quando não houver adaptação ou quando é a mais popular na linguagem de catalogação</v>
      </c>
      <c r="F225">
        <v>0</v>
      </c>
    </row>
    <row r="226" spans="1:6" ht="30" x14ac:dyDescent="0.25">
      <c r="A226">
        <f t="shared" si="9"/>
        <v>1</v>
      </c>
      <c r="B226" s="14" t="s">
        <v>364</v>
      </c>
      <c r="C226" s="14" t="s">
        <v>428</v>
      </c>
      <c r="D226">
        <f t="shared" si="10"/>
        <v>1</v>
      </c>
      <c r="E226" s="15" t="str">
        <f t="shared" si="11"/>
        <v xml:space="preserve">Utilizar os nomes dos locais referente a época
</v>
      </c>
      <c r="F226">
        <v>0</v>
      </c>
    </row>
    <row r="227" spans="1:6" x14ac:dyDescent="0.25">
      <c r="A227">
        <f t="shared" si="9"/>
        <v>0</v>
      </c>
      <c r="B227" t="s">
        <v>560</v>
      </c>
      <c r="C227" t="s">
        <v>560</v>
      </c>
      <c r="D227">
        <f t="shared" si="10"/>
        <v>1</v>
      </c>
      <c r="E227" s="15" t="str">
        <f t="shared" si="11"/>
        <v>Fazer uso de vocabulário controlado</v>
      </c>
      <c r="F227">
        <v>1</v>
      </c>
    </row>
  </sheetData>
  <autoFilter ref="A1:F226" xr:uid="{7145327A-73F7-471E-81FC-2ECB6745B5E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25E3-0AA2-4931-882D-86B3DADD0074}">
  <sheetPr codeName="Planilha6" filterMode="1">
    <tabColor rgb="FF92D050"/>
  </sheetPr>
  <dimension ref="A1:G249"/>
  <sheetViews>
    <sheetView topLeftCell="E1" zoomScale="110" zoomScaleNormal="110" workbookViewId="0">
      <pane ySplit="1" topLeftCell="A74" activePane="bottomLeft" state="frozen"/>
      <selection activeCell="E2" sqref="E2"/>
      <selection pane="bottomLeft" activeCell="E2" sqref="E2:E108"/>
    </sheetView>
  </sheetViews>
  <sheetFormatPr defaultRowHeight="15" x14ac:dyDescent="0.25"/>
  <cols>
    <col min="1" max="1" width="20.28515625" bestFit="1" customWidth="1"/>
    <col min="2" max="2" width="44.85546875" bestFit="1" customWidth="1"/>
    <col min="3" max="3" width="16.7109375" style="9" bestFit="1" customWidth="1"/>
    <col min="4" max="4" width="20" style="9" customWidth="1"/>
    <col min="5" max="5" width="93.85546875" bestFit="1" customWidth="1"/>
    <col min="6" max="6" width="12.7109375" bestFit="1" customWidth="1"/>
    <col min="7" max="7" width="14.42578125" bestFit="1" customWidth="1"/>
  </cols>
  <sheetData>
    <row r="1" spans="1:7" x14ac:dyDescent="0.25">
      <c r="A1" s="2" t="s">
        <v>438</v>
      </c>
      <c r="B1" s="2" t="s">
        <v>151</v>
      </c>
      <c r="C1" s="18" t="s">
        <v>150</v>
      </c>
      <c r="D1" s="18" t="s">
        <v>0</v>
      </c>
      <c r="E1" s="8" t="s">
        <v>449</v>
      </c>
      <c r="F1" s="8" t="s">
        <v>539</v>
      </c>
      <c r="G1" s="29" t="s">
        <v>556</v>
      </c>
    </row>
    <row r="2" spans="1:7" x14ac:dyDescent="0.25">
      <c r="A2" s="11">
        <f t="shared" ref="A2:A32" si="0">VALUE(LEFT(C2,1))</f>
        <v>1</v>
      </c>
      <c r="B2" t="str">
        <f>VLOOKUP(A2,Capitulos!A:B,2,0)</f>
        <v>Object Naming</v>
      </c>
      <c r="C2">
        <v>101</v>
      </c>
      <c r="D2" t="str">
        <f>VLOOKUP(C2,Campos!C:D,2,0)</f>
        <v>Work Type</v>
      </c>
      <c r="E2" t="s">
        <v>546</v>
      </c>
      <c r="F2">
        <f>VLOOKUP(E2,Indicacao_viabilidade!E:F,2,0)</f>
        <v>1</v>
      </c>
      <c r="G2">
        <f>VLOOKUP(C2,[1]CROSSWALK!$C$2:$I$90,7,0)</f>
        <v>1</v>
      </c>
    </row>
    <row r="3" spans="1:7" x14ac:dyDescent="0.25">
      <c r="A3" s="11">
        <f t="shared" si="0"/>
        <v>1</v>
      </c>
      <c r="B3" t="str">
        <f>VLOOKUP(A3,Capitulos!A:B,2,0)</f>
        <v>Object Naming</v>
      </c>
      <c r="C3">
        <v>101</v>
      </c>
      <c r="D3" t="str">
        <f>VLOOKUP(C3,Campos!C:D,2,0)</f>
        <v>Work Type</v>
      </c>
      <c r="E3" t="s">
        <v>381</v>
      </c>
      <c r="F3">
        <f>VLOOKUP(E3,Indicacao_viabilidade!E:F,2,0)</f>
        <v>1</v>
      </c>
      <c r="G3">
        <f>VLOOKUP(C3,[1]CROSSWALK!$C$2:$I$90,7,0)</f>
        <v>1</v>
      </c>
    </row>
    <row r="4" spans="1:7" x14ac:dyDescent="0.25">
      <c r="A4" s="11">
        <f t="shared" si="0"/>
        <v>1</v>
      </c>
      <c r="B4" t="str">
        <f>VLOOKUP(A4,Capitulos!A:B,2,0)</f>
        <v>Object Naming</v>
      </c>
      <c r="C4">
        <v>101</v>
      </c>
      <c r="D4" t="str">
        <f>VLOOKUP(C4,Campos!C:D,2,0)</f>
        <v>Work Type</v>
      </c>
      <c r="E4" t="s">
        <v>543</v>
      </c>
      <c r="F4">
        <f>VLOOKUP(E4,Indicacao_viabilidade!E:F,2,0)</f>
        <v>1</v>
      </c>
      <c r="G4">
        <f>VLOOKUP(C4,[1]CROSSWALK!$C$2:$I$90,7,0)</f>
        <v>1</v>
      </c>
    </row>
    <row r="5" spans="1:7" x14ac:dyDescent="0.25">
      <c r="A5" s="11">
        <f t="shared" si="0"/>
        <v>1</v>
      </c>
      <c r="B5" t="str">
        <f>VLOOKUP(A5,Capitulos!A:B,2,0)</f>
        <v>Object Naming</v>
      </c>
      <c r="C5">
        <v>101</v>
      </c>
      <c r="D5" t="str">
        <f>VLOOKUP(C5,Campos!C:D,2,0)</f>
        <v>Work Type</v>
      </c>
      <c r="E5" t="s">
        <v>542</v>
      </c>
      <c r="F5">
        <f>VLOOKUP(E5,Indicacao_viabilidade!E:F,2,0)</f>
        <v>1</v>
      </c>
      <c r="G5">
        <f>VLOOKUP(C5,[1]CROSSWALK!$C$2:$I$90,7,0)</f>
        <v>1</v>
      </c>
    </row>
    <row r="6" spans="1:7" x14ac:dyDescent="0.25">
      <c r="A6" s="11">
        <f t="shared" si="0"/>
        <v>1</v>
      </c>
      <c r="B6" t="str">
        <f>VLOOKUP(A6,Capitulos!A:B,2,0)</f>
        <v>Object Naming</v>
      </c>
      <c r="C6">
        <v>101</v>
      </c>
      <c r="D6" t="str">
        <f>VLOOKUP(C6,Campos!C:D,2,0)</f>
        <v>Work Type</v>
      </c>
      <c r="E6" t="s">
        <v>541</v>
      </c>
      <c r="F6">
        <f>VLOOKUP(E6,Indicacao_viabilidade!E:F,2,0)</f>
        <v>1</v>
      </c>
      <c r="G6">
        <f>VLOOKUP(C6,[1]CROSSWALK!$C$2:$I$90,7,0)</f>
        <v>1</v>
      </c>
    </row>
    <row r="7" spans="1:7" x14ac:dyDescent="0.25">
      <c r="A7" s="11">
        <f t="shared" si="0"/>
        <v>1</v>
      </c>
      <c r="B7" t="str">
        <f>VLOOKUP(A7,Capitulos!A:B,2,0)</f>
        <v>Object Naming</v>
      </c>
      <c r="C7">
        <v>101</v>
      </c>
      <c r="D7" t="str">
        <f>VLOOKUP(C7,Campos!C:D,2,0)</f>
        <v>Work Type</v>
      </c>
      <c r="E7" t="s">
        <v>560</v>
      </c>
      <c r="F7">
        <f>VLOOKUP(E7,Indicacao_viabilidade!E:F,2,0)</f>
        <v>1</v>
      </c>
      <c r="G7">
        <f>VLOOKUP(C7,[1]CROSSWALK!$C$2:$I$90,7,0)</f>
        <v>1</v>
      </c>
    </row>
    <row r="8" spans="1:7" x14ac:dyDescent="0.25">
      <c r="A8" s="11">
        <f t="shared" si="0"/>
        <v>1</v>
      </c>
      <c r="B8" t="str">
        <f>VLOOKUP(A8,Capitulos!A:B,2,0)</f>
        <v>Object Naming</v>
      </c>
      <c r="C8">
        <v>102</v>
      </c>
      <c r="D8" t="str">
        <f>VLOOKUP(C8,Campos!C:D,2,0)</f>
        <v>Title</v>
      </c>
      <c r="E8" t="s">
        <v>546</v>
      </c>
      <c r="F8">
        <f>VLOOKUP(E8,Indicacao_viabilidade!E:F,2,0)</f>
        <v>1</v>
      </c>
      <c r="G8">
        <f>VLOOKUP(C8,[1]CROSSWALK!$C$2:$I$90,7,0)</f>
        <v>1</v>
      </c>
    </row>
    <row r="9" spans="1:7" x14ac:dyDescent="0.25">
      <c r="A9" s="11">
        <f t="shared" si="0"/>
        <v>1</v>
      </c>
      <c r="B9" t="str">
        <f>VLOOKUP(A9,Capitulos!A:B,2,0)</f>
        <v>Object Naming</v>
      </c>
      <c r="C9">
        <v>102</v>
      </c>
      <c r="D9" t="str">
        <f>VLOOKUP(C9,Campos!C:D,2,0)</f>
        <v>Title</v>
      </c>
      <c r="E9" t="s">
        <v>381</v>
      </c>
      <c r="F9">
        <f>VLOOKUP(E9,Indicacao_viabilidade!E:F,2,0)</f>
        <v>1</v>
      </c>
      <c r="G9">
        <f>VLOOKUP(C9,[1]CROSSWALK!$C$2:$I$90,7,0)</f>
        <v>1</v>
      </c>
    </row>
    <row r="10" spans="1:7" x14ac:dyDescent="0.25">
      <c r="A10" s="11">
        <f t="shared" si="0"/>
        <v>1</v>
      </c>
      <c r="B10" t="str">
        <f>VLOOKUP(A10,Capitulos!A:B,2,0)</f>
        <v>Object Naming</v>
      </c>
      <c r="C10">
        <v>102</v>
      </c>
      <c r="D10" t="str">
        <f>VLOOKUP(C10,Campos!C:D,2,0)</f>
        <v>Title</v>
      </c>
      <c r="E10" t="s">
        <v>371</v>
      </c>
      <c r="F10">
        <f>VLOOKUP(E10,Indicacao_viabilidade!E:F,2,0)</f>
        <v>1</v>
      </c>
      <c r="G10">
        <f>VLOOKUP(C10,[1]CROSSWALK!$C$2:$I$90,7,0)</f>
        <v>1</v>
      </c>
    </row>
    <row r="11" spans="1:7" x14ac:dyDescent="0.25">
      <c r="A11" s="11">
        <f t="shared" si="0"/>
        <v>1</v>
      </c>
      <c r="B11" t="str">
        <f>VLOOKUP(A11,Capitulos!A:B,2,0)</f>
        <v>Object Naming</v>
      </c>
      <c r="C11">
        <v>102</v>
      </c>
      <c r="D11" t="str">
        <f>VLOOKUP(C11,Campos!C:D,2,0)</f>
        <v>Title</v>
      </c>
      <c r="E11" t="s">
        <v>552</v>
      </c>
      <c r="F11">
        <f>VLOOKUP(E11,Indicacao_viabilidade!E:F,2,0)</f>
        <v>1</v>
      </c>
      <c r="G11">
        <f>VLOOKUP(C11,[1]CROSSWALK!$C$2:$I$90,7,0)</f>
        <v>1</v>
      </c>
    </row>
    <row r="12" spans="1:7" x14ac:dyDescent="0.25">
      <c r="A12" s="11">
        <f t="shared" si="0"/>
        <v>1</v>
      </c>
      <c r="B12" t="str">
        <f>VLOOKUP(A12,Capitulos!A:B,2,0)</f>
        <v>Object Naming</v>
      </c>
      <c r="C12">
        <v>102</v>
      </c>
      <c r="D12" t="str">
        <f>VLOOKUP(C12,Campos!C:D,2,0)</f>
        <v>Title</v>
      </c>
      <c r="E12" t="s">
        <v>542</v>
      </c>
      <c r="F12">
        <f>VLOOKUP(E12,Indicacao_viabilidade!E:F,2,0)</f>
        <v>1</v>
      </c>
      <c r="G12">
        <f>VLOOKUP(C12,[1]CROSSWALK!$C$2:$I$90,7,0)</f>
        <v>1</v>
      </c>
    </row>
    <row r="13" spans="1:7" hidden="1" x14ac:dyDescent="0.25">
      <c r="A13" s="11">
        <f t="shared" si="0"/>
        <v>1</v>
      </c>
      <c r="B13" t="str">
        <f>VLOOKUP(A13,Capitulos!A:B,2,0)</f>
        <v>Object Naming</v>
      </c>
      <c r="C13">
        <v>103</v>
      </c>
      <c r="D13" t="str">
        <f>VLOOKUP(C13,Campos!C:D,2,0)</f>
        <v>Title Type</v>
      </c>
      <c r="E13" t="s">
        <v>560</v>
      </c>
      <c r="F13">
        <f>VLOOKUP(E13,Indicacao_viabilidade!E:F,2,0)</f>
        <v>1</v>
      </c>
      <c r="G13">
        <f>VLOOKUP(C13,[1]CROSSWALK!$C$2:$I$90,7,0)</f>
        <v>0</v>
      </c>
    </row>
    <row r="14" spans="1:7" hidden="1" x14ac:dyDescent="0.25">
      <c r="A14" s="11">
        <f t="shared" si="0"/>
        <v>1</v>
      </c>
      <c r="B14" t="str">
        <f>VLOOKUP(A14,Capitulos!A:B,2,0)</f>
        <v>Object Naming</v>
      </c>
      <c r="C14">
        <v>104</v>
      </c>
      <c r="D14" t="str">
        <f>VLOOKUP(C14,Campos!C:D,2,0)</f>
        <v>Language</v>
      </c>
      <c r="E14" t="s">
        <v>560</v>
      </c>
      <c r="F14">
        <f>VLOOKUP(E14,Indicacao_viabilidade!E:F,2,0)</f>
        <v>1</v>
      </c>
      <c r="G14">
        <f>VLOOKUP(C14,[1]CROSSWALK!$C$2:$I$90,7,0)</f>
        <v>0</v>
      </c>
    </row>
    <row r="15" spans="1:7" hidden="1" x14ac:dyDescent="0.25">
      <c r="A15" s="11">
        <f t="shared" si="0"/>
        <v>1</v>
      </c>
      <c r="B15" t="str">
        <f>VLOOKUP(A15,Capitulos!A:B,2,0)</f>
        <v>Object Naming</v>
      </c>
      <c r="C15">
        <v>105</v>
      </c>
      <c r="D15" t="str">
        <f>VLOOKUP(C15,Campos!C:D,2,0)</f>
        <v>Source</v>
      </c>
      <c r="E15" t="s">
        <v>560</v>
      </c>
      <c r="F15">
        <f>VLOOKUP(E15,Indicacao_viabilidade!E:F,2,0)</f>
        <v>1</v>
      </c>
      <c r="G15">
        <f>VLOOKUP(C15,[1]CROSSWALK!$C$2:$I$90,7,0)</f>
        <v>0</v>
      </c>
    </row>
    <row r="16" spans="1:7" x14ac:dyDescent="0.25">
      <c r="A16" s="11">
        <f t="shared" si="0"/>
        <v>2</v>
      </c>
      <c r="B16" t="str">
        <f>VLOOKUP(A16,Capitulos!A:B,2,0)</f>
        <v>Creator Information</v>
      </c>
      <c r="C16">
        <v>201</v>
      </c>
      <c r="D16" t="str">
        <f>VLOOKUP(C16,Campos!C:D,2,0)</f>
        <v>Creator</v>
      </c>
      <c r="E16" t="s">
        <v>371</v>
      </c>
      <c r="F16">
        <f>VLOOKUP(E16,Indicacao_viabilidade!E:F,2,0)</f>
        <v>1</v>
      </c>
      <c r="G16">
        <f>VLOOKUP(C16,[1]CROSSWALK!$C$2:$I$90,7,0)</f>
        <v>1</v>
      </c>
    </row>
    <row r="17" spans="1:7" x14ac:dyDescent="0.25">
      <c r="A17" s="11">
        <f t="shared" si="0"/>
        <v>2</v>
      </c>
      <c r="B17" t="str">
        <f>VLOOKUP(A17,Capitulos!A:B,2,0)</f>
        <v>Creator Information</v>
      </c>
      <c r="C17">
        <v>201</v>
      </c>
      <c r="D17" t="str">
        <f>VLOOKUP(C17,Campos!C:D,2,0)</f>
        <v>Creator</v>
      </c>
      <c r="E17" t="s">
        <v>381</v>
      </c>
      <c r="F17">
        <f>VLOOKUP(E17,Indicacao_viabilidade!E:F,2,0)</f>
        <v>1</v>
      </c>
      <c r="G17">
        <f>VLOOKUP(C17,[1]CROSSWALK!$C$2:$I$90,7,0)</f>
        <v>1</v>
      </c>
    </row>
    <row r="18" spans="1:7" x14ac:dyDescent="0.25">
      <c r="A18" s="11">
        <f t="shared" si="0"/>
        <v>2</v>
      </c>
      <c r="B18" t="str">
        <f>VLOOKUP(A18,Capitulos!A:B,2,0)</f>
        <v>Creator Information</v>
      </c>
      <c r="C18">
        <v>201</v>
      </c>
      <c r="D18" t="str">
        <f>VLOOKUP(C18,Campos!C:D,2,0)</f>
        <v>Creator</v>
      </c>
      <c r="E18" t="s">
        <v>542</v>
      </c>
      <c r="F18">
        <f>VLOOKUP(E18,Indicacao_viabilidade!E:F,2,0)</f>
        <v>1</v>
      </c>
      <c r="G18">
        <f>VLOOKUP(C18,[1]CROSSWALK!$C$2:$I$90,7,0)</f>
        <v>1</v>
      </c>
    </row>
    <row r="19" spans="1:7" x14ac:dyDescent="0.25">
      <c r="A19" s="11">
        <f t="shared" si="0"/>
        <v>2</v>
      </c>
      <c r="B19" t="str">
        <f>VLOOKUP(A19,Capitulos!A:B,2,0)</f>
        <v>Creator Information</v>
      </c>
      <c r="C19">
        <v>201</v>
      </c>
      <c r="D19" t="str">
        <f>VLOOKUP(C19,Campos!C:D,2,0)</f>
        <v>Creator</v>
      </c>
      <c r="E19" t="s">
        <v>560</v>
      </c>
      <c r="F19">
        <f>VLOOKUP(E19,Indicacao_viabilidade!E:F,2,0)</f>
        <v>1</v>
      </c>
      <c r="G19">
        <f>VLOOKUP(C19,[1]CROSSWALK!$C$2:$I$90,7,0)</f>
        <v>1</v>
      </c>
    </row>
    <row r="20" spans="1:7" hidden="1" x14ac:dyDescent="0.25">
      <c r="A20" s="11">
        <f t="shared" si="0"/>
        <v>2</v>
      </c>
      <c r="B20" t="str">
        <f>VLOOKUP(A20,Capitulos!A:B,2,0)</f>
        <v>Creator Information</v>
      </c>
      <c r="C20">
        <v>202</v>
      </c>
      <c r="D20" t="str">
        <f>VLOOKUP(C20,Campos!C:D,2,0)</f>
        <v>Extent</v>
      </c>
      <c r="E20" t="s">
        <v>560</v>
      </c>
      <c r="F20">
        <f>VLOOKUP(E20,Indicacao_viabilidade!E:F,2,0)</f>
        <v>1</v>
      </c>
      <c r="G20">
        <f>VLOOKUP(C20,[1]CROSSWALK!$C$2:$I$90,7,0)</f>
        <v>0</v>
      </c>
    </row>
    <row r="21" spans="1:7" hidden="1" x14ac:dyDescent="0.25">
      <c r="A21" s="11">
        <f t="shared" si="0"/>
        <v>2</v>
      </c>
      <c r="B21" t="str">
        <f>VLOOKUP(A21,Capitulos!A:B,2,0)</f>
        <v>Creator Information</v>
      </c>
      <c r="C21">
        <v>203</v>
      </c>
      <c r="D21" t="str">
        <f>VLOOKUP(C21,Campos!C:D,2,0)</f>
        <v>Qualifier</v>
      </c>
      <c r="E21" t="s">
        <v>560</v>
      </c>
      <c r="F21">
        <f>VLOOKUP(E21,Indicacao_viabilidade!E:F,2,0)</f>
        <v>1</v>
      </c>
      <c r="G21">
        <f>VLOOKUP(C21,[1]CROSSWALK!$C$2:$I$90,7,0)</f>
        <v>0</v>
      </c>
    </row>
    <row r="22" spans="1:7" hidden="1" x14ac:dyDescent="0.25">
      <c r="A22" s="11">
        <f t="shared" si="0"/>
        <v>2</v>
      </c>
      <c r="B22" t="str">
        <f>VLOOKUP(A22,Capitulos!A:B,2,0)</f>
        <v>Creator Information</v>
      </c>
      <c r="C22">
        <v>204</v>
      </c>
      <c r="D22" t="str">
        <f>VLOOKUP(C22,Campos!C:D,2,0)</f>
        <v>Creator Role</v>
      </c>
      <c r="E22" t="s">
        <v>560</v>
      </c>
      <c r="F22">
        <f>VLOOKUP(E22,Indicacao_viabilidade!E:F,2,0)</f>
        <v>1</v>
      </c>
      <c r="G22">
        <f>VLOOKUP(C22,[1]CROSSWALK!$C$2:$I$90,7,0)</f>
        <v>0</v>
      </c>
    </row>
    <row r="23" spans="1:7" x14ac:dyDescent="0.25">
      <c r="A23" s="11">
        <f t="shared" si="0"/>
        <v>3</v>
      </c>
      <c r="B23" t="str">
        <f>VLOOKUP(A23,Capitulos!A:B,2,0)</f>
        <v>Physical Characteristics</v>
      </c>
      <c r="C23">
        <v>301</v>
      </c>
      <c r="D23" t="str">
        <f>VLOOKUP(C23,Campos!C:D,2,0)</f>
        <v>Measurements</v>
      </c>
      <c r="E23" t="s">
        <v>405</v>
      </c>
      <c r="F23">
        <f>VLOOKUP(E23,Indicacao_viabilidade!E:F,2,0)</f>
        <v>1</v>
      </c>
      <c r="G23">
        <f>VLOOKUP(C23,[1]CROSSWALK!$C$2:$I$90,7,0)</f>
        <v>1</v>
      </c>
    </row>
    <row r="24" spans="1:7" x14ac:dyDescent="0.25">
      <c r="A24" s="11">
        <f t="shared" si="0"/>
        <v>3</v>
      </c>
      <c r="B24" t="str">
        <f>VLOOKUP(A24,Capitulos!A:B,2,0)</f>
        <v>Physical Characteristics</v>
      </c>
      <c r="C24">
        <v>301</v>
      </c>
      <c r="D24" t="str">
        <f>VLOOKUP(C24,Campos!C:D,2,0)</f>
        <v>Measurements</v>
      </c>
      <c r="E24" t="s">
        <v>544</v>
      </c>
      <c r="F24">
        <f>VLOOKUP(E24,Indicacao_viabilidade!E:F,2,0)</f>
        <v>1</v>
      </c>
      <c r="G24">
        <f>VLOOKUP(C24,[1]CROSSWALK!$C$2:$I$90,7,0)</f>
        <v>1</v>
      </c>
    </row>
    <row r="25" spans="1:7" x14ac:dyDescent="0.25">
      <c r="A25" s="11">
        <f t="shared" si="0"/>
        <v>3</v>
      </c>
      <c r="B25" t="str">
        <f>VLOOKUP(A25,Capitulos!A:B,2,0)</f>
        <v>Physical Characteristics</v>
      </c>
      <c r="C25">
        <v>301</v>
      </c>
      <c r="D25" t="str">
        <f>VLOOKUP(C25,Campos!C:D,2,0)</f>
        <v>Measurements</v>
      </c>
      <c r="E25" t="s">
        <v>394</v>
      </c>
      <c r="F25">
        <f>VLOOKUP(E25,Indicacao_viabilidade!E:F,2,0)</f>
        <v>1</v>
      </c>
      <c r="G25">
        <f>VLOOKUP(C25,[1]CROSSWALK!$C$2:$I$90,7,0)</f>
        <v>1</v>
      </c>
    </row>
    <row r="26" spans="1:7" x14ac:dyDescent="0.25">
      <c r="A26" s="11">
        <f t="shared" si="0"/>
        <v>3</v>
      </c>
      <c r="B26" t="str">
        <f>VLOOKUP(A26,Capitulos!A:B,2,0)</f>
        <v>Physical Characteristics</v>
      </c>
      <c r="C26">
        <v>301</v>
      </c>
      <c r="D26" t="str">
        <f>VLOOKUP(C26,Campos!C:D,2,0)</f>
        <v>Measurements</v>
      </c>
      <c r="E26" t="s">
        <v>427</v>
      </c>
      <c r="F26">
        <f>VLOOKUP(E26,Indicacao_viabilidade!E:F,2,0)</f>
        <v>1</v>
      </c>
      <c r="G26">
        <f>VLOOKUP(C26,[1]CROSSWALK!$C$2:$I$90,7,0)</f>
        <v>1</v>
      </c>
    </row>
    <row r="27" spans="1:7" x14ac:dyDescent="0.25">
      <c r="A27" s="11">
        <f t="shared" si="0"/>
        <v>3</v>
      </c>
      <c r="B27" t="str">
        <f>VLOOKUP(A27,Capitulos!A:B,2,0)</f>
        <v>Physical Characteristics</v>
      </c>
      <c r="C27">
        <v>301</v>
      </c>
      <c r="D27" t="str">
        <f>VLOOKUP(C27,Campos!C:D,2,0)</f>
        <v>Measurements</v>
      </c>
      <c r="E27" t="s">
        <v>560</v>
      </c>
      <c r="F27">
        <f>VLOOKUP(E27,Indicacao_viabilidade!E:F,2,0)</f>
        <v>1</v>
      </c>
      <c r="G27">
        <f>VLOOKUP(C27,[1]CROSSWALK!$C$2:$I$90,7,0)</f>
        <v>1</v>
      </c>
    </row>
    <row r="28" spans="1:7" hidden="1" x14ac:dyDescent="0.25">
      <c r="A28" s="11">
        <f t="shared" si="0"/>
        <v>3</v>
      </c>
      <c r="B28" t="str">
        <f>VLOOKUP(A28,Capitulos!A:B,2,0)</f>
        <v>Physical Characteristics</v>
      </c>
      <c r="C28">
        <v>305</v>
      </c>
      <c r="D28" t="str">
        <f>VLOOKUP(C28,Campos!C:D,2,0)</f>
        <v>Extent</v>
      </c>
      <c r="E28" t="s">
        <v>560</v>
      </c>
      <c r="F28">
        <f>VLOOKUP(E28,Indicacao_viabilidade!E:F,2,0)</f>
        <v>1</v>
      </c>
      <c r="G28">
        <f>VLOOKUP(C28,[1]CROSSWALK!$C$2:$I$90,7,0)</f>
        <v>0</v>
      </c>
    </row>
    <row r="29" spans="1:7" hidden="1" x14ac:dyDescent="0.25">
      <c r="A29" s="11">
        <f t="shared" si="0"/>
        <v>3</v>
      </c>
      <c r="B29" t="str">
        <f>VLOOKUP(A29,Capitulos!A:B,2,0)</f>
        <v>Physical Characteristics</v>
      </c>
      <c r="C29">
        <v>306</v>
      </c>
      <c r="D29" t="str">
        <f>VLOOKUP(C29,Campos!C:D,2,0)</f>
        <v>Qualifier</v>
      </c>
      <c r="E29" t="s">
        <v>560</v>
      </c>
      <c r="F29">
        <f>VLOOKUP(E29,Indicacao_viabilidade!E:F,2,0)</f>
        <v>1</v>
      </c>
      <c r="G29">
        <f>VLOOKUP(C29,[1]CROSSWALK!$C$2:$I$90,7,0)</f>
        <v>0</v>
      </c>
    </row>
    <row r="30" spans="1:7" hidden="1" x14ac:dyDescent="0.25">
      <c r="A30" s="11">
        <f t="shared" si="0"/>
        <v>3</v>
      </c>
      <c r="B30" t="str">
        <f>VLOOKUP(A30,Capitulos!A:B,2,0)</f>
        <v>Physical Characteristics</v>
      </c>
      <c r="C30">
        <v>307</v>
      </c>
      <c r="D30" t="str">
        <f>VLOOKUP(C30,Campos!C:D,2,0)</f>
        <v>Shape</v>
      </c>
      <c r="E30" t="s">
        <v>560</v>
      </c>
      <c r="F30">
        <f>VLOOKUP(E30,Indicacao_viabilidade!E:F,2,0)</f>
        <v>1</v>
      </c>
      <c r="G30">
        <f>VLOOKUP(C30,[1]CROSSWALK!$C$2:$I$90,7,0)</f>
        <v>0</v>
      </c>
    </row>
    <row r="31" spans="1:7" hidden="1" x14ac:dyDescent="0.25">
      <c r="A31" s="11">
        <f t="shared" si="0"/>
        <v>3</v>
      </c>
      <c r="B31" t="str">
        <f>VLOOKUP(A31,Capitulos!A:B,2,0)</f>
        <v>Physical Characteristics</v>
      </c>
      <c r="C31">
        <v>308</v>
      </c>
      <c r="D31" t="str">
        <f>VLOOKUP(C31,Campos!C:D,2,0)</f>
        <v>Format</v>
      </c>
      <c r="E31" t="s">
        <v>560</v>
      </c>
      <c r="F31">
        <f>VLOOKUP(E31,Indicacao_viabilidade!E:F,2,0)</f>
        <v>1</v>
      </c>
      <c r="G31">
        <f>VLOOKUP(C31,[1]CROSSWALK!$C$2:$I$90,7,0)</f>
        <v>0</v>
      </c>
    </row>
    <row r="32" spans="1:7" hidden="1" x14ac:dyDescent="0.25">
      <c r="A32" s="11">
        <f t="shared" si="0"/>
        <v>3</v>
      </c>
      <c r="B32" t="str">
        <f>VLOOKUP(A32,Capitulos!A:B,2,0)</f>
        <v>Physical Characteristics</v>
      </c>
      <c r="C32">
        <v>309</v>
      </c>
      <c r="D32" t="str">
        <f>VLOOKUP(C32,Campos!C:D,2,0)</f>
        <v>Scale</v>
      </c>
      <c r="E32" t="s">
        <v>560</v>
      </c>
      <c r="F32">
        <f>VLOOKUP(E32,Indicacao_viabilidade!E:F,2,0)</f>
        <v>1</v>
      </c>
      <c r="G32">
        <f>VLOOKUP(C32,[1]CROSSWALK!$C$2:$I$90,7,0)</f>
        <v>0</v>
      </c>
    </row>
    <row r="33" spans="1:7" x14ac:dyDescent="0.25">
      <c r="A33" s="11">
        <f t="shared" ref="A33:A64" si="1">VALUE(LEFT(C33,1))</f>
        <v>3</v>
      </c>
      <c r="B33" t="str">
        <f>VLOOKUP(A33,Capitulos!A:B,2,0)</f>
        <v>Physical Characteristics</v>
      </c>
      <c r="C33">
        <v>310</v>
      </c>
      <c r="D33" t="str">
        <f>VLOOKUP(C33,Campos!C:D,2,0)</f>
        <v>Materials and Techniques</v>
      </c>
      <c r="E33" t="s">
        <v>546</v>
      </c>
      <c r="F33">
        <f>VLOOKUP(E33,Indicacao_viabilidade!E:F,2,0)</f>
        <v>1</v>
      </c>
      <c r="G33">
        <f>VLOOKUP(C33,[1]CROSSWALK!$C$2:$I$90,7,0)</f>
        <v>1</v>
      </c>
    </row>
    <row r="34" spans="1:7" x14ac:dyDescent="0.25">
      <c r="A34" s="11">
        <f t="shared" si="1"/>
        <v>3</v>
      </c>
      <c r="B34" t="str">
        <f>VLOOKUP(A34,Capitulos!A:B,2,0)</f>
        <v>Physical Characteristics</v>
      </c>
      <c r="C34">
        <v>310</v>
      </c>
      <c r="D34" t="str">
        <f>VLOOKUP(C34,Campos!C:D,2,0)</f>
        <v>Materials and Techniques</v>
      </c>
      <c r="E34" t="s">
        <v>381</v>
      </c>
      <c r="F34">
        <f>VLOOKUP(E34,Indicacao_viabilidade!E:F,2,0)</f>
        <v>1</v>
      </c>
      <c r="G34">
        <f>VLOOKUP(C34,[1]CROSSWALK!$C$2:$I$90,7,0)</f>
        <v>1</v>
      </c>
    </row>
    <row r="35" spans="1:7" x14ac:dyDescent="0.25">
      <c r="A35" s="11">
        <f t="shared" si="1"/>
        <v>3</v>
      </c>
      <c r="B35" t="str">
        <f>VLOOKUP(A35,Capitulos!A:B,2,0)</f>
        <v>Physical Characteristics</v>
      </c>
      <c r="C35">
        <v>310</v>
      </c>
      <c r="D35" t="str">
        <f>VLOOKUP(C35,Campos!C:D,2,0)</f>
        <v>Materials and Techniques</v>
      </c>
      <c r="E35" t="s">
        <v>542</v>
      </c>
      <c r="F35">
        <f>VLOOKUP(E35,Indicacao_viabilidade!E:F,2,0)</f>
        <v>1</v>
      </c>
      <c r="G35">
        <f>VLOOKUP(C35,[1]CROSSWALK!$C$2:$I$90,7,0)</f>
        <v>1</v>
      </c>
    </row>
    <row r="36" spans="1:7" x14ac:dyDescent="0.25">
      <c r="A36" s="11">
        <f t="shared" si="1"/>
        <v>3</v>
      </c>
      <c r="B36" t="str">
        <f>VLOOKUP(A36,Capitulos!A:B,2,0)</f>
        <v>Physical Characteristics</v>
      </c>
      <c r="C36">
        <v>310</v>
      </c>
      <c r="D36" t="str">
        <f>VLOOKUP(C36,Campos!C:D,2,0)</f>
        <v>Materials and Techniques</v>
      </c>
      <c r="E36" t="s">
        <v>541</v>
      </c>
      <c r="F36">
        <f>VLOOKUP(E36,Indicacao_viabilidade!E:F,2,0)</f>
        <v>1</v>
      </c>
      <c r="G36">
        <f>VLOOKUP(C36,[1]CROSSWALK!$C$2:$I$90,7,0)</f>
        <v>1</v>
      </c>
    </row>
    <row r="37" spans="1:7" x14ac:dyDescent="0.25">
      <c r="A37" s="11">
        <f t="shared" si="1"/>
        <v>3</v>
      </c>
      <c r="B37" t="str">
        <f>VLOOKUP(A37,Capitulos!A:B,2,0)</f>
        <v>Physical Characteristics</v>
      </c>
      <c r="C37">
        <v>310</v>
      </c>
      <c r="D37" t="str">
        <f>VLOOKUP(C37,Campos!C:D,2,0)</f>
        <v>Materials and Techniques</v>
      </c>
      <c r="E37" t="s">
        <v>560</v>
      </c>
      <c r="F37">
        <f>VLOOKUP(E37,Indicacao_viabilidade!E:F,2,0)</f>
        <v>1</v>
      </c>
      <c r="G37">
        <f>VLOOKUP(C37,[1]CROSSWALK!$C$2:$I$90,7,0)</f>
        <v>1</v>
      </c>
    </row>
    <row r="38" spans="1:7" hidden="1" x14ac:dyDescent="0.25">
      <c r="A38" s="11">
        <f t="shared" si="1"/>
        <v>3</v>
      </c>
      <c r="B38" t="str">
        <f>VLOOKUP(A38,Capitulos!A:B,2,0)</f>
        <v>Physical Characteristics</v>
      </c>
      <c r="C38">
        <v>314</v>
      </c>
      <c r="D38" t="str">
        <f>VLOOKUP(C38,Campos!C:D,2,0)</f>
        <v>Color</v>
      </c>
      <c r="E38" t="s">
        <v>560</v>
      </c>
      <c r="F38">
        <f>VLOOKUP(E38,Indicacao_viabilidade!E:F,2,0)</f>
        <v>1</v>
      </c>
      <c r="G38">
        <f>VLOOKUP(C38,[1]CROSSWALK!$C$2:$I$90,7,0)</f>
        <v>0</v>
      </c>
    </row>
    <row r="39" spans="1:7" hidden="1" x14ac:dyDescent="0.25">
      <c r="A39" s="11">
        <f t="shared" si="1"/>
        <v>3</v>
      </c>
      <c r="B39" t="str">
        <f>VLOOKUP(A39,Capitulos!A:B,2,0)</f>
        <v>Physical Characteristics</v>
      </c>
      <c r="C39">
        <v>316</v>
      </c>
      <c r="D39" t="str">
        <f>VLOOKUP(C39,Campos!C:D,2,0)</f>
        <v>Extent</v>
      </c>
      <c r="E39" t="s">
        <v>560</v>
      </c>
      <c r="F39">
        <f>VLOOKUP(E39,Indicacao_viabilidade!E:F,2,0)</f>
        <v>1</v>
      </c>
      <c r="G39">
        <f>VLOOKUP(C39,[1]CROSSWALK!$C$2:$I$90,7,0)</f>
        <v>0</v>
      </c>
    </row>
    <row r="40" spans="1:7" hidden="1" x14ac:dyDescent="0.25">
      <c r="A40" s="11">
        <f t="shared" si="1"/>
        <v>3</v>
      </c>
      <c r="B40" t="str">
        <f>VLOOKUP(A40,Capitulos!A:B,2,0)</f>
        <v>Physical Characteristics</v>
      </c>
      <c r="C40">
        <v>317</v>
      </c>
      <c r="D40" t="str">
        <f>VLOOKUP(C40,Campos!C:D,2,0)</f>
        <v>Qualifier</v>
      </c>
      <c r="E40" t="s">
        <v>560</v>
      </c>
      <c r="F40">
        <f>VLOOKUP(E40,Indicacao_viabilidade!E:F,2,0)</f>
        <v>1</v>
      </c>
      <c r="G40">
        <f>VLOOKUP(C40,[1]CROSSWALK!$C$2:$I$90,7,0)</f>
        <v>0</v>
      </c>
    </row>
    <row r="41" spans="1:7" hidden="1" x14ac:dyDescent="0.25">
      <c r="A41" s="11">
        <f t="shared" si="1"/>
        <v>3</v>
      </c>
      <c r="B41" t="str">
        <f>VLOOKUP(A41,Capitulos!A:B,2,0)</f>
        <v>Physical Characteristics</v>
      </c>
      <c r="C41">
        <v>319</v>
      </c>
      <c r="D41" t="str">
        <f>VLOOKUP(C41,Campos!C:D,2,0)</f>
        <v>Edition</v>
      </c>
      <c r="E41" t="s">
        <v>546</v>
      </c>
      <c r="F41">
        <f>VLOOKUP(E41,Indicacao_viabilidade!E:F,2,0)</f>
        <v>1</v>
      </c>
      <c r="G41">
        <f>VLOOKUP(C41,[1]CROSSWALK!$C$2:$I$90,7,0)</f>
        <v>0</v>
      </c>
    </row>
    <row r="42" spans="1:7" hidden="1" x14ac:dyDescent="0.25">
      <c r="A42" s="11">
        <f t="shared" si="1"/>
        <v>3</v>
      </c>
      <c r="B42" t="str">
        <f>VLOOKUP(A42,Capitulos!A:B,2,0)</f>
        <v>Physical Characteristics</v>
      </c>
      <c r="C42">
        <v>319</v>
      </c>
      <c r="D42" t="str">
        <f>VLOOKUP(C42,Campos!C:D,2,0)</f>
        <v>Edition</v>
      </c>
      <c r="E42" t="s">
        <v>381</v>
      </c>
      <c r="F42">
        <f>VLOOKUP(E42,Indicacao_viabilidade!E:F,2,0)</f>
        <v>1</v>
      </c>
      <c r="G42">
        <f>VLOOKUP(C42,[1]CROSSWALK!$C$2:$I$90,7,0)</f>
        <v>0</v>
      </c>
    </row>
    <row r="43" spans="1:7" hidden="1" x14ac:dyDescent="0.25">
      <c r="A43" s="11">
        <f t="shared" si="1"/>
        <v>3</v>
      </c>
      <c r="B43" t="str">
        <f>VLOOKUP(A43,Capitulos!A:B,2,0)</f>
        <v>Physical Characteristics</v>
      </c>
      <c r="C43">
        <v>319</v>
      </c>
      <c r="D43" t="str">
        <f>VLOOKUP(C43,Campos!C:D,2,0)</f>
        <v>Edition</v>
      </c>
      <c r="E43" t="s">
        <v>378</v>
      </c>
      <c r="F43">
        <f>VLOOKUP(E43,Indicacao_viabilidade!E:F,2,0)</f>
        <v>0</v>
      </c>
      <c r="G43">
        <f>VLOOKUP(C43,[1]CROSSWALK!$C$2:$I$90,7,0)</f>
        <v>0</v>
      </c>
    </row>
    <row r="44" spans="1:7" hidden="1" x14ac:dyDescent="0.25">
      <c r="A44" s="11">
        <f t="shared" si="1"/>
        <v>3</v>
      </c>
      <c r="B44" t="str">
        <f>VLOOKUP(A44,Capitulos!A:B,2,0)</f>
        <v>Physical Characteristics</v>
      </c>
      <c r="C44">
        <v>319</v>
      </c>
      <c r="D44" t="str">
        <f>VLOOKUP(C44,Campos!C:D,2,0)</f>
        <v>Edition</v>
      </c>
      <c r="E44" t="s">
        <v>542</v>
      </c>
      <c r="F44">
        <f>VLOOKUP(E44,Indicacao_viabilidade!E:F,2,0)</f>
        <v>1</v>
      </c>
      <c r="G44">
        <f>VLOOKUP(C44,[1]CROSSWALK!$C$2:$I$90,7,0)</f>
        <v>0</v>
      </c>
    </row>
    <row r="45" spans="1:7" hidden="1" x14ac:dyDescent="0.25">
      <c r="A45" s="11">
        <f t="shared" si="1"/>
        <v>3</v>
      </c>
      <c r="B45" t="str">
        <f>VLOOKUP(A45,Capitulos!A:B,2,0)</f>
        <v>Physical Characteristics</v>
      </c>
      <c r="C45">
        <v>320</v>
      </c>
      <c r="D45" t="str">
        <f>VLOOKUP(C45,Campos!C:D,2,0)</f>
        <v>Impression Number</v>
      </c>
      <c r="E45" t="s">
        <v>560</v>
      </c>
      <c r="F45">
        <f>VLOOKUP(E45,Indicacao_viabilidade!E:F,2,0)</f>
        <v>1</v>
      </c>
      <c r="G45">
        <f>VLOOKUP(C45,[1]CROSSWALK!$C$2:$I$90,7,0)</f>
        <v>0</v>
      </c>
    </row>
    <row r="46" spans="1:7" hidden="1" x14ac:dyDescent="0.25">
      <c r="A46" s="11">
        <f t="shared" si="1"/>
        <v>3</v>
      </c>
      <c r="B46" t="str">
        <f>VLOOKUP(A46,Capitulos!A:B,2,0)</f>
        <v>Physical Characteristics</v>
      </c>
      <c r="C46">
        <v>321</v>
      </c>
      <c r="D46" t="str">
        <f>VLOOKUP(C46,Campos!C:D,2,0)</f>
        <v>Edition Size</v>
      </c>
      <c r="E46" t="s">
        <v>560</v>
      </c>
      <c r="F46">
        <f>VLOOKUP(E46,Indicacao_viabilidade!E:F,2,0)</f>
        <v>1</v>
      </c>
      <c r="G46">
        <f>VLOOKUP(C46,[1]CROSSWALK!$C$2:$I$90,7,0)</f>
        <v>0</v>
      </c>
    </row>
    <row r="47" spans="1:7" hidden="1" x14ac:dyDescent="0.25">
      <c r="A47" s="11">
        <f t="shared" si="1"/>
        <v>3</v>
      </c>
      <c r="B47" t="str">
        <f>VLOOKUP(A47,Capitulos!A:B,2,0)</f>
        <v>Physical Characteristics</v>
      </c>
      <c r="C47">
        <v>322</v>
      </c>
      <c r="D47" t="str">
        <f>VLOOKUP(C47,Campos!C:D,2,0)</f>
        <v>Edition Number</v>
      </c>
      <c r="E47" t="s">
        <v>560</v>
      </c>
      <c r="F47">
        <f>VLOOKUP(E47,Indicacao_viabilidade!E:F,2,0)</f>
        <v>1</v>
      </c>
      <c r="G47">
        <f>VLOOKUP(C47,[1]CROSSWALK!$C$2:$I$90,7,0)</f>
        <v>0</v>
      </c>
    </row>
    <row r="48" spans="1:7" hidden="1" x14ac:dyDescent="0.25">
      <c r="A48" s="11">
        <f t="shared" si="1"/>
        <v>3</v>
      </c>
      <c r="B48" t="str">
        <f>VLOOKUP(A48,Capitulos!A:B,2,0)</f>
        <v>Physical Characteristics</v>
      </c>
      <c r="C48">
        <v>323</v>
      </c>
      <c r="D48" t="str">
        <f>VLOOKUP(C48,Campos!C:D,2,0)</f>
        <v>State</v>
      </c>
      <c r="E48" t="s">
        <v>381</v>
      </c>
      <c r="F48">
        <f>VLOOKUP(E48,Indicacao_viabilidade!E:F,2,0)</f>
        <v>1</v>
      </c>
      <c r="G48">
        <f>VLOOKUP(C48,[1]CROSSWALK!$C$2:$I$90,7,0)</f>
        <v>0</v>
      </c>
    </row>
    <row r="49" spans="1:7" hidden="1" x14ac:dyDescent="0.25">
      <c r="A49" s="11">
        <f t="shared" si="1"/>
        <v>3</v>
      </c>
      <c r="B49" t="str">
        <f>VLOOKUP(A49,Capitulos!A:B,2,0)</f>
        <v>Physical Characteristics</v>
      </c>
      <c r="C49">
        <v>323</v>
      </c>
      <c r="D49" t="str">
        <f>VLOOKUP(C49,Campos!C:D,2,0)</f>
        <v>State</v>
      </c>
      <c r="E49" t="s">
        <v>394</v>
      </c>
      <c r="F49">
        <f>VLOOKUP(E49,Indicacao_viabilidade!E:F,2,0)</f>
        <v>1</v>
      </c>
      <c r="G49">
        <f>VLOOKUP(C49,[1]CROSSWALK!$C$2:$I$90,7,0)</f>
        <v>0</v>
      </c>
    </row>
    <row r="50" spans="1:7" hidden="1" x14ac:dyDescent="0.25">
      <c r="A50" s="11">
        <f t="shared" si="1"/>
        <v>3</v>
      </c>
      <c r="B50" t="str">
        <f>VLOOKUP(A50,Capitulos!A:B,2,0)</f>
        <v>Physical Characteristics</v>
      </c>
      <c r="C50">
        <v>323</v>
      </c>
      <c r="D50" t="str">
        <f>VLOOKUP(C50,Campos!C:D,2,0)</f>
        <v>State</v>
      </c>
      <c r="E50" t="s">
        <v>378</v>
      </c>
      <c r="F50">
        <f>VLOOKUP(E50,Indicacao_viabilidade!E:F,2,0)</f>
        <v>0</v>
      </c>
      <c r="G50">
        <f>VLOOKUP(C50,[1]CROSSWALK!$C$2:$I$90,7,0)</f>
        <v>0</v>
      </c>
    </row>
    <row r="51" spans="1:7" hidden="1" x14ac:dyDescent="0.25">
      <c r="A51" s="11">
        <f t="shared" si="1"/>
        <v>3</v>
      </c>
      <c r="B51" t="str">
        <f>VLOOKUP(A51,Capitulos!A:B,2,0)</f>
        <v>Physical Characteristics</v>
      </c>
      <c r="C51">
        <v>323</v>
      </c>
      <c r="D51" t="str">
        <f>VLOOKUP(C51,Campos!C:D,2,0)</f>
        <v>State</v>
      </c>
      <c r="E51" t="s">
        <v>542</v>
      </c>
      <c r="F51">
        <f>VLOOKUP(E51,Indicacao_viabilidade!E:F,2,0)</f>
        <v>1</v>
      </c>
      <c r="G51">
        <f>VLOOKUP(C51,[1]CROSSWALK!$C$2:$I$90,7,0)</f>
        <v>0</v>
      </c>
    </row>
    <row r="52" spans="1:7" hidden="1" x14ac:dyDescent="0.25">
      <c r="A52" s="11">
        <f t="shared" si="1"/>
        <v>3</v>
      </c>
      <c r="B52" t="str">
        <f>VLOOKUP(A52,Capitulos!A:B,2,0)</f>
        <v>Physical Characteristics</v>
      </c>
      <c r="C52">
        <v>325</v>
      </c>
      <c r="D52" t="str">
        <f>VLOOKUP(C52,Campos!C:D,2,0)</f>
        <v>Known States</v>
      </c>
      <c r="E52" t="s">
        <v>560</v>
      </c>
      <c r="F52">
        <f>VLOOKUP(E52,Indicacao_viabilidade!E:F,2,0)</f>
        <v>1</v>
      </c>
      <c r="G52">
        <f>VLOOKUP(C52,[1]CROSSWALK!$C$2:$I$90,7,0)</f>
        <v>0</v>
      </c>
    </row>
    <row r="53" spans="1:7" x14ac:dyDescent="0.25">
      <c r="A53" s="11">
        <f t="shared" si="1"/>
        <v>3</v>
      </c>
      <c r="B53" t="str">
        <f>VLOOKUP(A53,Capitulos!A:B,2,0)</f>
        <v>Physical Characteristics</v>
      </c>
      <c r="C53">
        <v>328</v>
      </c>
      <c r="D53" t="str">
        <f>VLOOKUP(C53,Campos!C:D,2,0)</f>
        <v>Inscription</v>
      </c>
      <c r="E53" t="s">
        <v>560</v>
      </c>
      <c r="F53">
        <f>VLOOKUP(E53,Indicacao_viabilidade!E:F,2,0)</f>
        <v>1</v>
      </c>
      <c r="G53">
        <f>VLOOKUP(C53,[1]CROSSWALK!$C$2:$I$90,7,0)</f>
        <v>1</v>
      </c>
    </row>
    <row r="54" spans="1:7" hidden="1" x14ac:dyDescent="0.25">
      <c r="A54" s="11">
        <f t="shared" si="1"/>
        <v>3</v>
      </c>
      <c r="B54" t="str">
        <f>VLOOKUP(A54,Capitulos!A:B,2,0)</f>
        <v>Physical Characteristics</v>
      </c>
      <c r="C54">
        <v>329</v>
      </c>
      <c r="D54" t="str">
        <f>VLOOKUP(C54,Campos!C:D,2,0)</f>
        <v>Inscription Type</v>
      </c>
      <c r="E54" t="s">
        <v>560</v>
      </c>
      <c r="F54">
        <f>VLOOKUP(E54,Indicacao_viabilidade!E:F,2,0)</f>
        <v>1</v>
      </c>
      <c r="G54">
        <f>VLOOKUP(C54,[1]CROSSWALK!$C$2:$I$90,7,0)</f>
        <v>0</v>
      </c>
    </row>
    <row r="55" spans="1:7" hidden="1" x14ac:dyDescent="0.25">
      <c r="A55" s="11">
        <f t="shared" si="1"/>
        <v>3</v>
      </c>
      <c r="B55" t="str">
        <f>VLOOKUP(A55,Capitulos!A:B,2,0)</f>
        <v>Physical Characteristics</v>
      </c>
      <c r="C55">
        <v>330</v>
      </c>
      <c r="D55" t="str">
        <f>VLOOKUP(C55,Campos!C:D,2,0)</f>
        <v>Inscription Location</v>
      </c>
      <c r="E55" t="s">
        <v>560</v>
      </c>
      <c r="F55">
        <f>VLOOKUP(E55,Indicacao_viabilidade!E:F,2,0)</f>
        <v>1</v>
      </c>
      <c r="G55">
        <f>VLOOKUP(C55,[1]CROSSWALK!$C$2:$I$90,7,0)</f>
        <v>0</v>
      </c>
    </row>
    <row r="56" spans="1:7" x14ac:dyDescent="0.25">
      <c r="A56" s="11">
        <f t="shared" si="1"/>
        <v>3</v>
      </c>
      <c r="B56" t="str">
        <f>VLOOKUP(A56,Capitulos!A:B,2,0)</f>
        <v>Physical Characteristics</v>
      </c>
      <c r="C56">
        <v>334</v>
      </c>
      <c r="D56" t="str">
        <f>VLOOKUP(C56,Campos!C:D,2,0)</f>
        <v>Physical Description</v>
      </c>
      <c r="E56" t="s">
        <v>560</v>
      </c>
      <c r="F56">
        <f>VLOOKUP(E56,Indicacao_viabilidade!E:F,2,0)</f>
        <v>1</v>
      </c>
      <c r="G56">
        <f>VLOOKUP(C56,[1]CROSSWALK!$C$2:$I$90,7,0)</f>
        <v>1</v>
      </c>
    </row>
    <row r="57" spans="1:7" hidden="1" x14ac:dyDescent="0.25">
      <c r="A57" s="11">
        <f t="shared" si="1"/>
        <v>3</v>
      </c>
      <c r="B57" t="str">
        <f>VLOOKUP(A57,Capitulos!A:B,2,0)</f>
        <v>Physical Characteristics</v>
      </c>
      <c r="C57">
        <v>335</v>
      </c>
      <c r="D57" t="str">
        <f>VLOOKUP(C57,Campos!C:D,2,0)</f>
        <v>Condition and Examination History</v>
      </c>
      <c r="E57" t="s">
        <v>560</v>
      </c>
      <c r="F57">
        <f>VLOOKUP(E57,Indicacao_viabilidade!E:F,2,0)</f>
        <v>1</v>
      </c>
      <c r="G57">
        <f>VLOOKUP(C57,[1]CROSSWALK!$C$2:$I$90,7,0)</f>
        <v>0</v>
      </c>
    </row>
    <row r="58" spans="1:7" hidden="1" x14ac:dyDescent="0.25">
      <c r="A58" s="11">
        <f t="shared" si="1"/>
        <v>3</v>
      </c>
      <c r="B58" t="str">
        <f>VLOOKUP(A58,Capitulos!A:B,2,0)</f>
        <v>Physical Characteristics</v>
      </c>
      <c r="C58">
        <v>336</v>
      </c>
      <c r="D58" t="str">
        <f>VLOOKUP(C58,Campos!C:D,2,0)</f>
        <v>Conservation and Treatment History</v>
      </c>
      <c r="E58" t="s">
        <v>560</v>
      </c>
      <c r="F58">
        <f>VLOOKUP(E58,Indicacao_viabilidade!E:F,2,0)</f>
        <v>1</v>
      </c>
      <c r="G58">
        <f>VLOOKUP(C58,[1]CROSSWALK!$C$2:$I$90,7,0)</f>
        <v>0</v>
      </c>
    </row>
    <row r="59" spans="1:7" hidden="1" x14ac:dyDescent="0.25">
      <c r="A59" s="11">
        <f t="shared" si="1"/>
        <v>3</v>
      </c>
      <c r="B59" t="str">
        <f>VLOOKUP(A59,Capitulos!A:B,2,0)</f>
        <v>Physical Characteristics</v>
      </c>
      <c r="C59">
        <v>399</v>
      </c>
      <c r="D59" t="str">
        <f>VLOOKUP(C59,Campos!C:D,2,0)</f>
        <v>State Identification</v>
      </c>
      <c r="E59" t="s">
        <v>560</v>
      </c>
      <c r="F59">
        <f>VLOOKUP(E59,Indicacao_viabilidade!E:F,2,0)</f>
        <v>1</v>
      </c>
      <c r="G59">
        <f>VLOOKUP(C59,[1]CROSSWALK!$C$2:$I$90,7,0)</f>
        <v>0</v>
      </c>
    </row>
    <row r="60" spans="1:7" hidden="1" x14ac:dyDescent="0.25">
      <c r="A60" s="11">
        <f t="shared" si="1"/>
        <v>4</v>
      </c>
      <c r="B60" t="str">
        <f>VLOOKUP(A60,Capitulos!A:B,2,0)</f>
        <v>Stylistic, Cultural, and Chronological Information</v>
      </c>
      <c r="C60">
        <v>401</v>
      </c>
      <c r="D60" t="str">
        <f>VLOOKUP(C60,Campos!C:D,2,0)</f>
        <v>Style</v>
      </c>
      <c r="E60" t="s">
        <v>560</v>
      </c>
      <c r="F60">
        <f>VLOOKUP(E60,Indicacao_viabilidade!E:F,2,0)</f>
        <v>1</v>
      </c>
      <c r="G60">
        <f>VLOOKUP(C60,[1]CROSSWALK!$C$2:$I$90,7,0)</f>
        <v>0</v>
      </c>
    </row>
    <row r="61" spans="1:7" hidden="1" x14ac:dyDescent="0.25">
      <c r="A61" s="11">
        <f t="shared" si="1"/>
        <v>4</v>
      </c>
      <c r="B61" t="str">
        <f>VLOOKUP(A61,Capitulos!A:B,2,0)</f>
        <v>Stylistic, Cultural, and Chronological Information</v>
      </c>
      <c r="C61">
        <v>402</v>
      </c>
      <c r="D61" t="str">
        <f>VLOOKUP(C61,Campos!C:D,2,0)</f>
        <v>Qualifier</v>
      </c>
      <c r="E61" t="s">
        <v>560</v>
      </c>
      <c r="F61">
        <f>VLOOKUP(E61,Indicacao_viabilidade!E:F,2,0)</f>
        <v>1</v>
      </c>
      <c r="G61">
        <f>VLOOKUP(C61,[1]CROSSWALK!$C$2:$I$90,7,0)</f>
        <v>0</v>
      </c>
    </row>
    <row r="62" spans="1:7" hidden="1" x14ac:dyDescent="0.25">
      <c r="A62" s="11">
        <f t="shared" si="1"/>
        <v>4</v>
      </c>
      <c r="B62" t="str">
        <f>VLOOKUP(A62,Capitulos!A:B,2,0)</f>
        <v>Stylistic, Cultural, and Chronological Information</v>
      </c>
      <c r="C62">
        <v>403</v>
      </c>
      <c r="D62" t="str">
        <f>VLOOKUP(C62,Campos!C:D,2,0)</f>
        <v>Culture</v>
      </c>
      <c r="E62" t="s">
        <v>381</v>
      </c>
      <c r="F62">
        <f>VLOOKUP(E62,Indicacao_viabilidade!E:F,2,0)</f>
        <v>1</v>
      </c>
      <c r="G62">
        <f>VLOOKUP(C62,[1]CROSSWALK!$C$2:$I$90,7,0)</f>
        <v>0</v>
      </c>
    </row>
    <row r="63" spans="1:7" hidden="1" x14ac:dyDescent="0.25">
      <c r="A63" s="11">
        <f t="shared" si="1"/>
        <v>4</v>
      </c>
      <c r="B63" t="str">
        <f>VLOOKUP(A63,Capitulos!A:B,2,0)</f>
        <v>Stylistic, Cultural, and Chronological Information</v>
      </c>
      <c r="C63">
        <v>403</v>
      </c>
      <c r="D63" t="str">
        <f>VLOOKUP(C63,Campos!C:D,2,0)</f>
        <v>Culture</v>
      </c>
      <c r="E63" t="s">
        <v>377</v>
      </c>
      <c r="F63">
        <f>VLOOKUP(E63,Indicacao_viabilidade!E:F,2,0)</f>
        <v>0</v>
      </c>
      <c r="G63">
        <f>VLOOKUP(C63,[1]CROSSWALK!$C$2:$I$90,7,0)</f>
        <v>0</v>
      </c>
    </row>
    <row r="64" spans="1:7" hidden="1" x14ac:dyDescent="0.25">
      <c r="A64" s="11">
        <f t="shared" si="1"/>
        <v>4</v>
      </c>
      <c r="B64" t="str">
        <f>VLOOKUP(A64,Capitulos!A:B,2,0)</f>
        <v>Stylistic, Cultural, and Chronological Information</v>
      </c>
      <c r="C64">
        <v>403</v>
      </c>
      <c r="D64" t="str">
        <f>VLOOKUP(C64,Campos!C:D,2,0)</f>
        <v>Culture</v>
      </c>
      <c r="E64" t="s">
        <v>388</v>
      </c>
      <c r="F64">
        <f>VLOOKUP(E64,Indicacao_viabilidade!E:F,2,0)</f>
        <v>0</v>
      </c>
      <c r="G64">
        <f>VLOOKUP(C64,[1]CROSSWALK!$C$2:$I$90,7,0)</f>
        <v>0</v>
      </c>
    </row>
    <row r="65" spans="1:7" hidden="1" x14ac:dyDescent="0.25">
      <c r="A65" s="11">
        <f t="shared" ref="A65:A96" si="2">VALUE(LEFT(C65,1))</f>
        <v>4</v>
      </c>
      <c r="B65" t="str">
        <f>VLOOKUP(A65,Capitulos!A:B,2,0)</f>
        <v>Stylistic, Cultural, and Chronological Information</v>
      </c>
      <c r="C65">
        <v>403</v>
      </c>
      <c r="D65" t="str">
        <f>VLOOKUP(C65,Campos!C:D,2,0)</f>
        <v>Culture</v>
      </c>
      <c r="E65" t="s">
        <v>542</v>
      </c>
      <c r="F65">
        <f>VLOOKUP(E65,Indicacao_viabilidade!E:F,2,0)</f>
        <v>1</v>
      </c>
      <c r="G65">
        <f>VLOOKUP(C65,[1]CROSSWALK!$C$2:$I$90,7,0)</f>
        <v>0</v>
      </c>
    </row>
    <row r="66" spans="1:7" hidden="1" x14ac:dyDescent="0.25">
      <c r="A66" s="11">
        <f t="shared" si="2"/>
        <v>4</v>
      </c>
      <c r="B66" t="str">
        <f>VLOOKUP(A66,Capitulos!A:B,2,0)</f>
        <v>Stylistic, Cultural, and Chronological Information</v>
      </c>
      <c r="C66">
        <v>403</v>
      </c>
      <c r="D66" t="str">
        <f>VLOOKUP(C66,Campos!C:D,2,0)</f>
        <v>Culture</v>
      </c>
      <c r="E66" t="s">
        <v>560</v>
      </c>
      <c r="F66">
        <f>VLOOKUP(E66,Indicacao_viabilidade!E:F,2,0)</f>
        <v>1</v>
      </c>
      <c r="G66">
        <f>VLOOKUP(C66,[1]CROSSWALK!$C$2:$I$90,7,0)</f>
        <v>0</v>
      </c>
    </row>
    <row r="67" spans="1:7" x14ac:dyDescent="0.25">
      <c r="A67" s="11">
        <f t="shared" si="2"/>
        <v>4</v>
      </c>
      <c r="B67" t="str">
        <f>VLOOKUP(A67,Capitulos!A:B,2,0)</f>
        <v>Stylistic, Cultural, and Chronological Information</v>
      </c>
      <c r="C67">
        <v>404</v>
      </c>
      <c r="D67" t="str">
        <f>VLOOKUP(C67,Campos!C:D,2,0)</f>
        <v>Date</v>
      </c>
      <c r="E67" t="s">
        <v>554</v>
      </c>
      <c r="F67">
        <f>VLOOKUP(E67,Indicacao_viabilidade!E:F,2,0)</f>
        <v>1</v>
      </c>
      <c r="G67">
        <f>VLOOKUP(C67,[1]CROSSWALK!$C$2:$I$90,7,0)</f>
        <v>1</v>
      </c>
    </row>
    <row r="68" spans="1:7" x14ac:dyDescent="0.25">
      <c r="A68" s="11">
        <f t="shared" si="2"/>
        <v>4</v>
      </c>
      <c r="B68" t="str">
        <f>VLOOKUP(A68,Capitulos!A:B,2,0)</f>
        <v>Stylistic, Cultural, and Chronological Information</v>
      </c>
      <c r="C68">
        <v>404</v>
      </c>
      <c r="D68" t="str">
        <f>VLOOKUP(C68,Campos!C:D,2,0)</f>
        <v>Date</v>
      </c>
      <c r="E68" t="s">
        <v>546</v>
      </c>
      <c r="F68">
        <f>VLOOKUP(E68,Indicacao_viabilidade!E:F,2,0)</f>
        <v>1</v>
      </c>
      <c r="G68">
        <f>VLOOKUP(C68,[1]CROSSWALK!$C$2:$I$90,7,0)</f>
        <v>1</v>
      </c>
    </row>
    <row r="69" spans="1:7" x14ac:dyDescent="0.25">
      <c r="A69" s="11">
        <f t="shared" si="2"/>
        <v>4</v>
      </c>
      <c r="B69" t="str">
        <f>VLOOKUP(A69,Capitulos!A:B,2,0)</f>
        <v>Stylistic, Cultural, and Chronological Information</v>
      </c>
      <c r="C69">
        <v>404</v>
      </c>
      <c r="D69" t="str">
        <f>VLOOKUP(C69,Campos!C:D,2,0)</f>
        <v>Date</v>
      </c>
      <c r="E69" t="s">
        <v>381</v>
      </c>
      <c r="F69">
        <f>VLOOKUP(E69,Indicacao_viabilidade!E:F,2,0)</f>
        <v>1</v>
      </c>
      <c r="G69">
        <f>VLOOKUP(C69,[1]CROSSWALK!$C$2:$I$90,7,0)</f>
        <v>1</v>
      </c>
    </row>
    <row r="70" spans="1:7" x14ac:dyDescent="0.25">
      <c r="A70" s="11">
        <f t="shared" si="2"/>
        <v>4</v>
      </c>
      <c r="B70" t="str">
        <f>VLOOKUP(A70,Capitulos!A:B,2,0)</f>
        <v>Stylistic, Cultural, and Chronological Information</v>
      </c>
      <c r="C70">
        <v>404</v>
      </c>
      <c r="D70" t="str">
        <f>VLOOKUP(C70,Campos!C:D,2,0)</f>
        <v>Date</v>
      </c>
      <c r="E70" t="s">
        <v>371</v>
      </c>
      <c r="F70">
        <f>VLOOKUP(E70,Indicacao_viabilidade!E:F,2,0)</f>
        <v>1</v>
      </c>
      <c r="G70">
        <f>VLOOKUP(C70,[1]CROSSWALK!$C$2:$I$90,7,0)</f>
        <v>1</v>
      </c>
    </row>
    <row r="71" spans="1:7" x14ac:dyDescent="0.25">
      <c r="A71" s="11">
        <f t="shared" si="2"/>
        <v>4</v>
      </c>
      <c r="B71" t="str">
        <f>VLOOKUP(A71,Capitulos!A:B,2,0)</f>
        <v>Stylistic, Cultural, and Chronological Information</v>
      </c>
      <c r="C71">
        <v>404</v>
      </c>
      <c r="D71" t="str">
        <f>VLOOKUP(C71,Campos!C:D,2,0)</f>
        <v>Date</v>
      </c>
      <c r="E71" t="s">
        <v>551</v>
      </c>
      <c r="F71">
        <f>VLOOKUP(E71,Indicacao_viabilidade!E:F,2,0)</f>
        <v>1</v>
      </c>
      <c r="G71">
        <f>VLOOKUP(C71,[1]CROSSWALK!$C$2:$I$90,7,0)</f>
        <v>1</v>
      </c>
    </row>
    <row r="72" spans="1:7" x14ac:dyDescent="0.25">
      <c r="A72" s="11">
        <f t="shared" si="2"/>
        <v>4</v>
      </c>
      <c r="B72" t="str">
        <f>VLOOKUP(A72,Capitulos!A:B,2,0)</f>
        <v>Stylistic, Cultural, and Chronological Information</v>
      </c>
      <c r="C72">
        <v>404</v>
      </c>
      <c r="D72" t="str">
        <f>VLOOKUP(C72,Campos!C:D,2,0)</f>
        <v>Date</v>
      </c>
      <c r="E72" t="s">
        <v>414</v>
      </c>
      <c r="F72">
        <f>VLOOKUP(E72,Indicacao_viabilidade!E:F,2,0)</f>
        <v>1</v>
      </c>
      <c r="G72">
        <f>VLOOKUP(C72,[1]CROSSWALK!$C$2:$I$90,7,0)</f>
        <v>1</v>
      </c>
    </row>
    <row r="73" spans="1:7" x14ac:dyDescent="0.25">
      <c r="A73" s="11">
        <f t="shared" si="2"/>
        <v>4</v>
      </c>
      <c r="B73" t="str">
        <f>VLOOKUP(A73,Capitulos!A:B,2,0)</f>
        <v>Stylistic, Cultural, and Chronological Information</v>
      </c>
      <c r="C73">
        <v>404</v>
      </c>
      <c r="D73" t="str">
        <f>VLOOKUP(C73,Campos!C:D,2,0)</f>
        <v>Date</v>
      </c>
      <c r="E73" t="s">
        <v>415</v>
      </c>
      <c r="F73">
        <f>VLOOKUP(E73,Indicacao_viabilidade!E:F,2,0)</f>
        <v>1</v>
      </c>
      <c r="G73">
        <f>VLOOKUP(C73,[1]CROSSWALK!$C$2:$I$90,7,0)</f>
        <v>1</v>
      </c>
    </row>
    <row r="74" spans="1:7" x14ac:dyDescent="0.25">
      <c r="A74" s="11">
        <f t="shared" si="2"/>
        <v>4</v>
      </c>
      <c r="B74" t="str">
        <f>VLOOKUP(A74,Capitulos!A:B,2,0)</f>
        <v>Stylistic, Cultural, and Chronological Information</v>
      </c>
      <c r="C74">
        <v>404</v>
      </c>
      <c r="D74" t="str">
        <f>VLOOKUP(C74,Campos!C:D,2,0)</f>
        <v>Date</v>
      </c>
      <c r="E74" t="s">
        <v>542</v>
      </c>
      <c r="F74">
        <f>VLOOKUP(E74,Indicacao_viabilidade!E:F,2,0)</f>
        <v>1</v>
      </c>
      <c r="G74">
        <f>VLOOKUP(C74,[1]CROSSWALK!$C$2:$I$90,7,0)</f>
        <v>1</v>
      </c>
    </row>
    <row r="75" spans="1:7" x14ac:dyDescent="0.25">
      <c r="A75" s="11">
        <f t="shared" si="2"/>
        <v>4</v>
      </c>
      <c r="B75" t="str">
        <f>VLOOKUP(A75,Capitulos!A:B,2,0)</f>
        <v>Stylistic, Cultural, and Chronological Information</v>
      </c>
      <c r="C75">
        <v>404</v>
      </c>
      <c r="D75" t="str">
        <f>VLOOKUP(C75,Campos!C:D,2,0)</f>
        <v>Date</v>
      </c>
      <c r="E75" t="s">
        <v>553</v>
      </c>
      <c r="F75">
        <f>VLOOKUP(E75,Indicacao_viabilidade!E:F,2,0)</f>
        <v>1</v>
      </c>
      <c r="G75">
        <f>VLOOKUP(C75,[1]CROSSWALK!$C$2:$I$90,7,0)</f>
        <v>1</v>
      </c>
    </row>
    <row r="76" spans="1:7" hidden="1" x14ac:dyDescent="0.25">
      <c r="A76" s="11">
        <f t="shared" si="2"/>
        <v>4</v>
      </c>
      <c r="B76" t="str">
        <f>VLOOKUP(A76,Capitulos!A:B,2,0)</f>
        <v>Stylistic, Cultural, and Chronological Information</v>
      </c>
      <c r="C76">
        <v>405</v>
      </c>
      <c r="D76" t="str">
        <f>VLOOKUP(C76,Campos!C:D,2,0)</f>
        <v>Earliest Date</v>
      </c>
      <c r="E76" t="s">
        <v>371</v>
      </c>
      <c r="F76">
        <f>VLOOKUP(E76,Indicacao_viabilidade!E:F,2,0)</f>
        <v>1</v>
      </c>
      <c r="G76">
        <f>VLOOKUP(C76,[1]CROSSWALK!$C$2:$I$90,7,0)</f>
        <v>0</v>
      </c>
    </row>
    <row r="77" spans="1:7" hidden="1" x14ac:dyDescent="0.25">
      <c r="A77" s="11">
        <f t="shared" si="2"/>
        <v>4</v>
      </c>
      <c r="B77" t="str">
        <f>VLOOKUP(A77,Capitulos!A:B,2,0)</f>
        <v>Stylistic, Cultural, and Chronological Information</v>
      </c>
      <c r="C77">
        <v>405</v>
      </c>
      <c r="D77" t="str">
        <f>VLOOKUP(C77,Campos!C:D,2,0)</f>
        <v>Earliest Date</v>
      </c>
      <c r="E77" t="s">
        <v>543</v>
      </c>
      <c r="F77">
        <f>VLOOKUP(E77,Indicacao_viabilidade!E:F,2,0)</f>
        <v>1</v>
      </c>
      <c r="G77">
        <f>VLOOKUP(C77,[1]CROSSWALK!$C$2:$I$90,7,0)</f>
        <v>0</v>
      </c>
    </row>
    <row r="78" spans="1:7" hidden="1" x14ac:dyDescent="0.25">
      <c r="A78" s="11">
        <f t="shared" si="2"/>
        <v>4</v>
      </c>
      <c r="B78" t="str">
        <f>VLOOKUP(A78,Capitulos!A:B,2,0)</f>
        <v>Stylistic, Cultural, and Chronological Information</v>
      </c>
      <c r="C78">
        <v>405</v>
      </c>
      <c r="D78" t="str">
        <f>VLOOKUP(C78,Campos!C:D,2,0)</f>
        <v>Earliest Date</v>
      </c>
      <c r="E78" t="s">
        <v>370</v>
      </c>
      <c r="F78">
        <f>VLOOKUP(E78,Indicacao_viabilidade!E:F,2,0)</f>
        <v>0</v>
      </c>
      <c r="G78">
        <f>VLOOKUP(C78,[1]CROSSWALK!$C$2:$I$90,7,0)</f>
        <v>0</v>
      </c>
    </row>
    <row r="79" spans="1:7" hidden="1" x14ac:dyDescent="0.25">
      <c r="A79" s="11">
        <f t="shared" si="2"/>
        <v>4</v>
      </c>
      <c r="B79" t="str">
        <f>VLOOKUP(A79,Capitulos!A:B,2,0)</f>
        <v>Stylistic, Cultural, and Chronological Information</v>
      </c>
      <c r="C79">
        <v>405</v>
      </c>
      <c r="D79" t="str">
        <f>VLOOKUP(C79,Campos!C:D,2,0)</f>
        <v>Earliest Date</v>
      </c>
      <c r="E79" t="s">
        <v>560</v>
      </c>
      <c r="F79">
        <f>VLOOKUP(E79,Indicacao_viabilidade!E:F,2,0)</f>
        <v>1</v>
      </c>
      <c r="G79">
        <f>VLOOKUP(C79,[1]CROSSWALK!$C$2:$I$90,7,0)</f>
        <v>0</v>
      </c>
    </row>
    <row r="80" spans="1:7" hidden="1" x14ac:dyDescent="0.25">
      <c r="A80" s="11">
        <f t="shared" si="2"/>
        <v>4</v>
      </c>
      <c r="B80" t="str">
        <f>VLOOKUP(A80,Capitulos!A:B,2,0)</f>
        <v>Stylistic, Cultural, and Chronological Information</v>
      </c>
      <c r="C80">
        <v>406</v>
      </c>
      <c r="D80" t="str">
        <f>VLOOKUP(C80,Campos!C:D,2,0)</f>
        <v>Latest Date</v>
      </c>
      <c r="E80" t="s">
        <v>371</v>
      </c>
      <c r="F80">
        <f>VLOOKUP(E80,Indicacao_viabilidade!E:F,2,0)</f>
        <v>1</v>
      </c>
      <c r="G80">
        <f>VLOOKUP(C80,[1]CROSSWALK!$C$2:$I$90,7,0)</f>
        <v>0</v>
      </c>
    </row>
    <row r="81" spans="1:7" hidden="1" x14ac:dyDescent="0.25">
      <c r="A81" s="11">
        <f t="shared" si="2"/>
        <v>4</v>
      </c>
      <c r="B81" t="str">
        <f>VLOOKUP(A81,Capitulos!A:B,2,0)</f>
        <v>Stylistic, Cultural, and Chronological Information</v>
      </c>
      <c r="C81">
        <v>406</v>
      </c>
      <c r="D81" t="str">
        <f>VLOOKUP(C81,Campos!C:D,2,0)</f>
        <v>Latest Date</v>
      </c>
      <c r="E81" t="s">
        <v>543</v>
      </c>
      <c r="F81">
        <f>VLOOKUP(E81,Indicacao_viabilidade!E:F,2,0)</f>
        <v>1</v>
      </c>
      <c r="G81">
        <f>VLOOKUP(C81,[1]CROSSWALK!$C$2:$I$90,7,0)</f>
        <v>0</v>
      </c>
    </row>
    <row r="82" spans="1:7" hidden="1" x14ac:dyDescent="0.25">
      <c r="A82" s="11">
        <f t="shared" si="2"/>
        <v>4</v>
      </c>
      <c r="B82" t="str">
        <f>VLOOKUP(A82,Capitulos!A:B,2,0)</f>
        <v>Stylistic, Cultural, and Chronological Information</v>
      </c>
      <c r="C82">
        <v>406</v>
      </c>
      <c r="D82" t="str">
        <f>VLOOKUP(C82,Campos!C:D,2,0)</f>
        <v>Latest Date</v>
      </c>
      <c r="E82" t="s">
        <v>370</v>
      </c>
      <c r="F82">
        <f>VLOOKUP(E82,Indicacao_viabilidade!E:F,2,0)</f>
        <v>0</v>
      </c>
      <c r="G82">
        <f>VLOOKUP(C82,[1]CROSSWALK!$C$2:$I$90,7,0)</f>
        <v>0</v>
      </c>
    </row>
    <row r="83" spans="1:7" hidden="1" x14ac:dyDescent="0.25">
      <c r="A83" s="11">
        <f t="shared" si="2"/>
        <v>4</v>
      </c>
      <c r="B83" t="str">
        <f>VLOOKUP(A83,Capitulos!A:B,2,0)</f>
        <v>Stylistic, Cultural, and Chronological Information</v>
      </c>
      <c r="C83">
        <v>406</v>
      </c>
      <c r="D83" t="str">
        <f>VLOOKUP(C83,Campos!C:D,2,0)</f>
        <v>Latest Date</v>
      </c>
      <c r="E83" t="s">
        <v>560</v>
      </c>
      <c r="F83">
        <f>VLOOKUP(E83,Indicacao_viabilidade!E:F,2,0)</f>
        <v>1</v>
      </c>
      <c r="G83">
        <f>VLOOKUP(C83,[1]CROSSWALK!$C$2:$I$90,7,0)</f>
        <v>0</v>
      </c>
    </row>
    <row r="84" spans="1:7" hidden="1" x14ac:dyDescent="0.25">
      <c r="A84" s="11">
        <f t="shared" si="2"/>
        <v>4</v>
      </c>
      <c r="B84" t="str">
        <f>VLOOKUP(A84,Capitulos!A:B,2,0)</f>
        <v>Stylistic, Cultural, and Chronological Information</v>
      </c>
      <c r="C84">
        <v>407</v>
      </c>
      <c r="D84" t="str">
        <f>VLOOKUP(C84,Campos!C:D,2,0)</f>
        <v>Date Qualifier</v>
      </c>
      <c r="E84" t="s">
        <v>560</v>
      </c>
      <c r="F84">
        <f>VLOOKUP(E84,Indicacao_viabilidade!E:F,2,0)</f>
        <v>1</v>
      </c>
      <c r="G84">
        <f>VLOOKUP(C84,[1]CROSSWALK!$C$2:$I$90,7,0)</f>
        <v>0</v>
      </c>
    </row>
    <row r="85" spans="1:7" x14ac:dyDescent="0.25">
      <c r="A85" s="11">
        <f t="shared" si="2"/>
        <v>5</v>
      </c>
      <c r="B85" t="str">
        <f>VLOOKUP(A85,Capitulos!A:B,2,0)</f>
        <v>Location and Geography</v>
      </c>
      <c r="C85">
        <v>501</v>
      </c>
      <c r="D85" t="str">
        <f>VLOOKUP(C85,Campos!C:D,2,0)</f>
        <v>Location</v>
      </c>
      <c r="E85" t="s">
        <v>560</v>
      </c>
      <c r="F85">
        <f>VLOOKUP(E85,Indicacao_viabilidade!E:F,2,0)</f>
        <v>1</v>
      </c>
      <c r="G85">
        <f>VLOOKUP(C85,[1]CROSSWALK!$C$2:$I$90,7,0)</f>
        <v>1</v>
      </c>
    </row>
    <row r="86" spans="1:7" x14ac:dyDescent="0.25">
      <c r="A86" s="11">
        <f t="shared" si="2"/>
        <v>5</v>
      </c>
      <c r="B86" t="str">
        <f>VLOOKUP(A86,Capitulos!A:B,2,0)</f>
        <v>Location and Geography</v>
      </c>
      <c r="C86">
        <v>502</v>
      </c>
      <c r="D86" t="str">
        <f>VLOOKUP(C86,Campos!C:D,2,0)</f>
        <v>Creation Location</v>
      </c>
      <c r="E86" t="s">
        <v>381</v>
      </c>
      <c r="F86">
        <f>VLOOKUP(E86,Indicacao_viabilidade!E:F,2,0)</f>
        <v>1</v>
      </c>
      <c r="G86">
        <f>VLOOKUP(C86,[1]CROSSWALK!$C$2:$I$90,7,0)</f>
        <v>1</v>
      </c>
    </row>
    <row r="87" spans="1:7" x14ac:dyDescent="0.25">
      <c r="A87" s="11">
        <f t="shared" si="2"/>
        <v>5</v>
      </c>
      <c r="B87" t="str">
        <f>VLOOKUP(A87,Capitulos!A:B,2,0)</f>
        <v>Location and Geography</v>
      </c>
      <c r="C87">
        <v>502</v>
      </c>
      <c r="D87" t="str">
        <f>VLOOKUP(C87,Campos!C:D,2,0)</f>
        <v>Creation Location</v>
      </c>
      <c r="E87" t="s">
        <v>371</v>
      </c>
      <c r="F87">
        <f>VLOOKUP(E87,Indicacao_viabilidade!E:F,2,0)</f>
        <v>1</v>
      </c>
      <c r="G87">
        <f>VLOOKUP(C87,[1]CROSSWALK!$C$2:$I$90,7,0)</f>
        <v>1</v>
      </c>
    </row>
    <row r="88" spans="1:7" x14ac:dyDescent="0.25">
      <c r="A88" s="11">
        <f t="shared" si="2"/>
        <v>5</v>
      </c>
      <c r="B88" t="str">
        <f>VLOOKUP(A88,Capitulos!A:B,2,0)</f>
        <v>Location and Geography</v>
      </c>
      <c r="C88">
        <v>502</v>
      </c>
      <c r="D88" t="str">
        <f>VLOOKUP(C88,Campos!C:D,2,0)</f>
        <v>Creation Location</v>
      </c>
      <c r="E88" t="s">
        <v>542</v>
      </c>
      <c r="F88">
        <f>VLOOKUP(E88,Indicacao_viabilidade!E:F,2,0)</f>
        <v>1</v>
      </c>
      <c r="G88">
        <f>VLOOKUP(C88,[1]CROSSWALK!$C$2:$I$90,7,0)</f>
        <v>1</v>
      </c>
    </row>
    <row r="89" spans="1:7" x14ac:dyDescent="0.25">
      <c r="A89" s="11">
        <f t="shared" si="2"/>
        <v>5</v>
      </c>
      <c r="B89" t="str">
        <f>VLOOKUP(A89,Capitulos!A:B,2,0)</f>
        <v>Location and Geography</v>
      </c>
      <c r="C89">
        <v>502</v>
      </c>
      <c r="D89" t="str">
        <f>VLOOKUP(C89,Campos!C:D,2,0)</f>
        <v>Creation Location</v>
      </c>
      <c r="E89" t="s">
        <v>546</v>
      </c>
      <c r="F89">
        <f>VLOOKUP(E89,Indicacao_viabilidade!E:F,2,0)</f>
        <v>1</v>
      </c>
      <c r="G89">
        <f>VLOOKUP(C89,[1]CROSSWALK!$C$2:$I$90,7,0)</f>
        <v>1</v>
      </c>
    </row>
    <row r="90" spans="1:7" x14ac:dyDescent="0.25">
      <c r="A90" s="11">
        <f t="shared" si="2"/>
        <v>5</v>
      </c>
      <c r="B90" t="str">
        <f>VLOOKUP(A90,Capitulos!A:B,2,0)</f>
        <v>Location and Geography</v>
      </c>
      <c r="C90">
        <v>502</v>
      </c>
      <c r="D90" t="str">
        <f>VLOOKUP(C90,Campos!C:D,2,0)</f>
        <v>Creation Location</v>
      </c>
      <c r="E90" t="s">
        <v>560</v>
      </c>
      <c r="F90">
        <f>VLOOKUP(E90,Indicacao_viabilidade!E:F,2,0)</f>
        <v>1</v>
      </c>
      <c r="G90">
        <f>VLOOKUP(C90,[1]CROSSWALK!$C$2:$I$90,7,0)</f>
        <v>1</v>
      </c>
    </row>
    <row r="91" spans="1:7" hidden="1" x14ac:dyDescent="0.25">
      <c r="A91" s="11">
        <f t="shared" si="2"/>
        <v>5</v>
      </c>
      <c r="B91" t="str">
        <f>VLOOKUP(A91,Capitulos!A:B,2,0)</f>
        <v>Location and Geography</v>
      </c>
      <c r="C91">
        <v>503</v>
      </c>
      <c r="D91" t="str">
        <f>VLOOKUP(C91,Campos!C:D,2,0)</f>
        <v>Discovery Location</v>
      </c>
      <c r="E91" t="s">
        <v>560</v>
      </c>
      <c r="F91">
        <f>VLOOKUP(E91,Indicacao_viabilidade!E:F,2,0)</f>
        <v>1</v>
      </c>
      <c r="G91">
        <f>VLOOKUP(C91,[1]CROSSWALK!$C$2:$I$90,7,0)</f>
        <v>0</v>
      </c>
    </row>
    <row r="92" spans="1:7" hidden="1" x14ac:dyDescent="0.25">
      <c r="A92" s="11">
        <f t="shared" si="2"/>
        <v>5</v>
      </c>
      <c r="B92" t="str">
        <f>VLOOKUP(A92,Capitulos!A:B,2,0)</f>
        <v>Location and Geography</v>
      </c>
      <c r="C92">
        <v>504</v>
      </c>
      <c r="D92" t="str">
        <f>VLOOKUP(C92,Campos!C:D,2,0)</f>
        <v>Former Location</v>
      </c>
      <c r="E92" t="s">
        <v>560</v>
      </c>
      <c r="F92">
        <f>VLOOKUP(E92,Indicacao_viabilidade!E:F,2,0)</f>
        <v>1</v>
      </c>
      <c r="G92">
        <f>VLOOKUP(C92,[1]CROSSWALK!$C$2:$I$90,7,0)</f>
        <v>0</v>
      </c>
    </row>
    <row r="93" spans="1:7" hidden="1" x14ac:dyDescent="0.25">
      <c r="A93" s="11">
        <f t="shared" si="2"/>
        <v>6</v>
      </c>
      <c r="B93" t="str">
        <f>VLOOKUP(A93,Capitulos!A:B,2,0)</f>
        <v>Subject</v>
      </c>
      <c r="C93">
        <v>601</v>
      </c>
      <c r="D93" t="str">
        <f>VLOOKUP(C93,Campos!C:D,2,0)</f>
        <v>Subject</v>
      </c>
      <c r="E93" t="s">
        <v>546</v>
      </c>
      <c r="F93">
        <f>VLOOKUP(E93,Indicacao_viabilidade!E:F,2,0)</f>
        <v>1</v>
      </c>
      <c r="G93">
        <f>VLOOKUP(C93,[1]CROSSWALK!$C$2:$I$90,7,0)</f>
        <v>0</v>
      </c>
    </row>
    <row r="94" spans="1:7" hidden="1" x14ac:dyDescent="0.25">
      <c r="A94" s="11">
        <f t="shared" si="2"/>
        <v>6</v>
      </c>
      <c r="B94" t="str">
        <f>VLOOKUP(A94,Capitulos!A:B,2,0)</f>
        <v>Subject</v>
      </c>
      <c r="C94">
        <v>601</v>
      </c>
      <c r="D94" t="str">
        <f>VLOOKUP(C94,Campos!C:D,2,0)</f>
        <v>Subject</v>
      </c>
      <c r="E94" t="s">
        <v>381</v>
      </c>
      <c r="F94">
        <f>VLOOKUP(E94,Indicacao_viabilidade!E:F,2,0)</f>
        <v>1</v>
      </c>
      <c r="G94">
        <f>VLOOKUP(C94,[1]CROSSWALK!$C$2:$I$90,7,0)</f>
        <v>0</v>
      </c>
    </row>
    <row r="95" spans="1:7" hidden="1" x14ac:dyDescent="0.25">
      <c r="A95" s="11">
        <f t="shared" si="2"/>
        <v>6</v>
      </c>
      <c r="B95" t="str">
        <f>VLOOKUP(A95,Capitulos!A:B,2,0)</f>
        <v>Subject</v>
      </c>
      <c r="C95">
        <v>601</v>
      </c>
      <c r="D95" t="str">
        <f>VLOOKUP(C95,Campos!C:D,2,0)</f>
        <v>Subject</v>
      </c>
      <c r="E95" t="s">
        <v>371</v>
      </c>
      <c r="F95">
        <f>VLOOKUP(E95,Indicacao_viabilidade!E:F,2,0)</f>
        <v>1</v>
      </c>
      <c r="G95">
        <f>VLOOKUP(C95,[1]CROSSWALK!$C$2:$I$90,7,0)</f>
        <v>0</v>
      </c>
    </row>
    <row r="96" spans="1:7" hidden="1" x14ac:dyDescent="0.25">
      <c r="A96" s="11">
        <f t="shared" si="2"/>
        <v>6</v>
      </c>
      <c r="B96" t="str">
        <f>VLOOKUP(A96,Capitulos!A:B,2,0)</f>
        <v>Subject</v>
      </c>
      <c r="C96">
        <v>601</v>
      </c>
      <c r="D96" t="str">
        <f>VLOOKUP(C96,Campos!C:D,2,0)</f>
        <v>Subject</v>
      </c>
      <c r="E96" t="s">
        <v>542</v>
      </c>
      <c r="F96">
        <f>VLOOKUP(E96,Indicacao_viabilidade!E:F,2,0)</f>
        <v>1</v>
      </c>
      <c r="G96">
        <f>VLOOKUP(C96,[1]CROSSWALK!$C$2:$I$90,7,0)</f>
        <v>0</v>
      </c>
    </row>
    <row r="97" spans="1:7" hidden="1" x14ac:dyDescent="0.25">
      <c r="A97" s="11">
        <f t="shared" ref="A97:A108" si="3">VALUE(LEFT(C97,1))</f>
        <v>6</v>
      </c>
      <c r="B97" t="str">
        <f>VLOOKUP(A97,Capitulos!A:B,2,0)</f>
        <v>Subject</v>
      </c>
      <c r="C97">
        <v>601</v>
      </c>
      <c r="D97" t="str">
        <f>VLOOKUP(C97,Campos!C:D,2,0)</f>
        <v>Subject</v>
      </c>
      <c r="E97" t="s">
        <v>541</v>
      </c>
      <c r="F97">
        <f>VLOOKUP(E97,Indicacao_viabilidade!E:F,2,0)</f>
        <v>1</v>
      </c>
      <c r="G97">
        <f>VLOOKUP(C97,[1]CROSSWALK!$C$2:$I$90,7,0)</f>
        <v>0</v>
      </c>
    </row>
    <row r="98" spans="1:7" hidden="1" x14ac:dyDescent="0.25">
      <c r="A98" s="11">
        <f t="shared" si="3"/>
        <v>6</v>
      </c>
      <c r="B98" t="str">
        <f>VLOOKUP(A98,Capitulos!A:B,2,0)</f>
        <v>Subject</v>
      </c>
      <c r="C98">
        <v>601</v>
      </c>
      <c r="D98" t="str">
        <f>VLOOKUP(C98,Campos!C:D,2,0)</f>
        <v>Subject</v>
      </c>
      <c r="E98" t="s">
        <v>560</v>
      </c>
      <c r="F98">
        <f>VLOOKUP(E98,Indicacao_viabilidade!E:F,2,0)</f>
        <v>1</v>
      </c>
      <c r="G98">
        <f>VLOOKUP(C98,[1]CROSSWALK!$C$2:$I$90,7,0)</f>
        <v>0</v>
      </c>
    </row>
    <row r="99" spans="1:7" hidden="1" x14ac:dyDescent="0.25">
      <c r="A99" s="11">
        <f t="shared" si="3"/>
        <v>6</v>
      </c>
      <c r="B99" t="str">
        <f>VLOOKUP(A99,Capitulos!A:B,2,0)</f>
        <v>Subject</v>
      </c>
      <c r="C99">
        <v>602</v>
      </c>
      <c r="D99" t="str">
        <f>VLOOKUP(C99,Campos!C:D,2,0)</f>
        <v>Controlled Subject</v>
      </c>
      <c r="E99" t="s">
        <v>560</v>
      </c>
      <c r="F99">
        <f>VLOOKUP(E99,Indicacao_viabilidade!E:F,2,0)</f>
        <v>1</v>
      </c>
      <c r="G99">
        <f>VLOOKUP(C99,[1]CROSSWALK!$C$2:$I$90,7,0)</f>
        <v>0</v>
      </c>
    </row>
    <row r="100" spans="1:7" x14ac:dyDescent="0.25">
      <c r="A100" s="11">
        <f t="shared" si="3"/>
        <v>7</v>
      </c>
      <c r="B100" t="str">
        <f>VLOOKUP(A100,Capitulos!A:B,2,0)</f>
        <v>Class</v>
      </c>
      <c r="C100">
        <v>701</v>
      </c>
      <c r="D100" t="str">
        <f>VLOOKUP(C100,Campos!C:D,2,0)</f>
        <v>Class</v>
      </c>
      <c r="E100" t="s">
        <v>381</v>
      </c>
      <c r="F100">
        <f>VLOOKUP(E100,Indicacao_viabilidade!E:F,2,0)</f>
        <v>1</v>
      </c>
      <c r="G100">
        <f>VLOOKUP(C100,[1]CROSSWALK!$C$2:$I$90,7,0)</f>
        <v>1</v>
      </c>
    </row>
    <row r="101" spans="1:7" x14ac:dyDescent="0.25">
      <c r="A101" s="11">
        <f t="shared" si="3"/>
        <v>7</v>
      </c>
      <c r="B101" t="str">
        <f>VLOOKUP(A101,Capitulos!A:B,2,0)</f>
        <v>Class</v>
      </c>
      <c r="C101">
        <v>701</v>
      </c>
      <c r="D101" t="str">
        <f>VLOOKUP(C101,Campos!C:D,2,0)</f>
        <v>Class</v>
      </c>
      <c r="E101" t="s">
        <v>541</v>
      </c>
      <c r="F101">
        <f>VLOOKUP(E101,Indicacao_viabilidade!E:F,2,0)</f>
        <v>1</v>
      </c>
      <c r="G101">
        <f>VLOOKUP(C101,[1]CROSSWALK!$C$2:$I$90,7,0)</f>
        <v>1</v>
      </c>
    </row>
    <row r="102" spans="1:7" x14ac:dyDescent="0.25">
      <c r="A102" s="11">
        <f t="shared" si="3"/>
        <v>7</v>
      </c>
      <c r="B102" t="str">
        <f>VLOOKUP(A102,Capitulos!A:B,2,0)</f>
        <v>Class</v>
      </c>
      <c r="C102">
        <v>701</v>
      </c>
      <c r="D102" t="str">
        <f>VLOOKUP(C102,Campos!C:D,2,0)</f>
        <v>Class</v>
      </c>
      <c r="E102" t="s">
        <v>560</v>
      </c>
      <c r="F102">
        <f>VLOOKUP(E102,Indicacao_viabilidade!E:F,2,0)</f>
        <v>1</v>
      </c>
      <c r="G102">
        <f>VLOOKUP(C102,[1]CROSSWALK!$C$2:$I$90,7,0)</f>
        <v>1</v>
      </c>
    </row>
    <row r="103" spans="1:7" x14ac:dyDescent="0.25">
      <c r="A103" s="11">
        <f t="shared" si="3"/>
        <v>8</v>
      </c>
      <c r="B103" t="str">
        <f>VLOOKUP(A103,Capitulos!A:B,2,0)</f>
        <v>Description</v>
      </c>
      <c r="C103">
        <v>801</v>
      </c>
      <c r="D103" t="str">
        <f>VLOOKUP(C103,Campos!C:D,2,0)</f>
        <v>Description</v>
      </c>
      <c r="E103" t="s">
        <v>546</v>
      </c>
      <c r="F103">
        <f>VLOOKUP(E103,Indicacao_viabilidade!E:F,2,0)</f>
        <v>1</v>
      </c>
      <c r="G103">
        <f>VLOOKUP(C103,[1]CROSSWALK!$C$2:$I$90,7,0)</f>
        <v>1</v>
      </c>
    </row>
    <row r="104" spans="1:7" x14ac:dyDescent="0.25">
      <c r="A104" s="11">
        <f t="shared" si="3"/>
        <v>8</v>
      </c>
      <c r="B104" t="str">
        <f>VLOOKUP(A104,Capitulos!A:B,2,0)</f>
        <v>Description</v>
      </c>
      <c r="C104">
        <v>801</v>
      </c>
      <c r="D104" t="str">
        <f>VLOOKUP(C104,Campos!C:D,2,0)</f>
        <v>Description</v>
      </c>
      <c r="E104" t="s">
        <v>381</v>
      </c>
      <c r="F104">
        <f>VLOOKUP(E104,Indicacao_viabilidade!E:F,2,0)</f>
        <v>1</v>
      </c>
      <c r="G104">
        <f>VLOOKUP(C104,[1]CROSSWALK!$C$2:$I$90,7,0)</f>
        <v>1</v>
      </c>
    </row>
    <row r="105" spans="1:7" x14ac:dyDescent="0.25">
      <c r="A105" s="11">
        <f t="shared" si="3"/>
        <v>8</v>
      </c>
      <c r="B105" t="str">
        <f>VLOOKUP(A105,Capitulos!A:B,2,0)</f>
        <v>Description</v>
      </c>
      <c r="C105">
        <v>801</v>
      </c>
      <c r="D105" t="str">
        <f>VLOOKUP(C105,Campos!C:D,2,0)</f>
        <v>Description</v>
      </c>
      <c r="E105" t="s">
        <v>542</v>
      </c>
      <c r="F105">
        <f>VLOOKUP(E105,Indicacao_viabilidade!E:F,2,0)</f>
        <v>1</v>
      </c>
      <c r="G105">
        <f>VLOOKUP(C105,[1]CROSSWALK!$C$2:$I$90,7,0)</f>
        <v>1</v>
      </c>
    </row>
    <row r="106" spans="1:7" x14ac:dyDescent="0.25">
      <c r="A106" s="11">
        <f t="shared" si="3"/>
        <v>8</v>
      </c>
      <c r="B106" t="str">
        <f>VLOOKUP(A106,Capitulos!A:B,2,0)</f>
        <v>Description</v>
      </c>
      <c r="C106">
        <v>803</v>
      </c>
      <c r="D106" t="str">
        <f>VLOOKUP(C106,Campos!C:D,2,0)</f>
        <v>Other Descriptive Notes</v>
      </c>
      <c r="E106" t="s">
        <v>546</v>
      </c>
      <c r="F106">
        <f>VLOOKUP(E106,Indicacao_viabilidade!E:F,2,0)</f>
        <v>1</v>
      </c>
      <c r="G106">
        <f>VLOOKUP(C106,[1]CROSSWALK!$C$2:$I$90,7,0)</f>
        <v>1</v>
      </c>
    </row>
    <row r="107" spans="1:7" x14ac:dyDescent="0.25">
      <c r="A107" s="11">
        <f t="shared" si="3"/>
        <v>8</v>
      </c>
      <c r="B107" t="str">
        <f>VLOOKUP(A107,Capitulos!A:B,2,0)</f>
        <v>Description</v>
      </c>
      <c r="C107">
        <v>803</v>
      </c>
      <c r="D107" t="str">
        <f>VLOOKUP(C107,Campos!C:D,2,0)</f>
        <v>Other Descriptive Notes</v>
      </c>
      <c r="E107" t="s">
        <v>381</v>
      </c>
      <c r="F107">
        <f>VLOOKUP(E107,Indicacao_viabilidade!E:F,2,0)</f>
        <v>1</v>
      </c>
      <c r="G107">
        <f>VLOOKUP(C107,[1]CROSSWALK!$C$2:$I$90,7,0)</f>
        <v>1</v>
      </c>
    </row>
    <row r="108" spans="1:7" x14ac:dyDescent="0.25">
      <c r="A108" s="11">
        <f t="shared" si="3"/>
        <v>8</v>
      </c>
      <c r="B108" t="str">
        <f>VLOOKUP(A108,Capitulos!A:B,2,0)</f>
        <v>Description</v>
      </c>
      <c r="C108">
        <v>803</v>
      </c>
      <c r="D108" t="str">
        <f>VLOOKUP(C108,Campos!C:D,2,0)</f>
        <v>Other Descriptive Notes</v>
      </c>
      <c r="E108" t="s">
        <v>542</v>
      </c>
      <c r="F108">
        <f>VLOOKUP(E108,Indicacao_viabilidade!E:F,2,0)</f>
        <v>1</v>
      </c>
      <c r="G108">
        <f>VLOOKUP(C108,[1]CROSSWALK!$C$2:$I$90,7,0)</f>
        <v>1</v>
      </c>
    </row>
    <row r="109" spans="1:7" x14ac:dyDescent="0.25">
      <c r="C109"/>
      <c r="D109"/>
    </row>
    <row r="110" spans="1:7" x14ac:dyDescent="0.25">
      <c r="C110"/>
      <c r="D110"/>
    </row>
    <row r="111" spans="1:7" x14ac:dyDescent="0.25">
      <c r="C111"/>
      <c r="D111"/>
    </row>
    <row r="112" spans="1:7" x14ac:dyDescent="0.25">
      <c r="C112"/>
      <c r="D112"/>
    </row>
    <row r="113" spans="3:4" x14ac:dyDescent="0.25">
      <c r="C113"/>
      <c r="D113"/>
    </row>
    <row r="114" spans="3:4" x14ac:dyDescent="0.25">
      <c r="C114"/>
      <c r="D114"/>
    </row>
    <row r="115" spans="3:4" x14ac:dyDescent="0.25">
      <c r="C115"/>
      <c r="D115"/>
    </row>
    <row r="116" spans="3:4" x14ac:dyDescent="0.25">
      <c r="C116"/>
      <c r="D116"/>
    </row>
    <row r="117" spans="3:4" x14ac:dyDescent="0.25">
      <c r="C117"/>
      <c r="D117"/>
    </row>
    <row r="118" spans="3:4" x14ac:dyDescent="0.25">
      <c r="C118"/>
      <c r="D118"/>
    </row>
    <row r="119" spans="3:4" x14ac:dyDescent="0.25">
      <c r="C119"/>
      <c r="D119"/>
    </row>
    <row r="120" spans="3:4" x14ac:dyDescent="0.25">
      <c r="C120"/>
      <c r="D120"/>
    </row>
    <row r="121" spans="3:4" x14ac:dyDescent="0.25">
      <c r="C121"/>
      <c r="D121"/>
    </row>
    <row r="122" spans="3:4" x14ac:dyDescent="0.25">
      <c r="C122"/>
      <c r="D122"/>
    </row>
    <row r="123" spans="3:4" x14ac:dyDescent="0.25">
      <c r="C123"/>
      <c r="D123"/>
    </row>
    <row r="124" spans="3:4" x14ac:dyDescent="0.25">
      <c r="C124"/>
      <c r="D124"/>
    </row>
    <row r="125" spans="3:4" x14ac:dyDescent="0.25">
      <c r="C125"/>
      <c r="D125"/>
    </row>
    <row r="126" spans="3:4" x14ac:dyDescent="0.25">
      <c r="C126"/>
      <c r="D126"/>
    </row>
    <row r="127" spans="3:4" x14ac:dyDescent="0.25">
      <c r="C127"/>
      <c r="D127"/>
    </row>
    <row r="128" spans="3:4" x14ac:dyDescent="0.25">
      <c r="C128"/>
      <c r="D128"/>
    </row>
    <row r="129" spans="3:4" x14ac:dyDescent="0.25">
      <c r="C129"/>
      <c r="D129"/>
    </row>
    <row r="130" spans="3:4" x14ac:dyDescent="0.25">
      <c r="C130"/>
      <c r="D130"/>
    </row>
    <row r="131" spans="3:4" x14ac:dyDescent="0.25">
      <c r="C131"/>
      <c r="D131"/>
    </row>
    <row r="132" spans="3:4" x14ac:dyDescent="0.25">
      <c r="C132"/>
      <c r="D132"/>
    </row>
    <row r="133" spans="3:4" x14ac:dyDescent="0.25">
      <c r="C133"/>
      <c r="D133"/>
    </row>
    <row r="134" spans="3:4" x14ac:dyDescent="0.25">
      <c r="C134"/>
      <c r="D134"/>
    </row>
    <row r="135" spans="3:4" x14ac:dyDescent="0.25">
      <c r="C135"/>
      <c r="D135"/>
    </row>
    <row r="136" spans="3:4" x14ac:dyDescent="0.25">
      <c r="C136"/>
      <c r="D136"/>
    </row>
    <row r="137" spans="3:4" x14ac:dyDescent="0.25">
      <c r="C137"/>
      <c r="D137"/>
    </row>
    <row r="138" spans="3:4" x14ac:dyDescent="0.25">
      <c r="C138"/>
      <c r="D138"/>
    </row>
    <row r="139" spans="3:4" x14ac:dyDescent="0.25">
      <c r="C139"/>
      <c r="D139"/>
    </row>
    <row r="140" spans="3:4" x14ac:dyDescent="0.25">
      <c r="C140"/>
      <c r="D140"/>
    </row>
    <row r="141" spans="3:4" x14ac:dyDescent="0.25">
      <c r="C141"/>
      <c r="D141"/>
    </row>
    <row r="142" spans="3:4" x14ac:dyDescent="0.25">
      <c r="C142"/>
      <c r="D142"/>
    </row>
    <row r="143" spans="3:4" x14ac:dyDescent="0.25">
      <c r="C143"/>
      <c r="D143"/>
    </row>
    <row r="144" spans="3:4" x14ac:dyDescent="0.25">
      <c r="C144"/>
      <c r="D144"/>
    </row>
    <row r="145" spans="3:4" x14ac:dyDescent="0.25">
      <c r="C145"/>
      <c r="D145"/>
    </row>
    <row r="146" spans="3:4" x14ac:dyDescent="0.25">
      <c r="C146"/>
      <c r="D146"/>
    </row>
    <row r="147" spans="3:4" x14ac:dyDescent="0.25">
      <c r="C147"/>
      <c r="D147"/>
    </row>
    <row r="148" spans="3:4" x14ac:dyDescent="0.25">
      <c r="C148"/>
      <c r="D148"/>
    </row>
    <row r="149" spans="3:4" x14ac:dyDescent="0.25">
      <c r="C149"/>
      <c r="D149"/>
    </row>
    <row r="150" spans="3:4" x14ac:dyDescent="0.25">
      <c r="C150"/>
      <c r="D150"/>
    </row>
    <row r="151" spans="3:4" x14ac:dyDescent="0.25">
      <c r="C151"/>
      <c r="D151"/>
    </row>
    <row r="152" spans="3:4" x14ac:dyDescent="0.25">
      <c r="C152"/>
      <c r="D152"/>
    </row>
    <row r="153" spans="3:4" x14ac:dyDescent="0.25">
      <c r="C153"/>
      <c r="D153"/>
    </row>
    <row r="154" spans="3:4" x14ac:dyDescent="0.25">
      <c r="C154"/>
      <c r="D154"/>
    </row>
    <row r="155" spans="3:4" x14ac:dyDescent="0.25">
      <c r="C155"/>
      <c r="D155"/>
    </row>
    <row r="156" spans="3:4" x14ac:dyDescent="0.25">
      <c r="C156"/>
      <c r="D156"/>
    </row>
    <row r="157" spans="3:4" x14ac:dyDescent="0.25">
      <c r="C157"/>
      <c r="D157"/>
    </row>
    <row r="158" spans="3:4" x14ac:dyDescent="0.25">
      <c r="C158"/>
      <c r="D158"/>
    </row>
    <row r="159" spans="3:4" x14ac:dyDescent="0.25">
      <c r="C159"/>
      <c r="D159"/>
    </row>
    <row r="160" spans="3:4" x14ac:dyDescent="0.25">
      <c r="C160"/>
      <c r="D160"/>
    </row>
    <row r="161" spans="3:4" x14ac:dyDescent="0.25">
      <c r="C161"/>
      <c r="D161"/>
    </row>
    <row r="162" spans="3:4" x14ac:dyDescent="0.25">
      <c r="C162"/>
      <c r="D162"/>
    </row>
    <row r="163" spans="3:4" x14ac:dyDescent="0.25">
      <c r="C163"/>
      <c r="D163"/>
    </row>
    <row r="164" spans="3:4" x14ac:dyDescent="0.25">
      <c r="C164"/>
      <c r="D164"/>
    </row>
    <row r="165" spans="3:4" x14ac:dyDescent="0.25">
      <c r="C165"/>
      <c r="D165"/>
    </row>
    <row r="166" spans="3:4" x14ac:dyDescent="0.25">
      <c r="C166"/>
      <c r="D166"/>
    </row>
    <row r="167" spans="3:4" x14ac:dyDescent="0.25">
      <c r="C167"/>
      <c r="D167"/>
    </row>
    <row r="168" spans="3:4" x14ac:dyDescent="0.25">
      <c r="C168"/>
      <c r="D168"/>
    </row>
    <row r="169" spans="3:4" x14ac:dyDescent="0.25">
      <c r="C169"/>
      <c r="D169"/>
    </row>
    <row r="170" spans="3:4" x14ac:dyDescent="0.25">
      <c r="C170"/>
      <c r="D170"/>
    </row>
    <row r="171" spans="3:4" x14ac:dyDescent="0.25">
      <c r="C171"/>
      <c r="D171"/>
    </row>
    <row r="172" spans="3:4" x14ac:dyDescent="0.25">
      <c r="C172"/>
      <c r="D172"/>
    </row>
    <row r="173" spans="3:4" x14ac:dyDescent="0.25">
      <c r="C173"/>
      <c r="D173"/>
    </row>
    <row r="174" spans="3:4" x14ac:dyDescent="0.25">
      <c r="C174"/>
      <c r="D174"/>
    </row>
    <row r="175" spans="3:4" x14ac:dyDescent="0.25">
      <c r="C175"/>
      <c r="D175"/>
    </row>
    <row r="176" spans="3:4" x14ac:dyDescent="0.25">
      <c r="C176"/>
      <c r="D176"/>
    </row>
    <row r="177" spans="3:4" x14ac:dyDescent="0.25">
      <c r="C177"/>
      <c r="D177"/>
    </row>
    <row r="178" spans="3:4" x14ac:dyDescent="0.25">
      <c r="C178"/>
      <c r="D178"/>
    </row>
    <row r="179" spans="3:4" x14ac:dyDescent="0.25">
      <c r="C179"/>
      <c r="D179"/>
    </row>
    <row r="180" spans="3:4" x14ac:dyDescent="0.25">
      <c r="C180"/>
      <c r="D180"/>
    </row>
    <row r="181" spans="3:4" x14ac:dyDescent="0.25">
      <c r="C181"/>
      <c r="D181"/>
    </row>
    <row r="182" spans="3:4" x14ac:dyDescent="0.25">
      <c r="C182"/>
      <c r="D182"/>
    </row>
    <row r="183" spans="3:4" x14ac:dyDescent="0.25">
      <c r="C183"/>
      <c r="D183"/>
    </row>
    <row r="184" spans="3:4" x14ac:dyDescent="0.25">
      <c r="C184"/>
      <c r="D184"/>
    </row>
    <row r="185" spans="3:4" x14ac:dyDescent="0.25">
      <c r="C185"/>
      <c r="D185"/>
    </row>
    <row r="186" spans="3:4" x14ac:dyDescent="0.25">
      <c r="C186"/>
      <c r="D186"/>
    </row>
    <row r="187" spans="3:4" x14ac:dyDescent="0.25">
      <c r="C187"/>
      <c r="D187"/>
    </row>
    <row r="188" spans="3:4" x14ac:dyDescent="0.25">
      <c r="C188"/>
      <c r="D188"/>
    </row>
    <row r="189" spans="3:4" x14ac:dyDescent="0.25">
      <c r="C189"/>
      <c r="D189"/>
    </row>
    <row r="190" spans="3:4" x14ac:dyDescent="0.25">
      <c r="C190"/>
      <c r="D190"/>
    </row>
    <row r="191" spans="3:4" x14ac:dyDescent="0.25">
      <c r="C191"/>
      <c r="D191"/>
    </row>
    <row r="192" spans="3:4" x14ac:dyDescent="0.25">
      <c r="C192"/>
      <c r="D192"/>
    </row>
    <row r="193" spans="3:4" x14ac:dyDescent="0.25">
      <c r="C193"/>
      <c r="D193"/>
    </row>
    <row r="194" spans="3:4" x14ac:dyDescent="0.25">
      <c r="C194"/>
      <c r="D194"/>
    </row>
    <row r="195" spans="3:4" x14ac:dyDescent="0.25">
      <c r="C195"/>
      <c r="D195"/>
    </row>
    <row r="196" spans="3:4" x14ac:dyDescent="0.25">
      <c r="C196"/>
      <c r="D196"/>
    </row>
    <row r="197" spans="3:4" x14ac:dyDescent="0.25">
      <c r="C197"/>
      <c r="D197"/>
    </row>
    <row r="198" spans="3:4" x14ac:dyDescent="0.25">
      <c r="C198"/>
      <c r="D198"/>
    </row>
    <row r="199" spans="3:4" x14ac:dyDescent="0.25">
      <c r="C199"/>
      <c r="D199"/>
    </row>
    <row r="200" spans="3:4" x14ac:dyDescent="0.25">
      <c r="C200"/>
      <c r="D200"/>
    </row>
    <row r="201" spans="3:4" x14ac:dyDescent="0.25">
      <c r="C201"/>
      <c r="D201"/>
    </row>
    <row r="202" spans="3:4" x14ac:dyDescent="0.25">
      <c r="C202"/>
      <c r="D202"/>
    </row>
    <row r="203" spans="3:4" x14ac:dyDescent="0.25">
      <c r="C203"/>
      <c r="D203"/>
    </row>
    <row r="204" spans="3:4" x14ac:dyDescent="0.25">
      <c r="C204"/>
      <c r="D204"/>
    </row>
    <row r="205" spans="3:4" x14ac:dyDescent="0.25">
      <c r="C205"/>
      <c r="D205"/>
    </row>
    <row r="206" spans="3:4" x14ac:dyDescent="0.25">
      <c r="C206"/>
      <c r="D206"/>
    </row>
    <row r="207" spans="3:4" x14ac:dyDescent="0.25">
      <c r="C207"/>
      <c r="D207"/>
    </row>
    <row r="208" spans="3:4" x14ac:dyDescent="0.25">
      <c r="C208"/>
      <c r="D208"/>
    </row>
    <row r="209" spans="3:4" x14ac:dyDescent="0.25">
      <c r="C209"/>
      <c r="D209"/>
    </row>
    <row r="210" spans="3:4" x14ac:dyDescent="0.25">
      <c r="C210"/>
      <c r="D210"/>
    </row>
    <row r="211" spans="3:4" x14ac:dyDescent="0.25">
      <c r="C211"/>
      <c r="D211"/>
    </row>
    <row r="212" spans="3:4" x14ac:dyDescent="0.25">
      <c r="C212"/>
      <c r="D212"/>
    </row>
    <row r="213" spans="3:4" x14ac:dyDescent="0.25">
      <c r="C213"/>
      <c r="D213"/>
    </row>
    <row r="214" spans="3:4" x14ac:dyDescent="0.25">
      <c r="C214"/>
      <c r="D214"/>
    </row>
    <row r="215" spans="3:4" x14ac:dyDescent="0.25">
      <c r="C215"/>
      <c r="D215"/>
    </row>
    <row r="216" spans="3:4" x14ac:dyDescent="0.25">
      <c r="C216"/>
      <c r="D216"/>
    </row>
    <row r="217" spans="3:4" x14ac:dyDescent="0.25">
      <c r="C217"/>
      <c r="D217"/>
    </row>
    <row r="218" spans="3:4" x14ac:dyDescent="0.25">
      <c r="C218"/>
      <c r="D218"/>
    </row>
    <row r="219" spans="3:4" x14ac:dyDescent="0.25">
      <c r="C219"/>
      <c r="D219"/>
    </row>
    <row r="220" spans="3:4" x14ac:dyDescent="0.25">
      <c r="C220"/>
      <c r="D220"/>
    </row>
    <row r="221" spans="3:4" x14ac:dyDescent="0.25">
      <c r="C221"/>
      <c r="D221"/>
    </row>
    <row r="222" spans="3:4" x14ac:dyDescent="0.25">
      <c r="C222"/>
      <c r="D222"/>
    </row>
    <row r="223" spans="3:4" x14ac:dyDescent="0.25">
      <c r="C223"/>
      <c r="D223"/>
    </row>
    <row r="224" spans="3:4" x14ac:dyDescent="0.25">
      <c r="C224"/>
      <c r="D224"/>
    </row>
    <row r="225" spans="3:4" x14ac:dyDescent="0.25">
      <c r="C225"/>
      <c r="D225"/>
    </row>
    <row r="226" spans="3:4" x14ac:dyDescent="0.25">
      <c r="C226"/>
      <c r="D226"/>
    </row>
    <row r="227" spans="3:4" x14ac:dyDescent="0.25">
      <c r="C227"/>
      <c r="D227"/>
    </row>
    <row r="228" spans="3:4" x14ac:dyDescent="0.25">
      <c r="C228"/>
      <c r="D228"/>
    </row>
    <row r="229" spans="3:4" x14ac:dyDescent="0.25">
      <c r="C229"/>
      <c r="D229"/>
    </row>
    <row r="230" spans="3:4" x14ac:dyDescent="0.25">
      <c r="C230"/>
      <c r="D230"/>
    </row>
    <row r="231" spans="3:4" x14ac:dyDescent="0.25">
      <c r="C231"/>
      <c r="D231"/>
    </row>
    <row r="232" spans="3:4" x14ac:dyDescent="0.25">
      <c r="C232"/>
      <c r="D232"/>
    </row>
    <row r="233" spans="3:4" x14ac:dyDescent="0.25">
      <c r="C233"/>
      <c r="D233"/>
    </row>
    <row r="234" spans="3:4" x14ac:dyDescent="0.25">
      <c r="C234"/>
      <c r="D234"/>
    </row>
    <row r="235" spans="3:4" x14ac:dyDescent="0.25">
      <c r="C235"/>
      <c r="D235"/>
    </row>
    <row r="236" spans="3:4" x14ac:dyDescent="0.25">
      <c r="C236"/>
      <c r="D236"/>
    </row>
    <row r="237" spans="3:4" x14ac:dyDescent="0.25">
      <c r="C237"/>
      <c r="D237"/>
    </row>
    <row r="238" spans="3:4" x14ac:dyDescent="0.25">
      <c r="C238"/>
      <c r="D238"/>
    </row>
    <row r="239" spans="3:4" x14ac:dyDescent="0.25">
      <c r="C239"/>
      <c r="D239"/>
    </row>
    <row r="240" spans="3:4" x14ac:dyDescent="0.25">
      <c r="C240"/>
      <c r="D240"/>
    </row>
    <row r="241" spans="3:4" x14ac:dyDescent="0.25">
      <c r="C241"/>
      <c r="D241"/>
    </row>
    <row r="242" spans="3:4" x14ac:dyDescent="0.25">
      <c r="C242"/>
      <c r="D242"/>
    </row>
    <row r="243" spans="3:4" x14ac:dyDescent="0.25">
      <c r="C243"/>
      <c r="D243"/>
    </row>
    <row r="244" spans="3:4" x14ac:dyDescent="0.25">
      <c r="C244"/>
      <c r="D244"/>
    </row>
    <row r="245" spans="3:4" x14ac:dyDescent="0.25">
      <c r="C245"/>
      <c r="D245"/>
    </row>
    <row r="246" spans="3:4" x14ac:dyDescent="0.25">
      <c r="C246"/>
      <c r="D246"/>
    </row>
    <row r="247" spans="3:4" x14ac:dyDescent="0.25">
      <c r="C247"/>
      <c r="D247"/>
    </row>
    <row r="248" spans="3:4" x14ac:dyDescent="0.25">
      <c r="C248"/>
      <c r="D248"/>
    </row>
    <row r="249" spans="3:4" x14ac:dyDescent="0.25">
      <c r="C249"/>
      <c r="D249"/>
    </row>
  </sheetData>
  <autoFilter ref="A1:G108" xr:uid="{A1B125E3-0AA2-4931-882D-86B3DADD0074}">
    <filterColumn colId="5">
      <filters>
        <filter val="1"/>
      </filters>
    </filterColumn>
    <filterColumn colId="6">
      <filters>
        <filter val="1"/>
      </filters>
    </filterColumn>
    <sortState xmlns:xlrd2="http://schemas.microsoft.com/office/spreadsheetml/2017/richdata2" ref="A2:G108">
      <sortCondition ref="C1:C77"/>
    </sortState>
  </autoFilter>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B485E-A81A-4D58-9CB2-19A48E302447}">
  <sheetPr codeName="Planilha7">
    <tabColor rgb="FF92D050"/>
  </sheetPr>
  <dimension ref="A2:N83"/>
  <sheetViews>
    <sheetView tabSelected="1" topLeftCell="I1" zoomScale="55" zoomScaleNormal="55" workbookViewId="0">
      <selection activeCell="C15" sqref="C15"/>
    </sheetView>
  </sheetViews>
  <sheetFormatPr defaultRowHeight="15" x14ac:dyDescent="0.25"/>
  <cols>
    <col min="1" max="1" width="100.7109375" bestFit="1" customWidth="1"/>
    <col min="2" max="2" width="14.42578125" bestFit="1" customWidth="1"/>
    <col min="3" max="3" width="25.85546875" bestFit="1" customWidth="1"/>
    <col min="4" max="4" width="8.42578125" bestFit="1" customWidth="1"/>
    <col min="5" max="5" width="16" bestFit="1" customWidth="1"/>
    <col min="6" max="6" width="12.28515625" bestFit="1" customWidth="1"/>
    <col min="7" max="7" width="32.85546875" bestFit="1" customWidth="1"/>
    <col min="8" max="8" width="19.140625" bestFit="1" customWidth="1"/>
    <col min="9" max="9" width="7.7109375" bestFit="1" customWidth="1"/>
    <col min="10" max="10" width="15" bestFit="1" customWidth="1"/>
    <col min="11" max="11" width="23.7109375" bestFit="1" customWidth="1"/>
    <col min="12" max="12" width="31.5703125" bestFit="1" customWidth="1"/>
    <col min="13" max="13" width="15" bestFit="1" customWidth="1"/>
    <col min="14" max="14" width="26.85546875" bestFit="1" customWidth="1"/>
  </cols>
  <sheetData>
    <row r="2" spans="1:4" x14ac:dyDescent="0.25">
      <c r="A2" s="12" t="s">
        <v>556</v>
      </c>
      <c r="B2" s="13">
        <v>1</v>
      </c>
    </row>
    <row r="4" spans="1:4" x14ac:dyDescent="0.25">
      <c r="A4" s="12" t="s">
        <v>454</v>
      </c>
    </row>
    <row r="5" spans="1:4" x14ac:dyDescent="0.25">
      <c r="A5" s="12" t="s">
        <v>438</v>
      </c>
      <c r="B5" s="12" t="s">
        <v>151</v>
      </c>
      <c r="C5" s="12" t="s">
        <v>0</v>
      </c>
      <c r="D5" t="s">
        <v>455</v>
      </c>
    </row>
    <row r="6" spans="1:4" x14ac:dyDescent="0.25">
      <c r="A6">
        <v>1</v>
      </c>
      <c r="B6" t="s">
        <v>1</v>
      </c>
      <c r="C6" t="s">
        <v>12</v>
      </c>
      <c r="D6" s="11">
        <v>5</v>
      </c>
    </row>
    <row r="7" spans="1:4" x14ac:dyDescent="0.25">
      <c r="A7">
        <v>1</v>
      </c>
      <c r="B7" t="s">
        <v>1</v>
      </c>
      <c r="C7" t="s">
        <v>11</v>
      </c>
      <c r="D7" s="11">
        <v>6</v>
      </c>
    </row>
    <row r="8" spans="1:4" x14ac:dyDescent="0.25">
      <c r="A8">
        <v>2</v>
      </c>
      <c r="B8" t="s">
        <v>2</v>
      </c>
      <c r="C8" t="s">
        <v>13</v>
      </c>
      <c r="D8" s="11">
        <v>4</v>
      </c>
    </row>
    <row r="9" spans="1:4" x14ac:dyDescent="0.25">
      <c r="A9">
        <v>3</v>
      </c>
      <c r="B9" t="s">
        <v>3</v>
      </c>
      <c r="C9" t="s">
        <v>17</v>
      </c>
      <c r="D9" s="11">
        <v>5</v>
      </c>
    </row>
    <row r="10" spans="1:4" x14ac:dyDescent="0.25">
      <c r="A10">
        <v>3</v>
      </c>
      <c r="B10" t="s">
        <v>3</v>
      </c>
      <c r="C10" t="s">
        <v>16</v>
      </c>
      <c r="D10" s="11">
        <v>5</v>
      </c>
    </row>
    <row r="11" spans="1:4" x14ac:dyDescent="0.25">
      <c r="A11">
        <v>3</v>
      </c>
      <c r="B11" t="s">
        <v>3</v>
      </c>
      <c r="C11" t="s">
        <v>71</v>
      </c>
      <c r="D11" s="11">
        <v>1</v>
      </c>
    </row>
    <row r="12" spans="1:4" x14ac:dyDescent="0.25">
      <c r="A12">
        <v>3</v>
      </c>
      <c r="B12" t="s">
        <v>3</v>
      </c>
      <c r="C12" t="s">
        <v>76</v>
      </c>
      <c r="D12" s="11">
        <v>1</v>
      </c>
    </row>
    <row r="13" spans="1:4" x14ac:dyDescent="0.25">
      <c r="A13">
        <v>4</v>
      </c>
      <c r="B13" t="s">
        <v>4</v>
      </c>
      <c r="C13" t="s">
        <v>22</v>
      </c>
      <c r="D13" s="11">
        <v>9</v>
      </c>
    </row>
    <row r="14" spans="1:4" x14ac:dyDescent="0.25">
      <c r="A14">
        <v>5</v>
      </c>
      <c r="B14" t="s">
        <v>5</v>
      </c>
      <c r="C14" t="s">
        <v>24</v>
      </c>
      <c r="D14" s="11">
        <v>1</v>
      </c>
    </row>
    <row r="15" spans="1:4" x14ac:dyDescent="0.25">
      <c r="A15">
        <v>5</v>
      </c>
      <c r="B15" t="s">
        <v>5</v>
      </c>
      <c r="C15" t="s">
        <v>25</v>
      </c>
      <c r="D15" s="11">
        <v>5</v>
      </c>
    </row>
    <row r="16" spans="1:4" x14ac:dyDescent="0.25">
      <c r="A16">
        <v>7</v>
      </c>
      <c r="B16" t="s">
        <v>7</v>
      </c>
      <c r="C16" t="s">
        <v>7</v>
      </c>
      <c r="D16" s="11">
        <v>3</v>
      </c>
    </row>
    <row r="17" spans="1:4" x14ac:dyDescent="0.25">
      <c r="A17">
        <v>8</v>
      </c>
      <c r="B17" t="s">
        <v>8</v>
      </c>
      <c r="C17" t="s">
        <v>8</v>
      </c>
      <c r="D17" s="11">
        <v>3</v>
      </c>
    </row>
    <row r="18" spans="1:4" x14ac:dyDescent="0.25">
      <c r="A18">
        <v>8</v>
      </c>
      <c r="B18" t="s">
        <v>8</v>
      </c>
      <c r="C18" t="s">
        <v>28</v>
      </c>
      <c r="D18" s="11">
        <v>3</v>
      </c>
    </row>
    <row r="19" spans="1:4" x14ac:dyDescent="0.25">
      <c r="A19" t="s">
        <v>352</v>
      </c>
      <c r="D19" s="11">
        <v>51</v>
      </c>
    </row>
    <row r="62" spans="1:2" x14ac:dyDescent="0.25">
      <c r="A62" s="12" t="s">
        <v>556</v>
      </c>
      <c r="B62" s="13">
        <v>1</v>
      </c>
    </row>
    <row r="64" spans="1:2" x14ac:dyDescent="0.25">
      <c r="A64" s="12" t="s">
        <v>454</v>
      </c>
      <c r="B64" s="12" t="s">
        <v>0</v>
      </c>
    </row>
    <row r="65" spans="1:14" x14ac:dyDescent="0.25">
      <c r="A65" s="12" t="s">
        <v>449</v>
      </c>
      <c r="B65" t="s">
        <v>7</v>
      </c>
      <c r="C65" t="s">
        <v>13</v>
      </c>
      <c r="D65" t="s">
        <v>22</v>
      </c>
      <c r="E65" t="s">
        <v>8</v>
      </c>
      <c r="F65" t="s">
        <v>24</v>
      </c>
      <c r="G65" t="s">
        <v>17</v>
      </c>
      <c r="H65" t="s">
        <v>16</v>
      </c>
      <c r="I65" t="s">
        <v>12</v>
      </c>
      <c r="J65" t="s">
        <v>11</v>
      </c>
      <c r="K65" t="s">
        <v>25</v>
      </c>
      <c r="L65" t="s">
        <v>28</v>
      </c>
      <c r="M65" t="s">
        <v>71</v>
      </c>
      <c r="N65" t="s">
        <v>76</v>
      </c>
    </row>
    <row r="66" spans="1:14" x14ac:dyDescent="0.25">
      <c r="A66" t="s">
        <v>405</v>
      </c>
      <c r="B66" s="11"/>
      <c r="C66" s="11"/>
      <c r="D66" s="11"/>
      <c r="E66" s="11"/>
      <c r="F66" s="11"/>
      <c r="G66" s="11"/>
      <c r="H66" s="11">
        <v>1</v>
      </c>
      <c r="I66" s="11"/>
      <c r="J66" s="11"/>
      <c r="K66" s="11"/>
      <c r="L66" s="11"/>
      <c r="M66" s="11"/>
      <c r="N66" s="11"/>
    </row>
    <row r="67" spans="1:14" x14ac:dyDescent="0.25">
      <c r="A67" t="s">
        <v>554</v>
      </c>
      <c r="B67" s="11"/>
      <c r="C67" s="11"/>
      <c r="D67" s="11">
        <v>1</v>
      </c>
      <c r="E67" s="11"/>
      <c r="F67" s="11"/>
      <c r="G67" s="11"/>
      <c r="H67" s="11"/>
      <c r="I67" s="11"/>
      <c r="J67" s="11"/>
      <c r="K67" s="11"/>
      <c r="L67" s="11"/>
      <c r="M67" s="11"/>
      <c r="N67" s="11"/>
    </row>
    <row r="68" spans="1:14" x14ac:dyDescent="0.25">
      <c r="A68" t="s">
        <v>546</v>
      </c>
      <c r="B68" s="11"/>
      <c r="C68" s="11"/>
      <c r="D68" s="11">
        <v>1</v>
      </c>
      <c r="E68" s="11">
        <v>1</v>
      </c>
      <c r="F68" s="11"/>
      <c r="G68" s="11">
        <v>1</v>
      </c>
      <c r="H68" s="11"/>
      <c r="I68" s="11">
        <v>1</v>
      </c>
      <c r="J68" s="11">
        <v>1</v>
      </c>
      <c r="K68" s="11">
        <v>1</v>
      </c>
      <c r="L68" s="11">
        <v>1</v>
      </c>
      <c r="M68" s="11"/>
      <c r="N68" s="11"/>
    </row>
    <row r="69" spans="1:14" x14ac:dyDescent="0.25">
      <c r="A69" t="s">
        <v>381</v>
      </c>
      <c r="B69" s="11">
        <v>1</v>
      </c>
      <c r="C69" s="11">
        <v>1</v>
      </c>
      <c r="D69" s="11">
        <v>1</v>
      </c>
      <c r="E69" s="11">
        <v>1</v>
      </c>
      <c r="F69" s="11"/>
      <c r="G69" s="11">
        <v>1</v>
      </c>
      <c r="H69" s="11"/>
      <c r="I69" s="11">
        <v>1</v>
      </c>
      <c r="J69" s="11">
        <v>1</v>
      </c>
      <c r="K69" s="11">
        <v>1</v>
      </c>
      <c r="L69" s="11">
        <v>1</v>
      </c>
      <c r="M69" s="11"/>
      <c r="N69" s="11"/>
    </row>
    <row r="70" spans="1:14" x14ac:dyDescent="0.25">
      <c r="A70" t="s">
        <v>544</v>
      </c>
      <c r="B70" s="11"/>
      <c r="C70" s="11"/>
      <c r="D70" s="11"/>
      <c r="E70" s="11"/>
      <c r="F70" s="11"/>
      <c r="G70" s="11"/>
      <c r="H70" s="11">
        <v>1</v>
      </c>
      <c r="I70" s="11"/>
      <c r="J70" s="11"/>
      <c r="K70" s="11"/>
      <c r="L70" s="11"/>
      <c r="M70" s="11"/>
      <c r="N70" s="11"/>
    </row>
    <row r="71" spans="1:14" x14ac:dyDescent="0.25">
      <c r="A71" t="s">
        <v>371</v>
      </c>
      <c r="B71" s="11"/>
      <c r="C71" s="11">
        <v>1</v>
      </c>
      <c r="D71" s="11">
        <v>1</v>
      </c>
      <c r="E71" s="11"/>
      <c r="F71" s="11"/>
      <c r="G71" s="11"/>
      <c r="H71" s="11"/>
      <c r="I71" s="11">
        <v>1</v>
      </c>
      <c r="J71" s="11"/>
      <c r="K71" s="11">
        <v>1</v>
      </c>
      <c r="L71" s="11"/>
      <c r="M71" s="11"/>
      <c r="N71" s="11"/>
    </row>
    <row r="72" spans="1:14" x14ac:dyDescent="0.25">
      <c r="A72" t="s">
        <v>394</v>
      </c>
      <c r="B72" s="11"/>
      <c r="C72" s="11"/>
      <c r="D72" s="11"/>
      <c r="E72" s="11"/>
      <c r="F72" s="11"/>
      <c r="G72" s="11"/>
      <c r="H72" s="11">
        <v>1</v>
      </c>
      <c r="I72" s="11"/>
      <c r="J72" s="11"/>
      <c r="K72" s="11"/>
      <c r="L72" s="11"/>
      <c r="M72" s="11"/>
      <c r="N72" s="11"/>
    </row>
    <row r="73" spans="1:14" x14ac:dyDescent="0.25">
      <c r="A73" t="s">
        <v>543</v>
      </c>
      <c r="B73" s="11"/>
      <c r="C73" s="11"/>
      <c r="D73" s="11"/>
      <c r="E73" s="11"/>
      <c r="F73" s="11"/>
      <c r="G73" s="11"/>
      <c r="H73" s="11"/>
      <c r="I73" s="11"/>
      <c r="J73" s="11">
        <v>1</v>
      </c>
      <c r="K73" s="11"/>
      <c r="L73" s="11"/>
      <c r="M73" s="11"/>
      <c r="N73" s="11"/>
    </row>
    <row r="74" spans="1:14" x14ac:dyDescent="0.25">
      <c r="A74" t="s">
        <v>551</v>
      </c>
      <c r="B74" s="11"/>
      <c r="C74" s="11"/>
      <c r="D74" s="11">
        <v>1</v>
      </c>
      <c r="E74" s="11"/>
      <c r="F74" s="11"/>
      <c r="G74" s="11"/>
      <c r="H74" s="11"/>
      <c r="I74" s="11"/>
      <c r="J74" s="11"/>
      <c r="K74" s="11"/>
      <c r="L74" s="11"/>
      <c r="M74" s="11"/>
      <c r="N74" s="11"/>
    </row>
    <row r="75" spans="1:14" x14ac:dyDescent="0.25">
      <c r="A75" t="s">
        <v>552</v>
      </c>
      <c r="B75" s="11"/>
      <c r="C75" s="11"/>
      <c r="D75" s="11"/>
      <c r="E75" s="11"/>
      <c r="F75" s="11"/>
      <c r="G75" s="11"/>
      <c r="H75" s="11"/>
      <c r="I75" s="11">
        <v>1</v>
      </c>
      <c r="J75" s="11"/>
      <c r="K75" s="11"/>
      <c r="L75" s="11"/>
      <c r="M75" s="11"/>
      <c r="N75" s="11"/>
    </row>
    <row r="76" spans="1:14" x14ac:dyDescent="0.25">
      <c r="A76" t="s">
        <v>414</v>
      </c>
      <c r="B76" s="11"/>
      <c r="C76" s="11"/>
      <c r="D76" s="11">
        <v>1</v>
      </c>
      <c r="E76" s="11"/>
      <c r="F76" s="11"/>
      <c r="G76" s="11"/>
      <c r="H76" s="11"/>
      <c r="I76" s="11"/>
      <c r="J76" s="11"/>
      <c r="K76" s="11"/>
      <c r="L76" s="11"/>
      <c r="M76" s="11"/>
      <c r="N76" s="11"/>
    </row>
    <row r="77" spans="1:14" x14ac:dyDescent="0.25">
      <c r="A77" t="s">
        <v>415</v>
      </c>
      <c r="B77" s="11"/>
      <c r="C77" s="11"/>
      <c r="D77" s="11">
        <v>1</v>
      </c>
      <c r="E77" s="11"/>
      <c r="F77" s="11"/>
      <c r="G77" s="11"/>
      <c r="H77" s="11"/>
      <c r="I77" s="11"/>
      <c r="J77" s="11"/>
      <c r="K77" s="11"/>
      <c r="L77" s="11"/>
      <c r="M77" s="11"/>
      <c r="N77" s="11"/>
    </row>
    <row r="78" spans="1:14" x14ac:dyDescent="0.25">
      <c r="A78" t="s">
        <v>542</v>
      </c>
      <c r="B78" s="11"/>
      <c r="C78" s="11">
        <v>1</v>
      </c>
      <c r="D78" s="11">
        <v>1</v>
      </c>
      <c r="E78" s="11">
        <v>1</v>
      </c>
      <c r="F78" s="11"/>
      <c r="G78" s="11">
        <v>1</v>
      </c>
      <c r="H78" s="11"/>
      <c r="I78" s="11">
        <v>1</v>
      </c>
      <c r="J78" s="11">
        <v>1</v>
      </c>
      <c r="K78" s="11">
        <v>1</v>
      </c>
      <c r="L78" s="11">
        <v>1</v>
      </c>
      <c r="M78" s="11"/>
      <c r="N78" s="11"/>
    </row>
    <row r="79" spans="1:14" x14ac:dyDescent="0.25">
      <c r="A79" t="s">
        <v>541</v>
      </c>
      <c r="B79" s="11">
        <v>1</v>
      </c>
      <c r="C79" s="11"/>
      <c r="D79" s="11"/>
      <c r="E79" s="11"/>
      <c r="F79" s="11"/>
      <c r="G79" s="11">
        <v>1</v>
      </c>
      <c r="H79" s="11"/>
      <c r="I79" s="11"/>
      <c r="J79" s="11">
        <v>1</v>
      </c>
      <c r="K79" s="11"/>
      <c r="L79" s="11"/>
      <c r="M79" s="11"/>
      <c r="N79" s="11"/>
    </row>
    <row r="80" spans="1:14" x14ac:dyDescent="0.25">
      <c r="A80" t="s">
        <v>553</v>
      </c>
      <c r="B80" s="11"/>
      <c r="C80" s="11"/>
      <c r="D80" s="11">
        <v>1</v>
      </c>
      <c r="E80" s="11"/>
      <c r="F80" s="11"/>
      <c r="G80" s="11"/>
      <c r="H80" s="11"/>
      <c r="I80" s="11"/>
      <c r="J80" s="11"/>
      <c r="K80" s="11"/>
      <c r="L80" s="11"/>
      <c r="M80" s="11"/>
      <c r="N80" s="11"/>
    </row>
    <row r="81" spans="1:14" x14ac:dyDescent="0.25">
      <c r="A81" t="s">
        <v>427</v>
      </c>
      <c r="B81" s="11"/>
      <c r="C81" s="11"/>
      <c r="D81" s="11"/>
      <c r="E81" s="11"/>
      <c r="F81" s="11"/>
      <c r="G81" s="11"/>
      <c r="H81" s="11">
        <v>1</v>
      </c>
      <c r="I81" s="11"/>
      <c r="J81" s="11"/>
      <c r="K81" s="11"/>
      <c r="L81" s="11"/>
      <c r="M81" s="11"/>
      <c r="N81" s="11"/>
    </row>
    <row r="82" spans="1:14" x14ac:dyDescent="0.25">
      <c r="A82" t="s">
        <v>560</v>
      </c>
      <c r="B82" s="11">
        <v>1</v>
      </c>
      <c r="C82" s="11">
        <v>1</v>
      </c>
      <c r="D82" s="11"/>
      <c r="E82" s="11"/>
      <c r="F82" s="11">
        <v>1</v>
      </c>
      <c r="G82" s="11">
        <v>1</v>
      </c>
      <c r="H82" s="11">
        <v>1</v>
      </c>
      <c r="I82" s="11"/>
      <c r="J82" s="11">
        <v>1</v>
      </c>
      <c r="K82" s="11">
        <v>1</v>
      </c>
      <c r="L82" s="11"/>
      <c r="M82" s="11">
        <v>1</v>
      </c>
      <c r="N82" s="11">
        <v>1</v>
      </c>
    </row>
    <row r="83" spans="1:14" x14ac:dyDescent="0.25">
      <c r="A83" t="s">
        <v>352</v>
      </c>
      <c r="B83" s="11">
        <v>3</v>
      </c>
      <c r="C83" s="11">
        <v>4</v>
      </c>
      <c r="D83" s="11">
        <v>9</v>
      </c>
      <c r="E83" s="11">
        <v>3</v>
      </c>
      <c r="F83" s="11">
        <v>1</v>
      </c>
      <c r="G83" s="11">
        <v>5</v>
      </c>
      <c r="H83" s="11">
        <v>5</v>
      </c>
      <c r="I83" s="11">
        <v>5</v>
      </c>
      <c r="J83" s="11">
        <v>6</v>
      </c>
      <c r="K83" s="11">
        <v>5</v>
      </c>
      <c r="L83" s="11">
        <v>3</v>
      </c>
      <c r="M83" s="11">
        <v>1</v>
      </c>
      <c r="N83" s="11">
        <v>1</v>
      </c>
    </row>
  </sheetData>
  <pageMargins left="0.511811024" right="0.511811024" top="0.78740157499999996" bottom="0.78740157499999996" header="0.31496062000000002" footer="0.31496062000000002"/>
  <pageSetup paperSize="9"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27D12-10BC-406D-92F9-AB136631495A}">
  <sheetPr>
    <tabColor rgb="FFFFC000"/>
  </sheetPr>
  <dimension ref="A1:G315"/>
  <sheetViews>
    <sheetView zoomScale="110" zoomScaleNormal="110" workbookViewId="0">
      <pane ySplit="1" topLeftCell="A292" activePane="bottomLeft" state="frozen"/>
      <selection activeCell="E2" sqref="E2"/>
      <selection pane="bottomLeft" activeCell="E2" sqref="E2:E313"/>
    </sheetView>
  </sheetViews>
  <sheetFormatPr defaultRowHeight="15" x14ac:dyDescent="0.25"/>
  <cols>
    <col min="1" max="1" width="20.28515625" bestFit="1" customWidth="1"/>
    <col min="2" max="2" width="9" customWidth="1"/>
    <col min="3" max="3" width="16.7109375" style="9" bestFit="1" customWidth="1"/>
    <col min="4" max="4" width="20" style="9" customWidth="1"/>
    <col min="5" max="5" width="130.7109375" customWidth="1"/>
    <col min="6" max="6" width="12.7109375" bestFit="1" customWidth="1"/>
    <col min="7" max="7" width="14.42578125" bestFit="1" customWidth="1"/>
  </cols>
  <sheetData>
    <row r="1" spans="1:7" x14ac:dyDescent="0.25">
      <c r="A1" s="2" t="s">
        <v>438</v>
      </c>
      <c r="B1" s="2" t="s">
        <v>151</v>
      </c>
      <c r="C1" s="18" t="s">
        <v>150</v>
      </c>
      <c r="D1" s="18" t="s">
        <v>0</v>
      </c>
      <c r="E1" s="8" t="s">
        <v>449</v>
      </c>
      <c r="F1" s="8" t="s">
        <v>539</v>
      </c>
      <c r="G1" s="29" t="s">
        <v>556</v>
      </c>
    </row>
    <row r="2" spans="1:7" x14ac:dyDescent="0.25">
      <c r="A2" s="11">
        <f t="shared" ref="A2:A65" si="0">VALUE(LEFT(C2,1))</f>
        <v>1</v>
      </c>
      <c r="B2" t="str">
        <f>VLOOKUP(A2,Capitulos!A:B,2,0)</f>
        <v>Object Naming</v>
      </c>
      <c r="C2" s="19">
        <v>101</v>
      </c>
      <c r="D2" s="19" t="str">
        <f>VLOOKUP(C2,Campos!C:D,2,0)</f>
        <v>Work Type</v>
      </c>
      <c r="E2" t="s">
        <v>541</v>
      </c>
      <c r="F2">
        <f>VLOOKUP(E2,Indicacao_viabilidade!E:F,2,0)</f>
        <v>1</v>
      </c>
      <c r="G2">
        <f>IFERROR(VLOOKUP(C2,[1]CROSSWALK!$C$2:$I$90,7,0),0)</f>
        <v>1</v>
      </c>
    </row>
    <row r="3" spans="1:7" x14ac:dyDescent="0.25">
      <c r="A3" s="11">
        <f t="shared" si="0"/>
        <v>1</v>
      </c>
      <c r="B3" t="str">
        <f>VLOOKUP(A3,Capitulos!A:B,2,0)</f>
        <v>Object Naming</v>
      </c>
      <c r="C3" s="19">
        <v>101</v>
      </c>
      <c r="D3" s="19" t="str">
        <f>VLOOKUP(C3,Campos!C:D,2,0)</f>
        <v>Work Type</v>
      </c>
      <c r="E3" t="s">
        <v>546</v>
      </c>
      <c r="F3">
        <f>VLOOKUP(E3,Indicacao_viabilidade!E:F,2,0)</f>
        <v>1</v>
      </c>
      <c r="G3">
        <f>IFERROR(VLOOKUP(C3,[1]CROSSWALK!$C$2:$I$90,7,0),0)</f>
        <v>1</v>
      </c>
    </row>
    <row r="4" spans="1:7" x14ac:dyDescent="0.25">
      <c r="A4" s="11">
        <f t="shared" si="0"/>
        <v>1</v>
      </c>
      <c r="B4" t="str">
        <f>VLOOKUP(A4,Capitulos!A:B,2,0)</f>
        <v>Object Naming</v>
      </c>
      <c r="C4" s="19">
        <v>101</v>
      </c>
      <c r="D4" s="19" t="str">
        <f>VLOOKUP(C4,Campos!C:D,2,0)</f>
        <v>Work Type</v>
      </c>
      <c r="E4" t="s">
        <v>381</v>
      </c>
      <c r="F4">
        <f>VLOOKUP(E4,Indicacao_viabilidade!E:F,2,0)</f>
        <v>1</v>
      </c>
      <c r="G4">
        <f>IFERROR(VLOOKUP(C4,[1]CROSSWALK!$C$2:$I$90,7,0),0)</f>
        <v>1</v>
      </c>
    </row>
    <row r="5" spans="1:7" x14ac:dyDescent="0.25">
      <c r="A5" s="11">
        <f t="shared" si="0"/>
        <v>1</v>
      </c>
      <c r="B5" t="str">
        <f>VLOOKUP(A5,Capitulos!A:B,2,0)</f>
        <v>Object Naming</v>
      </c>
      <c r="C5" s="19">
        <v>101</v>
      </c>
      <c r="D5" s="19" t="str">
        <f>VLOOKUP(C5,Campos!C:D,2,0)</f>
        <v>Work Type</v>
      </c>
      <c r="E5" t="s">
        <v>542</v>
      </c>
      <c r="F5">
        <f>VLOOKUP(E5,Indicacao_viabilidade!E:F,2,0)</f>
        <v>1</v>
      </c>
      <c r="G5">
        <f>IFERROR(VLOOKUP(C5,[1]CROSSWALK!$C$2:$I$90,7,0),0)</f>
        <v>1</v>
      </c>
    </row>
    <row r="6" spans="1:7" x14ac:dyDescent="0.25">
      <c r="A6" s="11">
        <f t="shared" si="0"/>
        <v>1</v>
      </c>
      <c r="B6" t="str">
        <f>VLOOKUP(A6,Capitulos!A:B,2,0)</f>
        <v>Object Naming</v>
      </c>
      <c r="C6" s="19">
        <v>101</v>
      </c>
      <c r="D6" s="19" t="str">
        <f>VLOOKUP(C6,Campos!C:D,2,0)</f>
        <v>Work Type</v>
      </c>
      <c r="E6" t="s">
        <v>543</v>
      </c>
      <c r="F6">
        <f>VLOOKUP(E6,Indicacao_viabilidade!E:F,2,0)</f>
        <v>1</v>
      </c>
      <c r="G6">
        <f>IFERROR(VLOOKUP(C6,[1]CROSSWALK!$C$2:$I$90,7,0),0)</f>
        <v>1</v>
      </c>
    </row>
    <row r="7" spans="1:7" x14ac:dyDescent="0.25">
      <c r="A7" s="11">
        <f t="shared" si="0"/>
        <v>1</v>
      </c>
      <c r="B7" t="str">
        <f>VLOOKUP(A7,Capitulos!A:B,2,0)</f>
        <v>Object Naming</v>
      </c>
      <c r="C7" s="19">
        <v>101</v>
      </c>
      <c r="D7" s="19" t="str">
        <f>VLOOKUP(C7,Campos!C:D,2,0)</f>
        <v>Work Type</v>
      </c>
      <c r="E7" t="s">
        <v>387</v>
      </c>
      <c r="F7">
        <f>VLOOKUP(E7,Indicacao_viabilidade!E:F,2,0)</f>
        <v>0</v>
      </c>
      <c r="G7">
        <f>IFERROR(VLOOKUP(C7,[1]CROSSWALK!$C$2:$I$90,7,0),0)</f>
        <v>1</v>
      </c>
    </row>
    <row r="8" spans="1:7" x14ac:dyDescent="0.25">
      <c r="A8" s="11">
        <f t="shared" si="0"/>
        <v>1</v>
      </c>
      <c r="B8" t="str">
        <f>VLOOKUP(A8,Capitulos!A:B,2,0)</f>
        <v>Object Naming</v>
      </c>
      <c r="C8" s="19">
        <v>101</v>
      </c>
      <c r="D8" s="19" t="str">
        <f>VLOOKUP(C8,Campos!C:D,2,0)</f>
        <v>Work Type</v>
      </c>
      <c r="E8" t="s">
        <v>149</v>
      </c>
      <c r="F8">
        <f>VLOOKUP(E8,Indicacao_viabilidade!E:F,2,0)</f>
        <v>0</v>
      </c>
      <c r="G8">
        <f>IFERROR(VLOOKUP(C8,[1]CROSSWALK!$C$2:$I$90,7,0),0)</f>
        <v>1</v>
      </c>
    </row>
    <row r="9" spans="1:7" x14ac:dyDescent="0.25">
      <c r="A9" s="11">
        <f t="shared" si="0"/>
        <v>1</v>
      </c>
      <c r="B9" t="str">
        <f>VLOOKUP(A9,Capitulos!A:B,2,0)</f>
        <v>Object Naming</v>
      </c>
      <c r="C9">
        <v>101</v>
      </c>
      <c r="D9" t="s">
        <v>11</v>
      </c>
      <c r="E9" t="s">
        <v>560</v>
      </c>
      <c r="F9">
        <f>VLOOKUP(E9,Indicacao_viabilidade!E:F,2,0)</f>
        <v>1</v>
      </c>
      <c r="G9">
        <f>IFERROR(VLOOKUP(C9,[1]CROSSWALK!$C$2:$I$90,7,0),0)</f>
        <v>1</v>
      </c>
    </row>
    <row r="10" spans="1:7" x14ac:dyDescent="0.25">
      <c r="A10" s="11">
        <f t="shared" si="0"/>
        <v>1</v>
      </c>
      <c r="B10" t="str">
        <f>VLOOKUP(A10,Capitulos!A:B,2,0)</f>
        <v>Object Naming</v>
      </c>
      <c r="C10" s="19">
        <v>102</v>
      </c>
      <c r="D10" s="19" t="str">
        <f>VLOOKUP(C10,Campos!C:D,2,0)</f>
        <v>Title</v>
      </c>
      <c r="E10" t="s">
        <v>371</v>
      </c>
      <c r="F10">
        <f>VLOOKUP(E10,Indicacao_viabilidade!E:F,2,0)</f>
        <v>1</v>
      </c>
      <c r="G10">
        <f>IFERROR(VLOOKUP(C10,[1]CROSSWALK!$C$2:$I$90,7,0),0)</f>
        <v>1</v>
      </c>
    </row>
    <row r="11" spans="1:7" x14ac:dyDescent="0.25">
      <c r="A11" s="11">
        <f t="shared" si="0"/>
        <v>1</v>
      </c>
      <c r="B11" t="str">
        <f>VLOOKUP(A11,Capitulos!A:B,2,0)</f>
        <v>Object Naming</v>
      </c>
      <c r="C11" s="19">
        <v>102</v>
      </c>
      <c r="D11" s="19" t="str">
        <f>VLOOKUP(C11,Campos!C:D,2,0)</f>
        <v>Title</v>
      </c>
      <c r="E11" t="s">
        <v>386</v>
      </c>
      <c r="F11">
        <f>VLOOKUP(E11,Indicacao_viabilidade!E:F,2,0)</f>
        <v>0</v>
      </c>
      <c r="G11">
        <f>IFERROR(VLOOKUP(C11,[1]CROSSWALK!$C$2:$I$90,7,0),0)</f>
        <v>1</v>
      </c>
    </row>
    <row r="12" spans="1:7" x14ac:dyDescent="0.25">
      <c r="A12" s="11">
        <f t="shared" si="0"/>
        <v>1</v>
      </c>
      <c r="B12" t="str">
        <f>VLOOKUP(A12,Capitulos!A:B,2,0)</f>
        <v>Object Naming</v>
      </c>
      <c r="C12" s="19">
        <v>102</v>
      </c>
      <c r="D12" s="19" t="str">
        <f>VLOOKUP(C12,Campos!C:D,2,0)</f>
        <v>Title</v>
      </c>
      <c r="E12" t="s">
        <v>154</v>
      </c>
      <c r="F12">
        <f>VLOOKUP(E12,Indicacao_viabilidade!E:F,2,0)</f>
        <v>0</v>
      </c>
      <c r="G12">
        <f>IFERROR(VLOOKUP(C12,[1]CROSSWALK!$C$2:$I$90,7,0),0)</f>
        <v>1</v>
      </c>
    </row>
    <row r="13" spans="1:7" x14ac:dyDescent="0.25">
      <c r="A13" s="11">
        <f t="shared" si="0"/>
        <v>1</v>
      </c>
      <c r="B13" t="str">
        <f>VLOOKUP(A13,Capitulos!A:B,2,0)</f>
        <v>Object Naming</v>
      </c>
      <c r="C13" s="19">
        <v>102</v>
      </c>
      <c r="D13" s="19" t="str">
        <f>VLOOKUP(C13,Campos!C:D,2,0)</f>
        <v>Title</v>
      </c>
      <c r="E13" t="s">
        <v>542</v>
      </c>
      <c r="F13">
        <f>VLOOKUP(E13,Indicacao_viabilidade!E:F,2,0)</f>
        <v>1</v>
      </c>
      <c r="G13">
        <f>IFERROR(VLOOKUP(C13,[1]CROSSWALK!$C$2:$I$90,7,0),0)</f>
        <v>1</v>
      </c>
    </row>
    <row r="14" spans="1:7" x14ac:dyDescent="0.25">
      <c r="A14" s="11">
        <f t="shared" si="0"/>
        <v>1</v>
      </c>
      <c r="B14" t="str">
        <f>VLOOKUP(A14,Capitulos!A:B,2,0)</f>
        <v>Object Naming</v>
      </c>
      <c r="C14" s="19">
        <v>102</v>
      </c>
      <c r="D14" s="19" t="str">
        <f>VLOOKUP(C14,Campos!C:D,2,0)</f>
        <v>Title</v>
      </c>
      <c r="E14" t="s">
        <v>157</v>
      </c>
      <c r="F14">
        <f>VLOOKUP(E14,Indicacao_viabilidade!E:F,2,0)</f>
        <v>0</v>
      </c>
      <c r="G14">
        <f>IFERROR(VLOOKUP(C14,[1]CROSSWALK!$C$2:$I$90,7,0),0)</f>
        <v>1</v>
      </c>
    </row>
    <row r="15" spans="1:7" x14ac:dyDescent="0.25">
      <c r="A15" s="11">
        <f t="shared" si="0"/>
        <v>1</v>
      </c>
      <c r="B15" t="str">
        <f>VLOOKUP(A15,Capitulos!A:B,2,0)</f>
        <v>Object Naming</v>
      </c>
      <c r="C15" s="19">
        <v>102</v>
      </c>
      <c r="D15" s="19" t="str">
        <f>VLOOKUP(C15,Campos!C:D,2,0)</f>
        <v>Title</v>
      </c>
      <c r="E15" t="s">
        <v>546</v>
      </c>
      <c r="F15">
        <f>VLOOKUP(E15,Indicacao_viabilidade!E:F,2,0)</f>
        <v>1</v>
      </c>
      <c r="G15">
        <f>IFERROR(VLOOKUP(C15,[1]CROSSWALK!$C$2:$I$90,7,0),0)</f>
        <v>1</v>
      </c>
    </row>
    <row r="16" spans="1:7" x14ac:dyDescent="0.25">
      <c r="A16" s="11">
        <f t="shared" si="0"/>
        <v>1</v>
      </c>
      <c r="B16" t="str">
        <f>VLOOKUP(A16,Capitulos!A:B,2,0)</f>
        <v>Object Naming</v>
      </c>
      <c r="C16" s="19">
        <v>102</v>
      </c>
      <c r="D16" s="19" t="str">
        <f>VLOOKUP(C16,Campos!C:D,2,0)</f>
        <v>Title</v>
      </c>
      <c r="E16" t="s">
        <v>389</v>
      </c>
      <c r="F16">
        <f>VLOOKUP(E16,Indicacao_viabilidade!E:F,2,0)</f>
        <v>0</v>
      </c>
      <c r="G16">
        <f>IFERROR(VLOOKUP(C16,[1]CROSSWALK!$C$2:$I$90,7,0),0)</f>
        <v>1</v>
      </c>
    </row>
    <row r="17" spans="1:7" x14ac:dyDescent="0.25">
      <c r="A17" s="11">
        <f t="shared" si="0"/>
        <v>1</v>
      </c>
      <c r="B17" t="str">
        <f>VLOOKUP(A17,Capitulos!A:B,2,0)</f>
        <v>Object Naming</v>
      </c>
      <c r="C17" s="19">
        <v>102</v>
      </c>
      <c r="D17" s="19" t="str">
        <f>VLOOKUP(C17,Campos!C:D,2,0)</f>
        <v>Title</v>
      </c>
      <c r="E17" t="s">
        <v>381</v>
      </c>
      <c r="F17">
        <f>VLOOKUP(E17,Indicacao_viabilidade!E:F,2,0)</f>
        <v>1</v>
      </c>
      <c r="G17">
        <f>IFERROR(VLOOKUP(C17,[1]CROSSWALK!$C$2:$I$90,7,0),0)</f>
        <v>1</v>
      </c>
    </row>
    <row r="18" spans="1:7" x14ac:dyDescent="0.25">
      <c r="A18" s="11">
        <f t="shared" si="0"/>
        <v>1</v>
      </c>
      <c r="B18" t="str">
        <f>VLOOKUP(A18,Capitulos!A:B,2,0)</f>
        <v>Object Naming</v>
      </c>
      <c r="C18" s="19">
        <v>102</v>
      </c>
      <c r="D18" s="19" t="str">
        <f>VLOOKUP(C18,Campos!C:D,2,0)</f>
        <v>Title</v>
      </c>
      <c r="E18" t="s">
        <v>552</v>
      </c>
      <c r="F18">
        <f>VLOOKUP(E18,Indicacao_viabilidade!E:F,2,0)</f>
        <v>1</v>
      </c>
      <c r="G18">
        <f>IFERROR(VLOOKUP(C18,[1]CROSSWALK!$C$2:$I$90,7,0),0)</f>
        <v>1</v>
      </c>
    </row>
    <row r="19" spans="1:7" x14ac:dyDescent="0.25">
      <c r="A19" s="11">
        <f t="shared" si="0"/>
        <v>1</v>
      </c>
      <c r="B19" t="str">
        <f>VLOOKUP(A19,Capitulos!A:B,2,0)</f>
        <v>Object Naming</v>
      </c>
      <c r="C19" s="19">
        <v>102</v>
      </c>
      <c r="D19" s="19" t="str">
        <f>VLOOKUP(C19,Campos!C:D,2,0)</f>
        <v>Title</v>
      </c>
      <c r="E19" t="s">
        <v>376</v>
      </c>
      <c r="F19">
        <f>VLOOKUP(E19,Indicacao_viabilidade!E:F,2,0)</f>
        <v>0</v>
      </c>
      <c r="G19">
        <f>IFERROR(VLOOKUP(C19,[1]CROSSWALK!$C$2:$I$90,7,0),0)</f>
        <v>1</v>
      </c>
    </row>
    <row r="20" spans="1:7" x14ac:dyDescent="0.25">
      <c r="A20" s="11">
        <f t="shared" si="0"/>
        <v>1</v>
      </c>
      <c r="B20" t="str">
        <f>VLOOKUP(A20,Capitulos!A:B,2,0)</f>
        <v>Object Naming</v>
      </c>
      <c r="C20" s="19">
        <v>102</v>
      </c>
      <c r="D20" s="19" t="str">
        <f>VLOOKUP(C20,Campos!C:D,2,0)</f>
        <v>Title</v>
      </c>
      <c r="E20" t="s">
        <v>164</v>
      </c>
      <c r="F20">
        <f>VLOOKUP(E20,Indicacao_viabilidade!E:F,2,0)</f>
        <v>0</v>
      </c>
      <c r="G20">
        <f>IFERROR(VLOOKUP(C20,[1]CROSSWALK!$C$2:$I$90,7,0),0)</f>
        <v>1</v>
      </c>
    </row>
    <row r="21" spans="1:7" x14ac:dyDescent="0.25">
      <c r="A21" s="11">
        <f t="shared" si="0"/>
        <v>1</v>
      </c>
      <c r="B21" t="str">
        <f>VLOOKUP(A21,Capitulos!A:B,2,0)</f>
        <v>Object Naming</v>
      </c>
      <c r="C21" s="19">
        <v>102</v>
      </c>
      <c r="D21" s="19" t="str">
        <f>VLOOKUP(C21,Campos!C:D,2,0)</f>
        <v>Title</v>
      </c>
      <c r="E21" t="s">
        <v>456</v>
      </c>
      <c r="F21">
        <f>VLOOKUP(E21,Indicacao_viabilidade!E:F,2,0)</f>
        <v>0</v>
      </c>
      <c r="G21">
        <f>IFERROR(VLOOKUP(C21,[1]CROSSWALK!$C$2:$I$90,7,0),0)</f>
        <v>1</v>
      </c>
    </row>
    <row r="22" spans="1:7" x14ac:dyDescent="0.25">
      <c r="A22" s="11">
        <f t="shared" si="0"/>
        <v>1</v>
      </c>
      <c r="B22" t="str">
        <f>VLOOKUP(A22,Capitulos!A:B,2,0)</f>
        <v>Object Naming</v>
      </c>
      <c r="C22" s="19">
        <v>102</v>
      </c>
      <c r="D22" s="19" t="str">
        <f>VLOOKUP(C22,Campos!C:D,2,0)</f>
        <v>Title</v>
      </c>
      <c r="E22" t="s">
        <v>166</v>
      </c>
      <c r="F22">
        <f>VLOOKUP(E22,Indicacao_viabilidade!E:F,2,0)</f>
        <v>0</v>
      </c>
      <c r="G22">
        <f>IFERROR(VLOOKUP(C22,[1]CROSSWALK!$C$2:$I$90,7,0),0)</f>
        <v>1</v>
      </c>
    </row>
    <row r="23" spans="1:7" x14ac:dyDescent="0.25">
      <c r="A23" s="11">
        <f t="shared" si="0"/>
        <v>1</v>
      </c>
      <c r="B23" t="str">
        <f>VLOOKUP(A23,Capitulos!A:B,2,0)</f>
        <v>Object Naming</v>
      </c>
      <c r="C23">
        <v>103</v>
      </c>
      <c r="D23" t="s">
        <v>41</v>
      </c>
      <c r="E23" t="s">
        <v>560</v>
      </c>
      <c r="F23">
        <f>VLOOKUP(E23,Indicacao_viabilidade!E:F,2,0)</f>
        <v>1</v>
      </c>
      <c r="G23">
        <f>IFERROR(VLOOKUP(C23,[1]CROSSWALK!$C$2:$I$90,7,0),0)</f>
        <v>0</v>
      </c>
    </row>
    <row r="24" spans="1:7" x14ac:dyDescent="0.25">
      <c r="A24" s="11">
        <f t="shared" si="0"/>
        <v>1</v>
      </c>
      <c r="B24" t="str">
        <f>VLOOKUP(A24,Capitulos!A:B,2,0)</f>
        <v>Object Naming</v>
      </c>
      <c r="C24">
        <v>104</v>
      </c>
      <c r="D24" t="s">
        <v>42</v>
      </c>
      <c r="E24" t="s">
        <v>560</v>
      </c>
      <c r="F24">
        <f>VLOOKUP(E24,Indicacao_viabilidade!E:F,2,0)</f>
        <v>1</v>
      </c>
      <c r="G24">
        <f>IFERROR(VLOOKUP(C24,[1]CROSSWALK!$C$2:$I$90,7,0),0)</f>
        <v>0</v>
      </c>
    </row>
    <row r="25" spans="1:7" x14ac:dyDescent="0.25">
      <c r="A25" s="11">
        <f t="shared" si="0"/>
        <v>1</v>
      </c>
      <c r="B25" t="str">
        <f>VLOOKUP(A25,Capitulos!A:B,2,0)</f>
        <v>Object Naming</v>
      </c>
      <c r="C25">
        <v>105</v>
      </c>
      <c r="D25" t="s">
        <v>43</v>
      </c>
      <c r="E25" t="s">
        <v>560</v>
      </c>
      <c r="F25">
        <f>VLOOKUP(E25,Indicacao_viabilidade!E:F,2,0)</f>
        <v>1</v>
      </c>
      <c r="G25">
        <f>IFERROR(VLOOKUP(C25,[1]CROSSWALK!$C$2:$I$90,7,0),0)</f>
        <v>0</v>
      </c>
    </row>
    <row r="26" spans="1:7" x14ac:dyDescent="0.25">
      <c r="A26" s="11">
        <f t="shared" si="0"/>
        <v>2</v>
      </c>
      <c r="B26" t="str">
        <f>VLOOKUP(A26,Capitulos!A:B,2,0)</f>
        <v>Creator Information</v>
      </c>
      <c r="C26" s="19">
        <v>201</v>
      </c>
      <c r="D26" s="19" t="str">
        <f>VLOOKUP(C26,Campos!C:D,2,0)</f>
        <v>Creator</v>
      </c>
      <c r="E26" t="s">
        <v>550</v>
      </c>
      <c r="F26">
        <f>VLOOKUP(E26,Indicacao_viabilidade!E:F,2,0)</f>
        <v>0</v>
      </c>
      <c r="G26">
        <f>IFERROR(VLOOKUP(C26,[1]CROSSWALK!$C$2:$I$90,7,0),0)</f>
        <v>1</v>
      </c>
    </row>
    <row r="27" spans="1:7" x14ac:dyDescent="0.25">
      <c r="A27" s="11">
        <f t="shared" si="0"/>
        <v>2</v>
      </c>
      <c r="B27" t="str">
        <f>VLOOKUP(A27,Capitulos!A:B,2,0)</f>
        <v>Creator Information</v>
      </c>
      <c r="C27" s="19">
        <v>201</v>
      </c>
      <c r="D27" s="19" t="str">
        <f>VLOOKUP(C27,Campos!C:D,2,0)</f>
        <v>Creator</v>
      </c>
      <c r="E27" t="s">
        <v>379</v>
      </c>
      <c r="F27">
        <f>VLOOKUP(E27,Indicacao_viabilidade!E:F,2,0)</f>
        <v>0</v>
      </c>
      <c r="G27">
        <f>IFERROR(VLOOKUP(C27,[1]CROSSWALK!$C$2:$I$90,7,0),0)</f>
        <v>1</v>
      </c>
    </row>
    <row r="28" spans="1:7" x14ac:dyDescent="0.25">
      <c r="A28" s="11">
        <f t="shared" si="0"/>
        <v>2</v>
      </c>
      <c r="B28" t="str">
        <f>VLOOKUP(A28,Capitulos!A:B,2,0)</f>
        <v>Creator Information</v>
      </c>
      <c r="C28" s="19">
        <v>201</v>
      </c>
      <c r="D28" s="19" t="str">
        <f>VLOOKUP(C28,Campos!C:D,2,0)</f>
        <v>Creator</v>
      </c>
      <c r="E28" t="s">
        <v>373</v>
      </c>
      <c r="F28">
        <f>VLOOKUP(E28,Indicacao_viabilidade!E:F,2,0)</f>
        <v>0</v>
      </c>
      <c r="G28">
        <f>IFERROR(VLOOKUP(C28,[1]CROSSWALK!$C$2:$I$90,7,0),0)</f>
        <v>1</v>
      </c>
    </row>
    <row r="29" spans="1:7" x14ac:dyDescent="0.25">
      <c r="A29" s="11">
        <f t="shared" si="0"/>
        <v>2</v>
      </c>
      <c r="B29" t="str">
        <f>VLOOKUP(A29,Capitulos!A:B,2,0)</f>
        <v>Creator Information</v>
      </c>
      <c r="C29" s="19">
        <v>201</v>
      </c>
      <c r="D29" s="19" t="str">
        <f>VLOOKUP(C29,Campos!C:D,2,0)</f>
        <v>Creator</v>
      </c>
      <c r="E29" t="s">
        <v>170</v>
      </c>
      <c r="F29">
        <f>VLOOKUP(E29,Indicacao_viabilidade!E:F,2,0)</f>
        <v>0</v>
      </c>
      <c r="G29">
        <f>IFERROR(VLOOKUP(C29,[1]CROSSWALK!$C$2:$I$90,7,0),0)</f>
        <v>1</v>
      </c>
    </row>
    <row r="30" spans="1:7" x14ac:dyDescent="0.25">
      <c r="A30" s="11">
        <f t="shared" si="0"/>
        <v>2</v>
      </c>
      <c r="B30" t="str">
        <f>VLOOKUP(A30,Capitulos!A:B,2,0)</f>
        <v>Creator Information</v>
      </c>
      <c r="C30" s="19">
        <v>201</v>
      </c>
      <c r="D30" s="19" t="str">
        <f>VLOOKUP(C30,Campos!C:D,2,0)</f>
        <v>Creator</v>
      </c>
      <c r="E30" t="s">
        <v>408</v>
      </c>
      <c r="F30">
        <f>VLOOKUP(E30,Indicacao_viabilidade!E:F,2,0)</f>
        <v>0</v>
      </c>
      <c r="G30">
        <f>IFERROR(VLOOKUP(C30,[1]CROSSWALK!$C$2:$I$90,7,0),0)</f>
        <v>1</v>
      </c>
    </row>
    <row r="31" spans="1:7" x14ac:dyDescent="0.25">
      <c r="A31" s="11">
        <f t="shared" si="0"/>
        <v>2</v>
      </c>
      <c r="B31" t="str">
        <f>VLOOKUP(A31,Capitulos!A:B,2,0)</f>
        <v>Creator Information</v>
      </c>
      <c r="C31" s="19">
        <v>201</v>
      </c>
      <c r="D31" s="19" t="str">
        <f>VLOOKUP(C31,Campos!C:D,2,0)</f>
        <v>Creator</v>
      </c>
      <c r="E31" t="s">
        <v>381</v>
      </c>
      <c r="F31">
        <f>VLOOKUP(E31,Indicacao_viabilidade!E:F,2,0)</f>
        <v>1</v>
      </c>
      <c r="G31">
        <f>IFERROR(VLOOKUP(C31,[1]CROSSWALK!$C$2:$I$90,7,0),0)</f>
        <v>1</v>
      </c>
    </row>
    <row r="32" spans="1:7" x14ac:dyDescent="0.25">
      <c r="A32" s="11">
        <f t="shared" si="0"/>
        <v>2</v>
      </c>
      <c r="B32" t="str">
        <f>VLOOKUP(A32,Capitulos!A:B,2,0)</f>
        <v>Creator Information</v>
      </c>
      <c r="C32" s="19">
        <v>201</v>
      </c>
      <c r="D32" s="19" t="str">
        <f>VLOOKUP(C32,Campos!C:D,2,0)</f>
        <v>Creator</v>
      </c>
      <c r="E32" t="s">
        <v>542</v>
      </c>
      <c r="F32">
        <f>VLOOKUP(E32,Indicacao_viabilidade!E:F,2,0)</f>
        <v>1</v>
      </c>
      <c r="G32">
        <f>IFERROR(VLOOKUP(C32,[1]CROSSWALK!$C$2:$I$90,7,0),0)</f>
        <v>1</v>
      </c>
    </row>
    <row r="33" spans="1:7" x14ac:dyDescent="0.25">
      <c r="A33" s="11">
        <f t="shared" si="0"/>
        <v>2</v>
      </c>
      <c r="B33" t="str">
        <f>VLOOKUP(A33,Capitulos!A:B,2,0)</f>
        <v>Creator Information</v>
      </c>
      <c r="C33" s="19">
        <v>201</v>
      </c>
      <c r="D33" s="19" t="str">
        <f>VLOOKUP(C33,Campos!C:D,2,0)</f>
        <v>Creator</v>
      </c>
      <c r="E33" t="s">
        <v>387</v>
      </c>
      <c r="F33">
        <f>VLOOKUP(E33,Indicacao_viabilidade!E:F,2,0)</f>
        <v>0</v>
      </c>
      <c r="G33">
        <f>IFERROR(VLOOKUP(C33,[1]CROSSWALK!$C$2:$I$90,7,0),0)</f>
        <v>1</v>
      </c>
    </row>
    <row r="34" spans="1:7" x14ac:dyDescent="0.25">
      <c r="A34" s="11">
        <f t="shared" si="0"/>
        <v>2</v>
      </c>
      <c r="B34" t="str">
        <f>VLOOKUP(A34,Capitulos!A:B,2,0)</f>
        <v>Creator Information</v>
      </c>
      <c r="C34" s="19">
        <v>201</v>
      </c>
      <c r="D34" s="19" t="str">
        <f>VLOOKUP(C34,Campos!C:D,2,0)</f>
        <v>Creator</v>
      </c>
      <c r="E34" t="s">
        <v>175</v>
      </c>
      <c r="F34">
        <f>VLOOKUP(E34,Indicacao_viabilidade!E:F,2,0)</f>
        <v>0</v>
      </c>
      <c r="G34">
        <f>IFERROR(VLOOKUP(C34,[1]CROSSWALK!$C$2:$I$90,7,0),0)</f>
        <v>1</v>
      </c>
    </row>
    <row r="35" spans="1:7" x14ac:dyDescent="0.25">
      <c r="A35" s="11">
        <f t="shared" si="0"/>
        <v>2</v>
      </c>
      <c r="B35" t="str">
        <f>VLOOKUP(A35,Capitulos!A:B,2,0)</f>
        <v>Creator Information</v>
      </c>
      <c r="C35" s="19">
        <v>201</v>
      </c>
      <c r="D35" s="19" t="str">
        <f>VLOOKUP(C35,Campos!C:D,2,0)</f>
        <v>Creator</v>
      </c>
      <c r="E35" t="s">
        <v>176</v>
      </c>
      <c r="F35">
        <f>VLOOKUP(E35,Indicacao_viabilidade!E:F,2,0)</f>
        <v>0</v>
      </c>
      <c r="G35">
        <f>IFERROR(VLOOKUP(C35,[1]CROSSWALK!$C$2:$I$90,7,0),0)</f>
        <v>1</v>
      </c>
    </row>
    <row r="36" spans="1:7" x14ac:dyDescent="0.25">
      <c r="A36" s="11">
        <f t="shared" si="0"/>
        <v>2</v>
      </c>
      <c r="B36" t="str">
        <f>VLOOKUP(A36,Capitulos!A:B,2,0)</f>
        <v>Creator Information</v>
      </c>
      <c r="C36" s="19">
        <v>201</v>
      </c>
      <c r="D36" s="19" t="str">
        <f>VLOOKUP(C36,Campos!C:D,2,0)</f>
        <v>Creator</v>
      </c>
      <c r="E36" t="s">
        <v>382</v>
      </c>
      <c r="F36">
        <f>VLOOKUP(E36,Indicacao_viabilidade!E:F,2,0)</f>
        <v>0</v>
      </c>
      <c r="G36">
        <f>IFERROR(VLOOKUP(C36,[1]CROSSWALK!$C$2:$I$90,7,0),0)</f>
        <v>1</v>
      </c>
    </row>
    <row r="37" spans="1:7" x14ac:dyDescent="0.25">
      <c r="A37" s="11">
        <f t="shared" si="0"/>
        <v>2</v>
      </c>
      <c r="B37" t="str">
        <f>VLOOKUP(A37,Capitulos!A:B,2,0)</f>
        <v>Creator Information</v>
      </c>
      <c r="C37" s="19">
        <v>201</v>
      </c>
      <c r="D37" s="19" t="str">
        <f>VLOOKUP(C37,Campos!C:D,2,0)</f>
        <v>Creator</v>
      </c>
      <c r="E37" t="s">
        <v>179</v>
      </c>
      <c r="F37">
        <f>VLOOKUP(E37,Indicacao_viabilidade!E:F,2,0)</f>
        <v>0</v>
      </c>
      <c r="G37">
        <f>IFERROR(VLOOKUP(C37,[1]CROSSWALK!$C$2:$I$90,7,0),0)</f>
        <v>1</v>
      </c>
    </row>
    <row r="38" spans="1:7" x14ac:dyDescent="0.25">
      <c r="A38" s="11">
        <f t="shared" si="0"/>
        <v>2</v>
      </c>
      <c r="B38" t="str">
        <f>VLOOKUP(A38,Capitulos!A:B,2,0)</f>
        <v>Creator Information</v>
      </c>
      <c r="C38" s="19">
        <v>201</v>
      </c>
      <c r="D38" s="19" t="str">
        <f>VLOOKUP(C38,Campos!C:D,2,0)</f>
        <v>Creator</v>
      </c>
      <c r="E38" t="s">
        <v>180</v>
      </c>
      <c r="F38">
        <f>VLOOKUP(E38,Indicacao_viabilidade!E:F,2,0)</f>
        <v>0</v>
      </c>
      <c r="G38">
        <f>IFERROR(VLOOKUP(C38,[1]CROSSWALK!$C$2:$I$90,7,0),0)</f>
        <v>1</v>
      </c>
    </row>
    <row r="39" spans="1:7" x14ac:dyDescent="0.25">
      <c r="A39" s="11">
        <f t="shared" si="0"/>
        <v>2</v>
      </c>
      <c r="B39" t="str">
        <f>VLOOKUP(A39,Capitulos!A:B,2,0)</f>
        <v>Creator Information</v>
      </c>
      <c r="C39" s="19">
        <v>201</v>
      </c>
      <c r="D39" s="19" t="str">
        <f>VLOOKUP(C39,Campos!C:D,2,0)</f>
        <v>Creator</v>
      </c>
      <c r="E39" t="s">
        <v>181</v>
      </c>
      <c r="F39">
        <f>VLOOKUP(E39,Indicacao_viabilidade!E:F,2,0)</f>
        <v>0</v>
      </c>
      <c r="G39">
        <f>IFERROR(VLOOKUP(C39,[1]CROSSWALK!$C$2:$I$90,7,0),0)</f>
        <v>1</v>
      </c>
    </row>
    <row r="40" spans="1:7" x14ac:dyDescent="0.25">
      <c r="A40" s="11">
        <f t="shared" si="0"/>
        <v>2</v>
      </c>
      <c r="B40" t="str">
        <f>VLOOKUP(A40,Capitulos!A:B,2,0)</f>
        <v>Creator Information</v>
      </c>
      <c r="C40" s="19">
        <v>201</v>
      </c>
      <c r="D40" s="19" t="str">
        <f>VLOOKUP(C40,Campos!C:D,2,0)</f>
        <v>Creator</v>
      </c>
      <c r="E40" t="s">
        <v>558</v>
      </c>
      <c r="F40">
        <f>VLOOKUP(E40,Indicacao_viabilidade!E:F,2,0)</f>
        <v>0</v>
      </c>
      <c r="G40">
        <f>IFERROR(VLOOKUP(C40,[1]CROSSWALK!$C$2:$I$90,7,0),0)</f>
        <v>1</v>
      </c>
    </row>
    <row r="41" spans="1:7" x14ac:dyDescent="0.25">
      <c r="A41" s="11">
        <f t="shared" si="0"/>
        <v>2</v>
      </c>
      <c r="B41" t="str">
        <f>VLOOKUP(A41,Capitulos!A:B,2,0)</f>
        <v>Creator Information</v>
      </c>
      <c r="C41" s="19">
        <v>201</v>
      </c>
      <c r="D41" s="19" t="str">
        <f>VLOOKUP(C41,Campos!C:D,2,0)</f>
        <v>Creator</v>
      </c>
      <c r="E41" t="s">
        <v>183</v>
      </c>
      <c r="F41">
        <f>VLOOKUP(E41,Indicacao_viabilidade!E:F,2,0)</f>
        <v>0</v>
      </c>
      <c r="G41">
        <f>IFERROR(VLOOKUP(C41,[1]CROSSWALK!$C$2:$I$90,7,0),0)</f>
        <v>1</v>
      </c>
    </row>
    <row r="42" spans="1:7" x14ac:dyDescent="0.25">
      <c r="A42" s="11">
        <f t="shared" si="0"/>
        <v>2</v>
      </c>
      <c r="B42" t="str">
        <f>VLOOKUP(A42,Capitulos!A:B,2,0)</f>
        <v>Creator Information</v>
      </c>
      <c r="C42" s="19">
        <v>201</v>
      </c>
      <c r="D42" s="19" t="str">
        <f>VLOOKUP(C42,Campos!C:D,2,0)</f>
        <v>Creator</v>
      </c>
      <c r="E42" t="s">
        <v>371</v>
      </c>
      <c r="F42">
        <f>VLOOKUP(E42,Indicacao_viabilidade!E:F,2,0)</f>
        <v>1</v>
      </c>
      <c r="G42">
        <f>IFERROR(VLOOKUP(C42,[1]CROSSWALK!$C$2:$I$90,7,0),0)</f>
        <v>1</v>
      </c>
    </row>
    <row r="43" spans="1:7" x14ac:dyDescent="0.25">
      <c r="A43" s="11">
        <f t="shared" si="0"/>
        <v>2</v>
      </c>
      <c r="B43" t="str">
        <f>VLOOKUP(A43,Capitulos!A:B,2,0)</f>
        <v>Creator Information</v>
      </c>
      <c r="C43">
        <v>201</v>
      </c>
      <c r="D43" t="s">
        <v>13</v>
      </c>
      <c r="E43" t="s">
        <v>560</v>
      </c>
      <c r="F43">
        <f>VLOOKUP(E43,Indicacao_viabilidade!E:F,2,0)</f>
        <v>1</v>
      </c>
      <c r="G43">
        <f>IFERROR(VLOOKUP(C43,[1]CROSSWALK!$C$2:$I$90,7,0),0)</f>
        <v>1</v>
      </c>
    </row>
    <row r="44" spans="1:7" x14ac:dyDescent="0.25">
      <c r="A44" s="11">
        <f t="shared" si="0"/>
        <v>2</v>
      </c>
      <c r="B44" t="str">
        <f>VLOOKUP(A44,Capitulos!A:B,2,0)</f>
        <v>Creator Information</v>
      </c>
      <c r="C44">
        <v>202</v>
      </c>
      <c r="D44" t="s">
        <v>47</v>
      </c>
      <c r="E44" t="s">
        <v>560</v>
      </c>
      <c r="F44">
        <f>VLOOKUP(E44,Indicacao_viabilidade!E:F,2,0)</f>
        <v>1</v>
      </c>
      <c r="G44">
        <f>IFERROR(VLOOKUP(C44,[1]CROSSWALK!$C$2:$I$90,7,0),0)</f>
        <v>0</v>
      </c>
    </row>
    <row r="45" spans="1:7" x14ac:dyDescent="0.25">
      <c r="A45" s="11">
        <f t="shared" si="0"/>
        <v>2</v>
      </c>
      <c r="B45" t="str">
        <f>VLOOKUP(A45,Capitulos!A:B,2,0)</f>
        <v>Creator Information</v>
      </c>
      <c r="C45">
        <v>203</v>
      </c>
      <c r="D45" t="s">
        <v>46</v>
      </c>
      <c r="E45" t="s">
        <v>560</v>
      </c>
      <c r="F45">
        <f>VLOOKUP(E45,Indicacao_viabilidade!E:F,2,0)</f>
        <v>1</v>
      </c>
      <c r="G45">
        <f>IFERROR(VLOOKUP(C45,[1]CROSSWALK!$C$2:$I$90,7,0),0)</f>
        <v>0</v>
      </c>
    </row>
    <row r="46" spans="1:7" x14ac:dyDescent="0.25">
      <c r="A46" s="11">
        <f t="shared" si="0"/>
        <v>2</v>
      </c>
      <c r="B46" t="str">
        <f>VLOOKUP(A46,Capitulos!A:B,2,0)</f>
        <v>Creator Information</v>
      </c>
      <c r="C46" s="19">
        <v>204</v>
      </c>
      <c r="D46" s="19" t="str">
        <f>VLOOKUP(C46,Campos!C:D,2,0)</f>
        <v>Creator Role</v>
      </c>
      <c r="E46" t="s">
        <v>185</v>
      </c>
      <c r="F46">
        <f>VLOOKUP(E46,Indicacao_viabilidade!E:F,2,0)</f>
        <v>0</v>
      </c>
      <c r="G46">
        <f>IFERROR(VLOOKUP(C46,[1]CROSSWALK!$C$2:$I$90,7,0),0)</f>
        <v>0</v>
      </c>
    </row>
    <row r="47" spans="1:7" x14ac:dyDescent="0.25">
      <c r="A47" s="11">
        <f t="shared" si="0"/>
        <v>2</v>
      </c>
      <c r="B47" t="str">
        <f>VLOOKUP(A47,Capitulos!A:B,2,0)</f>
        <v>Creator Information</v>
      </c>
      <c r="C47" s="19">
        <v>204</v>
      </c>
      <c r="D47" s="19" t="str">
        <f>VLOOKUP(C47,Campos!C:D,2,0)</f>
        <v>Creator Role</v>
      </c>
      <c r="E47" t="s">
        <v>435</v>
      </c>
      <c r="F47">
        <f>VLOOKUP(E47,Indicacao_viabilidade!E:F,2,0)</f>
        <v>0</v>
      </c>
      <c r="G47">
        <f>IFERROR(VLOOKUP(C47,[1]CROSSWALK!$C$2:$I$90,7,0),0)</f>
        <v>0</v>
      </c>
    </row>
    <row r="48" spans="1:7" x14ac:dyDescent="0.25">
      <c r="A48" s="11">
        <f t="shared" si="0"/>
        <v>2</v>
      </c>
      <c r="B48" t="str">
        <f>VLOOKUP(A48,Capitulos!A:B,2,0)</f>
        <v>Creator Information</v>
      </c>
      <c r="C48">
        <v>204</v>
      </c>
      <c r="D48" t="s">
        <v>14</v>
      </c>
      <c r="E48" t="s">
        <v>560</v>
      </c>
      <c r="F48">
        <f>VLOOKUP(E48,Indicacao_viabilidade!E:F,2,0)</f>
        <v>1</v>
      </c>
      <c r="G48">
        <f>IFERROR(VLOOKUP(C48,[1]CROSSWALK!$C$2:$I$90,7,0),0)</f>
        <v>0</v>
      </c>
    </row>
    <row r="49" spans="1:7" x14ac:dyDescent="0.25">
      <c r="A49" s="11">
        <f t="shared" si="0"/>
        <v>3</v>
      </c>
      <c r="B49" t="str">
        <f>VLOOKUP(A49,Capitulos!A:B,2,0)</f>
        <v>Physical Characteristics</v>
      </c>
      <c r="C49" s="19">
        <v>301</v>
      </c>
      <c r="D49" s="19" t="str">
        <f>VLOOKUP(C49,Campos!C:D,2,0)</f>
        <v>Measurements</v>
      </c>
      <c r="E49" t="s">
        <v>397</v>
      </c>
      <c r="F49">
        <f>VLOOKUP(E49,Indicacao_viabilidade!E:F,2,0)</f>
        <v>0</v>
      </c>
      <c r="G49">
        <f>IFERROR(VLOOKUP(C49,[1]CROSSWALK!$C$2:$I$90,7,0),0)</f>
        <v>1</v>
      </c>
    </row>
    <row r="50" spans="1:7" x14ac:dyDescent="0.25">
      <c r="A50" s="11">
        <f t="shared" si="0"/>
        <v>3</v>
      </c>
      <c r="B50" t="str">
        <f>VLOOKUP(A50,Capitulos!A:B,2,0)</f>
        <v>Physical Characteristics</v>
      </c>
      <c r="C50" s="19">
        <v>301</v>
      </c>
      <c r="D50" s="19" t="str">
        <f>VLOOKUP(C50,Campos!C:D,2,0)</f>
        <v>Measurements</v>
      </c>
      <c r="E50" t="s">
        <v>400</v>
      </c>
      <c r="F50">
        <f>VLOOKUP(E50,Indicacao_viabilidade!E:F,2,0)</f>
        <v>0</v>
      </c>
      <c r="G50">
        <f>IFERROR(VLOOKUP(C50,[1]CROSSWALK!$C$2:$I$90,7,0),0)</f>
        <v>1</v>
      </c>
    </row>
    <row r="51" spans="1:7" x14ac:dyDescent="0.25">
      <c r="A51" s="11">
        <f t="shared" si="0"/>
        <v>3</v>
      </c>
      <c r="B51" t="str">
        <f>VLOOKUP(A51,Capitulos!A:B,2,0)</f>
        <v>Physical Characteristics</v>
      </c>
      <c r="C51" s="19">
        <v>301</v>
      </c>
      <c r="D51" s="19" t="str">
        <f>VLOOKUP(C51,Campos!C:D,2,0)</f>
        <v>Measurements</v>
      </c>
      <c r="E51" t="s">
        <v>189</v>
      </c>
      <c r="F51">
        <f>VLOOKUP(E51,Indicacao_viabilidade!E:F,2,0)</f>
        <v>0</v>
      </c>
      <c r="G51">
        <f>IFERROR(VLOOKUP(C51,[1]CROSSWALK!$C$2:$I$90,7,0),0)</f>
        <v>1</v>
      </c>
    </row>
    <row r="52" spans="1:7" x14ac:dyDescent="0.25">
      <c r="A52" s="11">
        <f t="shared" si="0"/>
        <v>3</v>
      </c>
      <c r="B52" t="str">
        <f>VLOOKUP(A52,Capitulos!A:B,2,0)</f>
        <v>Physical Characteristics</v>
      </c>
      <c r="C52" s="19">
        <v>301</v>
      </c>
      <c r="D52" s="19" t="str">
        <f>VLOOKUP(C52,Campos!C:D,2,0)</f>
        <v>Measurements</v>
      </c>
      <c r="E52" t="s">
        <v>394</v>
      </c>
      <c r="F52">
        <f>VLOOKUP(E52,Indicacao_viabilidade!E:F,2,0)</f>
        <v>1</v>
      </c>
      <c r="G52">
        <f>IFERROR(VLOOKUP(C52,[1]CROSSWALK!$C$2:$I$90,7,0),0)</f>
        <v>1</v>
      </c>
    </row>
    <row r="53" spans="1:7" x14ac:dyDescent="0.25">
      <c r="A53" s="11">
        <f t="shared" si="0"/>
        <v>3</v>
      </c>
      <c r="B53" t="str">
        <f>VLOOKUP(A53,Capitulos!A:B,2,0)</f>
        <v>Physical Characteristics</v>
      </c>
      <c r="C53" s="19">
        <v>301</v>
      </c>
      <c r="D53" s="19" t="str">
        <f>VLOOKUP(C53,Campos!C:D,2,0)</f>
        <v>Measurements</v>
      </c>
      <c r="E53" t="s">
        <v>191</v>
      </c>
      <c r="F53">
        <f>VLOOKUP(E53,Indicacao_viabilidade!E:F,2,0)</f>
        <v>0</v>
      </c>
      <c r="G53">
        <f>IFERROR(VLOOKUP(C53,[1]CROSSWALK!$C$2:$I$90,7,0),0)</f>
        <v>1</v>
      </c>
    </row>
    <row r="54" spans="1:7" x14ac:dyDescent="0.25">
      <c r="A54" s="11">
        <f t="shared" si="0"/>
        <v>3</v>
      </c>
      <c r="B54" t="str">
        <f>VLOOKUP(A54,Capitulos!A:B,2,0)</f>
        <v>Physical Characteristics</v>
      </c>
      <c r="C54" s="19">
        <v>301</v>
      </c>
      <c r="D54" s="19" t="str">
        <f>VLOOKUP(C54,Campos!C:D,2,0)</f>
        <v>Measurements</v>
      </c>
      <c r="E54" t="s">
        <v>427</v>
      </c>
      <c r="F54">
        <f>VLOOKUP(E54,Indicacao_viabilidade!E:F,2,0)</f>
        <v>1</v>
      </c>
      <c r="G54">
        <f>IFERROR(VLOOKUP(C54,[1]CROSSWALK!$C$2:$I$90,7,0),0)</f>
        <v>1</v>
      </c>
    </row>
    <row r="55" spans="1:7" x14ac:dyDescent="0.25">
      <c r="A55" s="11">
        <f t="shared" si="0"/>
        <v>3</v>
      </c>
      <c r="B55" t="str">
        <f>VLOOKUP(A55,Capitulos!A:B,2,0)</f>
        <v>Physical Characteristics</v>
      </c>
      <c r="C55" s="19">
        <v>301</v>
      </c>
      <c r="D55" s="19" t="str">
        <f>VLOOKUP(C55,Campos!C:D,2,0)</f>
        <v>Measurements</v>
      </c>
      <c r="E55" t="s">
        <v>405</v>
      </c>
      <c r="F55">
        <f>VLOOKUP(E55,Indicacao_viabilidade!E:F,2,0)</f>
        <v>1</v>
      </c>
      <c r="G55">
        <f>IFERROR(VLOOKUP(C55,[1]CROSSWALK!$C$2:$I$90,7,0),0)</f>
        <v>1</v>
      </c>
    </row>
    <row r="56" spans="1:7" x14ac:dyDescent="0.25">
      <c r="A56" s="11">
        <f t="shared" si="0"/>
        <v>3</v>
      </c>
      <c r="B56" t="str">
        <f>VLOOKUP(A56,Capitulos!A:B,2,0)</f>
        <v>Physical Characteristics</v>
      </c>
      <c r="C56" s="19">
        <v>301</v>
      </c>
      <c r="D56" s="19" t="str">
        <f>VLOOKUP(C56,Campos!C:D,2,0)</f>
        <v>Measurements</v>
      </c>
      <c r="E56" t="s">
        <v>194</v>
      </c>
      <c r="F56">
        <f>VLOOKUP(E56,Indicacao_viabilidade!E:F,2,0)</f>
        <v>0</v>
      </c>
      <c r="G56">
        <f>IFERROR(VLOOKUP(C56,[1]CROSSWALK!$C$2:$I$90,7,0),0)</f>
        <v>1</v>
      </c>
    </row>
    <row r="57" spans="1:7" x14ac:dyDescent="0.25">
      <c r="A57" s="11">
        <f t="shared" si="0"/>
        <v>3</v>
      </c>
      <c r="B57" t="str">
        <f>VLOOKUP(A57,Capitulos!A:B,2,0)</f>
        <v>Physical Characteristics</v>
      </c>
      <c r="C57" s="19">
        <v>301</v>
      </c>
      <c r="D57" s="19" t="str">
        <f>VLOOKUP(C57,Campos!C:D,2,0)</f>
        <v>Measurements</v>
      </c>
      <c r="E57" t="s">
        <v>544</v>
      </c>
      <c r="F57">
        <f>VLOOKUP(E57,Indicacao_viabilidade!E:F,2,0)</f>
        <v>1</v>
      </c>
      <c r="G57">
        <f>IFERROR(VLOOKUP(C57,[1]CROSSWALK!$C$2:$I$90,7,0),0)</f>
        <v>1</v>
      </c>
    </row>
    <row r="58" spans="1:7" x14ac:dyDescent="0.25">
      <c r="A58" s="11">
        <f t="shared" si="0"/>
        <v>3</v>
      </c>
      <c r="B58" t="str">
        <f>VLOOKUP(A58,Capitulos!A:B,2,0)</f>
        <v>Physical Characteristics</v>
      </c>
      <c r="C58" s="19">
        <v>301</v>
      </c>
      <c r="D58" s="19" t="str">
        <f>VLOOKUP(C58,Campos!C:D,2,0)</f>
        <v>Measurements</v>
      </c>
      <c r="E58" t="s">
        <v>196</v>
      </c>
      <c r="F58">
        <f>VLOOKUP(E58,Indicacao_viabilidade!E:F,2,0)</f>
        <v>0</v>
      </c>
      <c r="G58">
        <f>IFERROR(VLOOKUP(C58,[1]CROSSWALK!$C$2:$I$90,7,0),0)</f>
        <v>1</v>
      </c>
    </row>
    <row r="59" spans="1:7" x14ac:dyDescent="0.25">
      <c r="A59" s="11">
        <f t="shared" si="0"/>
        <v>3</v>
      </c>
      <c r="B59" t="str">
        <f>VLOOKUP(A59,Capitulos!A:B,2,0)</f>
        <v>Physical Characteristics</v>
      </c>
      <c r="C59">
        <v>301</v>
      </c>
      <c r="D59" t="s">
        <v>16</v>
      </c>
      <c r="E59" t="s">
        <v>560</v>
      </c>
      <c r="F59">
        <f>VLOOKUP(E59,Indicacao_viabilidade!E:F,2,0)</f>
        <v>1</v>
      </c>
      <c r="G59">
        <f>IFERROR(VLOOKUP(C59,[1]CROSSWALK!$C$2:$I$90,7,0),0)</f>
        <v>1</v>
      </c>
    </row>
    <row r="60" spans="1:7" x14ac:dyDescent="0.25">
      <c r="A60" s="11">
        <f t="shared" si="0"/>
        <v>3</v>
      </c>
      <c r="B60" t="str">
        <f>VLOOKUP(A60,Capitulos!A:B,2,0)</f>
        <v>Physical Characteristics</v>
      </c>
      <c r="C60">
        <v>305</v>
      </c>
      <c r="D60" t="s">
        <v>47</v>
      </c>
      <c r="E60" t="s">
        <v>560</v>
      </c>
      <c r="F60">
        <f>VLOOKUP(E60,Indicacao_viabilidade!E:F,2,0)</f>
        <v>1</v>
      </c>
      <c r="G60">
        <f>IFERROR(VLOOKUP(C60,[1]CROSSWALK!$C$2:$I$90,7,0),0)</f>
        <v>0</v>
      </c>
    </row>
    <row r="61" spans="1:7" x14ac:dyDescent="0.25">
      <c r="A61" s="11">
        <f t="shared" si="0"/>
        <v>3</v>
      </c>
      <c r="B61" t="str">
        <f>VLOOKUP(A61,Capitulos!A:B,2,0)</f>
        <v>Physical Characteristics</v>
      </c>
      <c r="C61">
        <v>306</v>
      </c>
      <c r="D61" t="s">
        <v>46</v>
      </c>
      <c r="E61" t="s">
        <v>560</v>
      </c>
      <c r="F61">
        <f>VLOOKUP(E61,Indicacao_viabilidade!E:F,2,0)</f>
        <v>1</v>
      </c>
      <c r="G61">
        <f>IFERROR(VLOOKUP(C61,[1]CROSSWALK!$C$2:$I$90,7,0),0)</f>
        <v>0</v>
      </c>
    </row>
    <row r="62" spans="1:7" x14ac:dyDescent="0.25">
      <c r="A62" s="11">
        <f t="shared" si="0"/>
        <v>3</v>
      </c>
      <c r="B62" t="str">
        <f>VLOOKUP(A62,Capitulos!A:B,2,0)</f>
        <v>Physical Characteristics</v>
      </c>
      <c r="C62">
        <v>307</v>
      </c>
      <c r="D62" t="s">
        <v>55</v>
      </c>
      <c r="E62" t="s">
        <v>560</v>
      </c>
      <c r="F62">
        <f>VLOOKUP(E62,Indicacao_viabilidade!E:F,2,0)</f>
        <v>1</v>
      </c>
      <c r="G62">
        <f>IFERROR(VLOOKUP(C62,[1]CROSSWALK!$C$2:$I$90,7,0),0)</f>
        <v>0</v>
      </c>
    </row>
    <row r="63" spans="1:7" x14ac:dyDescent="0.25">
      <c r="A63" s="11">
        <f t="shared" si="0"/>
        <v>3</v>
      </c>
      <c r="B63" t="str">
        <f>VLOOKUP(A63,Capitulos!A:B,2,0)</f>
        <v>Physical Characteristics</v>
      </c>
      <c r="C63">
        <v>308</v>
      </c>
      <c r="D63" t="s">
        <v>56</v>
      </c>
      <c r="E63" t="s">
        <v>560</v>
      </c>
      <c r="F63">
        <f>VLOOKUP(E63,Indicacao_viabilidade!E:F,2,0)</f>
        <v>1</v>
      </c>
      <c r="G63">
        <f>IFERROR(VLOOKUP(C63,[1]CROSSWALK!$C$2:$I$90,7,0),0)</f>
        <v>0</v>
      </c>
    </row>
    <row r="64" spans="1:7" x14ac:dyDescent="0.25">
      <c r="A64" s="11">
        <f t="shared" si="0"/>
        <v>3</v>
      </c>
      <c r="B64" t="str">
        <f>VLOOKUP(A64,Capitulos!A:B,2,0)</f>
        <v>Physical Characteristics</v>
      </c>
      <c r="C64">
        <v>309</v>
      </c>
      <c r="D64" t="s">
        <v>57</v>
      </c>
      <c r="E64" t="s">
        <v>560</v>
      </c>
      <c r="F64">
        <f>VLOOKUP(E64,Indicacao_viabilidade!E:F,2,0)</f>
        <v>1</v>
      </c>
      <c r="G64">
        <f>IFERROR(VLOOKUP(C64,[1]CROSSWALK!$C$2:$I$90,7,0),0)</f>
        <v>0</v>
      </c>
    </row>
    <row r="65" spans="1:7" x14ac:dyDescent="0.25">
      <c r="A65" s="11">
        <f t="shared" si="0"/>
        <v>3</v>
      </c>
      <c r="B65" t="str">
        <f>VLOOKUP(A65,Capitulos!A:B,2,0)</f>
        <v>Physical Characteristics</v>
      </c>
      <c r="C65" s="19">
        <v>310</v>
      </c>
      <c r="D65" s="19" t="str">
        <f>VLOOKUP(C65,Campos!C:D,2,0)</f>
        <v>Materials and Techniques</v>
      </c>
      <c r="E65" t="s">
        <v>540</v>
      </c>
      <c r="F65" t="e">
        <f>VLOOKUP(E65,Indicacao_viabilidade!E:F,2,0)</f>
        <v>#N/A</v>
      </c>
      <c r="G65">
        <f>IFERROR(VLOOKUP(C65,[1]CROSSWALK!$C$2:$I$90,7,0),0)</f>
        <v>1</v>
      </c>
    </row>
    <row r="66" spans="1:7" x14ac:dyDescent="0.25">
      <c r="A66" s="11">
        <f t="shared" ref="A66:A129" si="1">VALUE(LEFT(C66,1))</f>
        <v>3</v>
      </c>
      <c r="B66" t="str">
        <f>VLOOKUP(A66,Capitulos!A:B,2,0)</f>
        <v>Physical Characteristics</v>
      </c>
      <c r="C66" s="19">
        <v>310</v>
      </c>
      <c r="D66" s="19" t="str">
        <f>VLOOKUP(C66,Campos!C:D,2,0)</f>
        <v>Materials and Techniques</v>
      </c>
      <c r="E66" t="s">
        <v>381</v>
      </c>
      <c r="F66">
        <f>VLOOKUP(E66,Indicacao_viabilidade!E:F,2,0)</f>
        <v>1</v>
      </c>
      <c r="G66">
        <f>IFERROR(VLOOKUP(C66,[1]CROSSWALK!$C$2:$I$90,7,0),0)</f>
        <v>1</v>
      </c>
    </row>
    <row r="67" spans="1:7" x14ac:dyDescent="0.25">
      <c r="A67" s="11">
        <f t="shared" si="1"/>
        <v>3</v>
      </c>
      <c r="B67" t="str">
        <f>VLOOKUP(A67,Capitulos!A:B,2,0)</f>
        <v>Physical Characteristics</v>
      </c>
      <c r="C67" s="19">
        <v>310</v>
      </c>
      <c r="D67" s="19" t="str">
        <f>VLOOKUP(C67,Campos!C:D,2,0)</f>
        <v>Materials and Techniques</v>
      </c>
      <c r="E67" t="s">
        <v>546</v>
      </c>
      <c r="F67">
        <f>VLOOKUP(E67,Indicacao_viabilidade!E:F,2,0)</f>
        <v>1</v>
      </c>
      <c r="G67">
        <f>IFERROR(VLOOKUP(C67,[1]CROSSWALK!$C$2:$I$90,7,0),0)</f>
        <v>1</v>
      </c>
    </row>
    <row r="68" spans="1:7" x14ac:dyDescent="0.25">
      <c r="A68" s="11">
        <f t="shared" si="1"/>
        <v>3</v>
      </c>
      <c r="B68" t="str">
        <f>VLOOKUP(A68,Capitulos!A:B,2,0)</f>
        <v>Physical Characteristics</v>
      </c>
      <c r="C68" s="19">
        <v>310</v>
      </c>
      <c r="D68" s="19" t="str">
        <f>VLOOKUP(C68,Campos!C:D,2,0)</f>
        <v>Materials and Techniques</v>
      </c>
      <c r="E68" t="s">
        <v>542</v>
      </c>
      <c r="F68">
        <f>VLOOKUP(E68,Indicacao_viabilidade!E:F,2,0)</f>
        <v>1</v>
      </c>
      <c r="G68">
        <f>IFERROR(VLOOKUP(C68,[1]CROSSWALK!$C$2:$I$90,7,0),0)</f>
        <v>1</v>
      </c>
    </row>
    <row r="69" spans="1:7" x14ac:dyDescent="0.25">
      <c r="A69" s="11">
        <f t="shared" si="1"/>
        <v>3</v>
      </c>
      <c r="B69" t="str">
        <f>VLOOKUP(A69,Capitulos!A:B,2,0)</f>
        <v>Physical Characteristics</v>
      </c>
      <c r="C69" s="19">
        <v>310</v>
      </c>
      <c r="D69" s="19" t="str">
        <f>VLOOKUP(C69,Campos!C:D,2,0)</f>
        <v>Materials and Techniques</v>
      </c>
      <c r="E69" t="s">
        <v>387</v>
      </c>
      <c r="F69">
        <f>VLOOKUP(E69,Indicacao_viabilidade!E:F,2,0)</f>
        <v>0</v>
      </c>
      <c r="G69">
        <f>IFERROR(VLOOKUP(C69,[1]CROSSWALK!$C$2:$I$90,7,0),0)</f>
        <v>1</v>
      </c>
    </row>
    <row r="70" spans="1:7" x14ac:dyDescent="0.25">
      <c r="A70" s="11">
        <f t="shared" si="1"/>
        <v>3</v>
      </c>
      <c r="B70" t="str">
        <f>VLOOKUP(A70,Capitulos!A:B,2,0)</f>
        <v>Physical Characteristics</v>
      </c>
      <c r="C70" s="19">
        <v>310</v>
      </c>
      <c r="D70" s="19" t="str">
        <f>VLOOKUP(C70,Campos!C:D,2,0)</f>
        <v>Materials and Techniques</v>
      </c>
      <c r="E70" t="s">
        <v>202</v>
      </c>
      <c r="F70">
        <f>VLOOKUP(E70,Indicacao_viabilidade!E:F,2,0)</f>
        <v>0</v>
      </c>
      <c r="G70">
        <f>IFERROR(VLOOKUP(C70,[1]CROSSWALK!$C$2:$I$90,7,0),0)</f>
        <v>1</v>
      </c>
    </row>
    <row r="71" spans="1:7" x14ac:dyDescent="0.25">
      <c r="A71" s="11">
        <f t="shared" si="1"/>
        <v>3</v>
      </c>
      <c r="B71" t="str">
        <f>VLOOKUP(A71,Capitulos!A:B,2,0)</f>
        <v>Physical Characteristics</v>
      </c>
      <c r="C71" s="19">
        <v>310</v>
      </c>
      <c r="D71" s="19" t="str">
        <f>VLOOKUP(C71,Campos!C:D,2,0)</f>
        <v>Materials and Techniques</v>
      </c>
      <c r="E71" t="s">
        <v>203</v>
      </c>
      <c r="F71">
        <f>VLOOKUP(E71,Indicacao_viabilidade!E:F,2,0)</f>
        <v>0</v>
      </c>
      <c r="G71">
        <f>IFERROR(VLOOKUP(C71,[1]CROSSWALK!$C$2:$I$90,7,0),0)</f>
        <v>1</v>
      </c>
    </row>
    <row r="72" spans="1:7" x14ac:dyDescent="0.25">
      <c r="A72" s="11">
        <f t="shared" si="1"/>
        <v>3</v>
      </c>
      <c r="B72" t="str">
        <f>VLOOKUP(A72,Capitulos!A:B,2,0)</f>
        <v>Physical Characteristics</v>
      </c>
      <c r="C72" s="19">
        <v>310</v>
      </c>
      <c r="D72" s="19" t="str">
        <f>VLOOKUP(C72,Campos!C:D,2,0)</f>
        <v>Materials and Techniques</v>
      </c>
      <c r="E72" t="s">
        <v>204</v>
      </c>
      <c r="F72">
        <f>VLOOKUP(E72,Indicacao_viabilidade!E:F,2,0)</f>
        <v>0</v>
      </c>
      <c r="G72">
        <f>IFERROR(VLOOKUP(C72,[1]CROSSWALK!$C$2:$I$90,7,0),0)</f>
        <v>1</v>
      </c>
    </row>
    <row r="73" spans="1:7" x14ac:dyDescent="0.25">
      <c r="A73" s="11">
        <f t="shared" si="1"/>
        <v>3</v>
      </c>
      <c r="B73" t="str">
        <f>VLOOKUP(A73,Capitulos!A:B,2,0)</f>
        <v>Physical Characteristics</v>
      </c>
      <c r="C73" s="19">
        <v>310</v>
      </c>
      <c r="D73" s="19" t="str">
        <f>VLOOKUP(C73,Campos!C:D,2,0)</f>
        <v>Materials and Techniques</v>
      </c>
      <c r="E73" t="s">
        <v>372</v>
      </c>
      <c r="F73">
        <f>VLOOKUP(E73,Indicacao_viabilidade!E:F,2,0)</f>
        <v>0</v>
      </c>
      <c r="G73">
        <f>IFERROR(VLOOKUP(C73,[1]CROSSWALK!$C$2:$I$90,7,0),0)</f>
        <v>1</v>
      </c>
    </row>
    <row r="74" spans="1:7" x14ac:dyDescent="0.25">
      <c r="A74" s="11">
        <f t="shared" si="1"/>
        <v>3</v>
      </c>
      <c r="B74" t="str">
        <f>VLOOKUP(A74,Capitulos!A:B,2,0)</f>
        <v>Physical Characteristics</v>
      </c>
      <c r="C74" s="19">
        <v>310</v>
      </c>
      <c r="D74" s="19" t="str">
        <f>VLOOKUP(C74,Campos!C:D,2,0)</f>
        <v>Materials and Techniques</v>
      </c>
      <c r="E74" t="s">
        <v>392</v>
      </c>
      <c r="F74">
        <f>VLOOKUP(E74,Indicacao_viabilidade!E:F,2,0)</f>
        <v>0</v>
      </c>
      <c r="G74">
        <f>IFERROR(VLOOKUP(C74,[1]CROSSWALK!$C$2:$I$90,7,0),0)</f>
        <v>1</v>
      </c>
    </row>
    <row r="75" spans="1:7" x14ac:dyDescent="0.25">
      <c r="A75" s="11">
        <f t="shared" si="1"/>
        <v>3</v>
      </c>
      <c r="B75" t="str">
        <f>VLOOKUP(A75,Capitulos!A:B,2,0)</f>
        <v>Physical Characteristics</v>
      </c>
      <c r="C75" s="19">
        <v>310</v>
      </c>
      <c r="D75" s="19" t="str">
        <f>VLOOKUP(C75,Campos!C:D,2,0)</f>
        <v>Materials and Techniques</v>
      </c>
      <c r="E75" t="s">
        <v>379</v>
      </c>
      <c r="F75">
        <f>VLOOKUP(E75,Indicacao_viabilidade!E:F,2,0)</f>
        <v>0</v>
      </c>
      <c r="G75">
        <f>IFERROR(VLOOKUP(C75,[1]CROSSWALK!$C$2:$I$90,7,0),0)</f>
        <v>1</v>
      </c>
    </row>
    <row r="76" spans="1:7" x14ac:dyDescent="0.25">
      <c r="A76" s="11">
        <f t="shared" si="1"/>
        <v>3</v>
      </c>
      <c r="B76" t="str">
        <f>VLOOKUP(A76,Capitulos!A:B,2,0)</f>
        <v>Physical Characteristics</v>
      </c>
      <c r="C76">
        <v>310</v>
      </c>
      <c r="D76" t="s">
        <v>17</v>
      </c>
      <c r="E76" t="s">
        <v>560</v>
      </c>
      <c r="F76">
        <f>VLOOKUP(E76,Indicacao_viabilidade!E:F,2,0)</f>
        <v>1</v>
      </c>
      <c r="G76">
        <f>IFERROR(VLOOKUP(C76,[1]CROSSWALK!$C$2:$I$90,7,0),0)</f>
        <v>1</v>
      </c>
    </row>
    <row r="77" spans="1:7" x14ac:dyDescent="0.25">
      <c r="A77" s="11">
        <f t="shared" si="1"/>
        <v>3</v>
      </c>
      <c r="B77" t="str">
        <f>VLOOKUP(A77,Capitulos!A:B,2,0)</f>
        <v>Physical Characteristics</v>
      </c>
      <c r="C77">
        <v>314</v>
      </c>
      <c r="D77" t="s">
        <v>61</v>
      </c>
      <c r="E77" t="s">
        <v>560</v>
      </c>
      <c r="F77">
        <f>VLOOKUP(E77,Indicacao_viabilidade!E:F,2,0)</f>
        <v>1</v>
      </c>
      <c r="G77">
        <f>IFERROR(VLOOKUP(C77,[1]CROSSWALK!$C$2:$I$90,7,0),0)</f>
        <v>0</v>
      </c>
    </row>
    <row r="78" spans="1:7" x14ac:dyDescent="0.25">
      <c r="A78" s="11">
        <f t="shared" si="1"/>
        <v>3</v>
      </c>
      <c r="B78" t="str">
        <f>VLOOKUP(A78,Capitulos!A:B,2,0)</f>
        <v>Physical Characteristics</v>
      </c>
      <c r="C78">
        <v>316</v>
      </c>
      <c r="D78" t="s">
        <v>47</v>
      </c>
      <c r="E78" t="s">
        <v>560</v>
      </c>
      <c r="F78">
        <f>VLOOKUP(E78,Indicacao_viabilidade!E:F,2,0)</f>
        <v>1</v>
      </c>
      <c r="G78">
        <f>IFERROR(VLOOKUP(C78,[1]CROSSWALK!$C$2:$I$90,7,0),0)</f>
        <v>0</v>
      </c>
    </row>
    <row r="79" spans="1:7" x14ac:dyDescent="0.25">
      <c r="A79" s="11">
        <f t="shared" si="1"/>
        <v>3</v>
      </c>
      <c r="B79" t="str">
        <f>VLOOKUP(A79,Capitulos!A:B,2,0)</f>
        <v>Physical Characteristics</v>
      </c>
      <c r="C79">
        <v>317</v>
      </c>
      <c r="D79" t="s">
        <v>46</v>
      </c>
      <c r="E79" t="s">
        <v>560</v>
      </c>
      <c r="F79">
        <f>VLOOKUP(E79,Indicacao_viabilidade!E:F,2,0)</f>
        <v>1</v>
      </c>
      <c r="G79">
        <f>IFERROR(VLOOKUP(C79,[1]CROSSWALK!$C$2:$I$90,7,0),0)</f>
        <v>0</v>
      </c>
    </row>
    <row r="80" spans="1:7" x14ac:dyDescent="0.25">
      <c r="A80" s="11">
        <f t="shared" si="1"/>
        <v>3</v>
      </c>
      <c r="B80" t="str">
        <f>VLOOKUP(A80,Capitulos!A:B,2,0)</f>
        <v>Physical Characteristics</v>
      </c>
      <c r="C80" s="19">
        <v>318</v>
      </c>
      <c r="D80" s="19" t="str">
        <f>VLOOKUP(C80,Campos!C:D,2,0)</f>
        <v>State and Edition</v>
      </c>
      <c r="E80" t="s">
        <v>208</v>
      </c>
      <c r="F80">
        <f>VLOOKUP(E80,Indicacao_viabilidade!E:F,2,0)</f>
        <v>0</v>
      </c>
      <c r="G80">
        <f>IFERROR(VLOOKUP(C80,[1]CROSSWALK!$C$2:$I$90,7,0),0)</f>
        <v>0</v>
      </c>
    </row>
    <row r="81" spans="1:7" x14ac:dyDescent="0.25">
      <c r="A81" s="11">
        <f t="shared" si="1"/>
        <v>3</v>
      </c>
      <c r="B81" t="str">
        <f>VLOOKUP(A81,Capitulos!A:B,2,0)</f>
        <v>Physical Characteristics</v>
      </c>
      <c r="C81" s="19">
        <v>318</v>
      </c>
      <c r="D81" s="19" t="str">
        <f>VLOOKUP(C81,Campos!C:D,2,0)</f>
        <v>State and Edition</v>
      </c>
      <c r="E81" t="s">
        <v>410</v>
      </c>
      <c r="F81">
        <f>VLOOKUP(E81,Indicacao_viabilidade!E:F,2,0)</f>
        <v>0</v>
      </c>
      <c r="G81">
        <f>IFERROR(VLOOKUP(C81,[1]CROSSWALK!$C$2:$I$90,7,0),0)</f>
        <v>0</v>
      </c>
    </row>
    <row r="82" spans="1:7" x14ac:dyDescent="0.25">
      <c r="A82" s="11">
        <f t="shared" si="1"/>
        <v>3</v>
      </c>
      <c r="B82" t="str">
        <f>VLOOKUP(A82,Capitulos!A:B,2,0)</f>
        <v>Physical Characteristics</v>
      </c>
      <c r="C82" s="19">
        <v>318</v>
      </c>
      <c r="D82" s="19" t="str">
        <f>VLOOKUP(C82,Campos!C:D,2,0)</f>
        <v>State and Edition</v>
      </c>
      <c r="E82" t="s">
        <v>210</v>
      </c>
      <c r="F82">
        <f>VLOOKUP(E82,Indicacao_viabilidade!E:F,2,0)</f>
        <v>0</v>
      </c>
      <c r="G82">
        <f>IFERROR(VLOOKUP(C82,[1]CROSSWALK!$C$2:$I$90,7,0),0)</f>
        <v>0</v>
      </c>
    </row>
    <row r="83" spans="1:7" x14ac:dyDescent="0.25">
      <c r="A83" s="11">
        <f t="shared" si="1"/>
        <v>3</v>
      </c>
      <c r="B83" t="str">
        <f>VLOOKUP(A83,Capitulos!A:B,2,0)</f>
        <v>Physical Characteristics</v>
      </c>
      <c r="C83" s="19">
        <v>319</v>
      </c>
      <c r="D83" s="19" t="str">
        <f>VLOOKUP(C83,Campos!C:D,2,0)</f>
        <v>Edition</v>
      </c>
      <c r="E83" t="s">
        <v>381</v>
      </c>
      <c r="F83">
        <f>VLOOKUP(E83,Indicacao_viabilidade!E:F,2,0)</f>
        <v>1</v>
      </c>
      <c r="G83">
        <f>IFERROR(VLOOKUP(C83,[1]CROSSWALK!$C$2:$I$90,7,0),0)</f>
        <v>0</v>
      </c>
    </row>
    <row r="84" spans="1:7" x14ac:dyDescent="0.25">
      <c r="A84" s="11">
        <f t="shared" si="1"/>
        <v>3</v>
      </c>
      <c r="B84" t="str">
        <f>VLOOKUP(A84,Capitulos!A:B,2,0)</f>
        <v>Physical Characteristics</v>
      </c>
      <c r="C84" s="19">
        <v>319</v>
      </c>
      <c r="D84" s="19" t="str">
        <f>VLOOKUP(C84,Campos!C:D,2,0)</f>
        <v>Edition</v>
      </c>
      <c r="E84" t="s">
        <v>546</v>
      </c>
      <c r="F84">
        <f>VLOOKUP(E84,Indicacao_viabilidade!E:F,2,0)</f>
        <v>1</v>
      </c>
      <c r="G84">
        <f>IFERROR(VLOOKUP(C84,[1]CROSSWALK!$C$2:$I$90,7,0),0)</f>
        <v>0</v>
      </c>
    </row>
    <row r="85" spans="1:7" x14ac:dyDescent="0.25">
      <c r="A85" s="11">
        <f t="shared" si="1"/>
        <v>3</v>
      </c>
      <c r="B85" t="str">
        <f>VLOOKUP(A85,Capitulos!A:B,2,0)</f>
        <v>Physical Characteristics</v>
      </c>
      <c r="C85" s="19">
        <v>319</v>
      </c>
      <c r="D85" s="19" t="str">
        <f>VLOOKUP(C85,Campos!C:D,2,0)</f>
        <v>Edition</v>
      </c>
      <c r="E85" t="s">
        <v>378</v>
      </c>
      <c r="F85">
        <f>VLOOKUP(E85,Indicacao_viabilidade!E:F,2,0)</f>
        <v>0</v>
      </c>
      <c r="G85">
        <f>IFERROR(VLOOKUP(C85,[1]CROSSWALK!$C$2:$I$90,7,0),0)</f>
        <v>0</v>
      </c>
    </row>
    <row r="86" spans="1:7" x14ac:dyDescent="0.25">
      <c r="A86" s="11">
        <f t="shared" si="1"/>
        <v>3</v>
      </c>
      <c r="B86" t="str">
        <f>VLOOKUP(A86,Capitulos!A:B,2,0)</f>
        <v>Physical Characteristics</v>
      </c>
      <c r="C86" s="19">
        <v>319</v>
      </c>
      <c r="D86" s="19" t="str">
        <f>VLOOKUP(C86,Campos!C:D,2,0)</f>
        <v>Edition</v>
      </c>
      <c r="E86" t="s">
        <v>542</v>
      </c>
      <c r="F86">
        <f>VLOOKUP(E86,Indicacao_viabilidade!E:F,2,0)</f>
        <v>1</v>
      </c>
      <c r="G86">
        <f>IFERROR(VLOOKUP(C86,[1]CROSSWALK!$C$2:$I$90,7,0),0)</f>
        <v>0</v>
      </c>
    </row>
    <row r="87" spans="1:7" x14ac:dyDescent="0.25">
      <c r="A87" s="11">
        <f t="shared" si="1"/>
        <v>3</v>
      </c>
      <c r="B87" t="str">
        <f>VLOOKUP(A87,Capitulos!A:B,2,0)</f>
        <v>Physical Characteristics</v>
      </c>
      <c r="C87" s="19">
        <v>319</v>
      </c>
      <c r="D87" s="19" t="str">
        <f>VLOOKUP(C87,Campos!C:D,2,0)</f>
        <v>Edition</v>
      </c>
      <c r="E87" t="s">
        <v>379</v>
      </c>
      <c r="F87">
        <f>VLOOKUP(E87,Indicacao_viabilidade!E:F,2,0)</f>
        <v>0</v>
      </c>
      <c r="G87">
        <f>IFERROR(VLOOKUP(C87,[1]CROSSWALK!$C$2:$I$90,7,0),0)</f>
        <v>0</v>
      </c>
    </row>
    <row r="88" spans="1:7" x14ac:dyDescent="0.25">
      <c r="A88" s="11">
        <f t="shared" si="1"/>
        <v>3</v>
      </c>
      <c r="B88" t="str">
        <f>VLOOKUP(A88,Capitulos!A:B,2,0)</f>
        <v>Physical Characteristics</v>
      </c>
      <c r="C88" s="19">
        <v>319</v>
      </c>
      <c r="D88" s="19" t="str">
        <f>VLOOKUP(C88,Campos!C:D,2,0)</f>
        <v>Edition</v>
      </c>
      <c r="E88" t="s">
        <v>375</v>
      </c>
      <c r="F88">
        <f>VLOOKUP(E88,Indicacao_viabilidade!E:F,2,0)</f>
        <v>0</v>
      </c>
      <c r="G88">
        <f>IFERROR(VLOOKUP(C88,[1]CROSSWALK!$C$2:$I$90,7,0),0)</f>
        <v>0</v>
      </c>
    </row>
    <row r="89" spans="1:7" x14ac:dyDescent="0.25">
      <c r="A89" s="11">
        <f t="shared" si="1"/>
        <v>3</v>
      </c>
      <c r="B89" t="str">
        <f>VLOOKUP(A89,Capitulos!A:B,2,0)</f>
        <v>Physical Characteristics</v>
      </c>
      <c r="C89" s="19">
        <v>319</v>
      </c>
      <c r="D89" s="19" t="str">
        <f>VLOOKUP(C89,Campos!C:D,2,0)</f>
        <v>Edition</v>
      </c>
      <c r="E89" t="s">
        <v>369</v>
      </c>
      <c r="F89">
        <f>VLOOKUP(E89,Indicacao_viabilidade!E:F,2,0)</f>
        <v>0</v>
      </c>
      <c r="G89">
        <f>IFERROR(VLOOKUP(C89,[1]CROSSWALK!$C$2:$I$90,7,0),0)</f>
        <v>0</v>
      </c>
    </row>
    <row r="90" spans="1:7" x14ac:dyDescent="0.25">
      <c r="A90" s="11">
        <f t="shared" si="1"/>
        <v>3</v>
      </c>
      <c r="B90" t="str">
        <f>VLOOKUP(A90,Capitulos!A:B,2,0)</f>
        <v>Physical Characteristics</v>
      </c>
      <c r="C90" s="19">
        <v>319</v>
      </c>
      <c r="D90" s="19" t="str">
        <f>VLOOKUP(C90,Campos!C:D,2,0)</f>
        <v>Edition</v>
      </c>
      <c r="E90" t="s">
        <v>217</v>
      </c>
      <c r="F90">
        <f>VLOOKUP(E90,Indicacao_viabilidade!E:F,2,0)</f>
        <v>0</v>
      </c>
      <c r="G90">
        <f>IFERROR(VLOOKUP(C90,[1]CROSSWALK!$C$2:$I$90,7,0),0)</f>
        <v>0</v>
      </c>
    </row>
    <row r="91" spans="1:7" x14ac:dyDescent="0.25">
      <c r="A91" s="11">
        <f t="shared" si="1"/>
        <v>3</v>
      </c>
      <c r="B91" t="str">
        <f>VLOOKUP(A91,Capitulos!A:B,2,0)</f>
        <v>Physical Characteristics</v>
      </c>
      <c r="C91">
        <v>320</v>
      </c>
      <c r="D91" t="s">
        <v>64</v>
      </c>
      <c r="E91" t="s">
        <v>560</v>
      </c>
      <c r="F91">
        <f>VLOOKUP(E91,Indicacao_viabilidade!E:F,2,0)</f>
        <v>1</v>
      </c>
      <c r="G91">
        <f>IFERROR(VLOOKUP(C91,[1]CROSSWALK!$C$2:$I$90,7,0),0)</f>
        <v>0</v>
      </c>
    </row>
    <row r="92" spans="1:7" x14ac:dyDescent="0.25">
      <c r="A92" s="11">
        <f t="shared" si="1"/>
        <v>3</v>
      </c>
      <c r="B92" t="str">
        <f>VLOOKUP(A92,Capitulos!A:B,2,0)</f>
        <v>Physical Characteristics</v>
      </c>
      <c r="C92">
        <v>321</v>
      </c>
      <c r="D92" t="s">
        <v>65</v>
      </c>
      <c r="E92" t="s">
        <v>560</v>
      </c>
      <c r="F92">
        <f>VLOOKUP(E92,Indicacao_viabilidade!E:F,2,0)</f>
        <v>1</v>
      </c>
      <c r="G92">
        <f>IFERROR(VLOOKUP(C92,[1]CROSSWALK!$C$2:$I$90,7,0),0)</f>
        <v>0</v>
      </c>
    </row>
    <row r="93" spans="1:7" x14ac:dyDescent="0.25">
      <c r="A93" s="11">
        <f t="shared" si="1"/>
        <v>3</v>
      </c>
      <c r="B93" t="str">
        <f>VLOOKUP(A93,Capitulos!A:B,2,0)</f>
        <v>Physical Characteristics</v>
      </c>
      <c r="C93">
        <v>322</v>
      </c>
      <c r="D93" t="s">
        <v>66</v>
      </c>
      <c r="E93" t="s">
        <v>560</v>
      </c>
      <c r="F93">
        <f>VLOOKUP(E93,Indicacao_viabilidade!E:F,2,0)</f>
        <v>1</v>
      </c>
      <c r="G93">
        <f>IFERROR(VLOOKUP(C93,[1]CROSSWALK!$C$2:$I$90,7,0),0)</f>
        <v>0</v>
      </c>
    </row>
    <row r="94" spans="1:7" x14ac:dyDescent="0.25">
      <c r="A94" s="11">
        <f t="shared" si="1"/>
        <v>3</v>
      </c>
      <c r="B94" t="str">
        <f>VLOOKUP(A94,Capitulos!A:B,2,0)</f>
        <v>Physical Characteristics</v>
      </c>
      <c r="C94" s="19">
        <v>323</v>
      </c>
      <c r="D94" s="19" t="str">
        <f>VLOOKUP(C94,Campos!C:D,2,0)</f>
        <v>State</v>
      </c>
      <c r="E94" t="s">
        <v>381</v>
      </c>
      <c r="F94">
        <f>VLOOKUP(E94,Indicacao_viabilidade!E:F,2,0)</f>
        <v>1</v>
      </c>
      <c r="G94">
        <f>IFERROR(VLOOKUP(C94,[1]CROSSWALK!$C$2:$I$90,7,0),0)</f>
        <v>0</v>
      </c>
    </row>
    <row r="95" spans="1:7" x14ac:dyDescent="0.25">
      <c r="A95" s="11">
        <f t="shared" si="1"/>
        <v>3</v>
      </c>
      <c r="B95" t="str">
        <f>VLOOKUP(A95,Capitulos!A:B,2,0)</f>
        <v>Physical Characteristics</v>
      </c>
      <c r="C95" s="19">
        <v>323</v>
      </c>
      <c r="D95" s="19" t="str">
        <f>VLOOKUP(C95,Campos!C:D,2,0)</f>
        <v>State</v>
      </c>
      <c r="E95" t="s">
        <v>394</v>
      </c>
      <c r="F95">
        <f>VLOOKUP(E95,Indicacao_viabilidade!E:F,2,0)</f>
        <v>1</v>
      </c>
      <c r="G95">
        <f>IFERROR(VLOOKUP(C95,[1]CROSSWALK!$C$2:$I$90,7,0),0)</f>
        <v>0</v>
      </c>
    </row>
    <row r="96" spans="1:7" x14ac:dyDescent="0.25">
      <c r="A96" s="11">
        <f t="shared" si="1"/>
        <v>3</v>
      </c>
      <c r="B96" t="str">
        <f>VLOOKUP(A96,Capitulos!A:B,2,0)</f>
        <v>Physical Characteristics</v>
      </c>
      <c r="C96" s="19">
        <v>323</v>
      </c>
      <c r="D96" s="19" t="str">
        <f>VLOOKUP(C96,Campos!C:D,2,0)</f>
        <v>State</v>
      </c>
      <c r="E96" t="s">
        <v>542</v>
      </c>
      <c r="F96">
        <f>VLOOKUP(E96,Indicacao_viabilidade!E:F,2,0)</f>
        <v>1</v>
      </c>
      <c r="G96">
        <f>IFERROR(VLOOKUP(C96,[1]CROSSWALK!$C$2:$I$90,7,0),0)</f>
        <v>0</v>
      </c>
    </row>
    <row r="97" spans="1:7" x14ac:dyDescent="0.25">
      <c r="A97" s="11">
        <f t="shared" si="1"/>
        <v>3</v>
      </c>
      <c r="B97" t="str">
        <f>VLOOKUP(A97,Capitulos!A:B,2,0)</f>
        <v>Physical Characteristics</v>
      </c>
      <c r="C97" s="19">
        <v>323</v>
      </c>
      <c r="D97" s="19" t="str">
        <f>VLOOKUP(C97,Campos!C:D,2,0)</f>
        <v>State</v>
      </c>
      <c r="E97" t="s">
        <v>378</v>
      </c>
      <c r="F97">
        <f>VLOOKUP(E97,Indicacao_viabilidade!E:F,2,0)</f>
        <v>0</v>
      </c>
      <c r="G97">
        <f>IFERROR(VLOOKUP(C97,[1]CROSSWALK!$C$2:$I$90,7,0),0)</f>
        <v>0</v>
      </c>
    </row>
    <row r="98" spans="1:7" x14ac:dyDescent="0.25">
      <c r="A98" s="11">
        <f t="shared" si="1"/>
        <v>3</v>
      </c>
      <c r="B98" t="str">
        <f>VLOOKUP(A98,Capitulos!A:B,2,0)</f>
        <v>Physical Characteristics</v>
      </c>
      <c r="C98" s="19">
        <v>323</v>
      </c>
      <c r="D98" s="19" t="str">
        <f>VLOOKUP(C98,Campos!C:D,2,0)</f>
        <v>State</v>
      </c>
      <c r="E98" t="s">
        <v>387</v>
      </c>
      <c r="F98">
        <f>VLOOKUP(E98,Indicacao_viabilidade!E:F,2,0)</f>
        <v>0</v>
      </c>
      <c r="G98">
        <f>IFERROR(VLOOKUP(C98,[1]CROSSWALK!$C$2:$I$90,7,0),0)</f>
        <v>0</v>
      </c>
    </row>
    <row r="99" spans="1:7" x14ac:dyDescent="0.25">
      <c r="A99" s="11">
        <f t="shared" si="1"/>
        <v>3</v>
      </c>
      <c r="B99" t="str">
        <f>VLOOKUP(A99,Capitulos!A:B,2,0)</f>
        <v>Physical Characteristics</v>
      </c>
      <c r="C99" s="19">
        <v>323</v>
      </c>
      <c r="D99" s="19" t="str">
        <f>VLOOKUP(C99,Campos!C:D,2,0)</f>
        <v>State</v>
      </c>
      <c r="E99" t="s">
        <v>220</v>
      </c>
      <c r="F99">
        <f>VLOOKUP(E99,Indicacao_viabilidade!E:F,2,0)</f>
        <v>0</v>
      </c>
      <c r="G99">
        <f>IFERROR(VLOOKUP(C99,[1]CROSSWALK!$C$2:$I$90,7,0),0)</f>
        <v>0</v>
      </c>
    </row>
    <row r="100" spans="1:7" x14ac:dyDescent="0.25">
      <c r="A100" s="11">
        <f t="shared" si="1"/>
        <v>3</v>
      </c>
      <c r="B100" t="str">
        <f>VLOOKUP(A100,Capitulos!A:B,2,0)</f>
        <v>Physical Characteristics</v>
      </c>
      <c r="C100" s="19">
        <v>323</v>
      </c>
      <c r="D100" s="19" t="str">
        <f>VLOOKUP(C100,Campos!C:D,2,0)</f>
        <v>State</v>
      </c>
      <c r="E100" t="s">
        <v>221</v>
      </c>
      <c r="F100">
        <f>VLOOKUP(E100,Indicacao_viabilidade!E:F,2,0)</f>
        <v>0</v>
      </c>
      <c r="G100">
        <f>IFERROR(VLOOKUP(C100,[1]CROSSWALK!$C$2:$I$90,7,0),0)</f>
        <v>0</v>
      </c>
    </row>
    <row r="101" spans="1:7" x14ac:dyDescent="0.25">
      <c r="A101" s="11">
        <f t="shared" si="1"/>
        <v>3</v>
      </c>
      <c r="B101" t="str">
        <f>VLOOKUP(A101,Capitulos!A:B,2,0)</f>
        <v>Physical Characteristics</v>
      </c>
      <c r="C101" s="19">
        <v>323</v>
      </c>
      <c r="D101" s="19" t="str">
        <f>VLOOKUP(C101,Campos!C:D,2,0)</f>
        <v>State</v>
      </c>
      <c r="E101" t="s">
        <v>369</v>
      </c>
      <c r="F101">
        <f>VLOOKUP(E101,Indicacao_viabilidade!E:F,2,0)</f>
        <v>0</v>
      </c>
      <c r="G101">
        <f>IFERROR(VLOOKUP(C101,[1]CROSSWALK!$C$2:$I$90,7,0),0)</f>
        <v>0</v>
      </c>
    </row>
    <row r="102" spans="1:7" x14ac:dyDescent="0.25">
      <c r="A102" s="11">
        <f t="shared" si="1"/>
        <v>3</v>
      </c>
      <c r="B102" t="str">
        <f>VLOOKUP(A102,Capitulos!A:B,2,0)</f>
        <v>Physical Characteristics</v>
      </c>
      <c r="C102" s="19">
        <v>323</v>
      </c>
      <c r="D102" s="19" t="str">
        <f>VLOOKUP(C102,Campos!C:D,2,0)</f>
        <v>State</v>
      </c>
      <c r="E102" t="s">
        <v>379</v>
      </c>
      <c r="F102">
        <f>VLOOKUP(E102,Indicacao_viabilidade!E:F,2,0)</f>
        <v>0</v>
      </c>
      <c r="G102">
        <f>IFERROR(VLOOKUP(C102,[1]CROSSWALK!$C$2:$I$90,7,0),0)</f>
        <v>0</v>
      </c>
    </row>
    <row r="103" spans="1:7" x14ac:dyDescent="0.25">
      <c r="A103" s="11">
        <f t="shared" si="1"/>
        <v>3</v>
      </c>
      <c r="B103" t="str">
        <f>VLOOKUP(A103,Capitulos!A:B,2,0)</f>
        <v>Physical Characteristics</v>
      </c>
      <c r="C103">
        <v>325</v>
      </c>
      <c r="D103" t="s">
        <v>69</v>
      </c>
      <c r="E103" t="s">
        <v>560</v>
      </c>
      <c r="F103">
        <f>VLOOKUP(E103,Indicacao_viabilidade!E:F,2,0)</f>
        <v>1</v>
      </c>
      <c r="G103">
        <f>IFERROR(VLOOKUP(C103,[1]CROSSWALK!$C$2:$I$90,7,0),0)</f>
        <v>0</v>
      </c>
    </row>
    <row r="104" spans="1:7" x14ac:dyDescent="0.25">
      <c r="A104" s="11">
        <f t="shared" si="1"/>
        <v>3</v>
      </c>
      <c r="B104" t="str">
        <f>VLOOKUP(A104,Capitulos!A:B,2,0)</f>
        <v>Physical Characteristics</v>
      </c>
      <c r="C104" s="19">
        <v>328</v>
      </c>
      <c r="D104" s="19" t="str">
        <f>VLOOKUP(C104,Campos!C:D,2,0)</f>
        <v>Inscription</v>
      </c>
      <c r="E104" t="s">
        <v>406</v>
      </c>
      <c r="F104">
        <f>VLOOKUP(E104,Indicacao_viabilidade!E:F,2,0)</f>
        <v>0</v>
      </c>
      <c r="G104">
        <f>IFERROR(VLOOKUP(C104,[1]CROSSWALK!$C$2:$I$90,7,0),0)</f>
        <v>1</v>
      </c>
    </row>
    <row r="105" spans="1:7" x14ac:dyDescent="0.25">
      <c r="A105" s="11">
        <f t="shared" si="1"/>
        <v>3</v>
      </c>
      <c r="B105" t="str">
        <f>VLOOKUP(A105,Capitulos!A:B,2,0)</f>
        <v>Physical Characteristics</v>
      </c>
      <c r="C105" s="19">
        <v>328</v>
      </c>
      <c r="D105" s="19" t="str">
        <f>VLOOKUP(C105,Campos!C:D,2,0)</f>
        <v>Inscription</v>
      </c>
      <c r="E105" t="s">
        <v>549</v>
      </c>
      <c r="F105">
        <f>VLOOKUP(E105,Indicacao_viabilidade!E:F,2,0)</f>
        <v>0</v>
      </c>
      <c r="G105">
        <f>IFERROR(VLOOKUP(C105,[1]CROSSWALK!$C$2:$I$90,7,0),0)</f>
        <v>1</v>
      </c>
    </row>
    <row r="106" spans="1:7" x14ac:dyDescent="0.25">
      <c r="A106" s="11">
        <f t="shared" si="1"/>
        <v>3</v>
      </c>
      <c r="B106" t="str">
        <f>VLOOKUP(A106,Capitulos!A:B,2,0)</f>
        <v>Physical Characteristics</v>
      </c>
      <c r="C106" s="19">
        <v>328</v>
      </c>
      <c r="D106" s="19" t="str">
        <f>VLOOKUP(C106,Campos!C:D,2,0)</f>
        <v>Inscription</v>
      </c>
      <c r="E106" t="s">
        <v>225</v>
      </c>
      <c r="F106">
        <f>VLOOKUP(E106,Indicacao_viabilidade!E:F,2,0)</f>
        <v>0</v>
      </c>
      <c r="G106">
        <f>IFERROR(VLOOKUP(C106,[1]CROSSWALK!$C$2:$I$90,7,0),0)</f>
        <v>1</v>
      </c>
    </row>
    <row r="107" spans="1:7" x14ac:dyDescent="0.25">
      <c r="A107" s="11">
        <f t="shared" si="1"/>
        <v>3</v>
      </c>
      <c r="B107" t="str">
        <f>VLOOKUP(A107,Capitulos!A:B,2,0)</f>
        <v>Physical Characteristics</v>
      </c>
      <c r="C107" s="19">
        <v>328</v>
      </c>
      <c r="D107" s="19" t="str">
        <f>VLOOKUP(C107,Campos!C:D,2,0)</f>
        <v>Inscription</v>
      </c>
      <c r="E107" t="s">
        <v>421</v>
      </c>
      <c r="F107">
        <f>VLOOKUP(E107,Indicacao_viabilidade!E:F,2,0)</f>
        <v>0</v>
      </c>
      <c r="G107">
        <f>IFERROR(VLOOKUP(C107,[1]CROSSWALK!$C$2:$I$90,7,0),0)</f>
        <v>1</v>
      </c>
    </row>
    <row r="108" spans="1:7" x14ac:dyDescent="0.25">
      <c r="A108" s="11">
        <f t="shared" si="1"/>
        <v>3</v>
      </c>
      <c r="B108" t="str">
        <f>VLOOKUP(A108,Capitulos!A:B,2,0)</f>
        <v>Physical Characteristics</v>
      </c>
      <c r="C108" s="19">
        <v>328</v>
      </c>
      <c r="D108" s="19" t="str">
        <f>VLOOKUP(C108,Campos!C:D,2,0)</f>
        <v>Inscription</v>
      </c>
      <c r="E108" t="s">
        <v>227</v>
      </c>
      <c r="F108">
        <f>VLOOKUP(E108,Indicacao_viabilidade!E:F,2,0)</f>
        <v>0</v>
      </c>
      <c r="G108">
        <f>IFERROR(VLOOKUP(C108,[1]CROSSWALK!$C$2:$I$90,7,0),0)</f>
        <v>1</v>
      </c>
    </row>
    <row r="109" spans="1:7" x14ac:dyDescent="0.25">
      <c r="A109" s="11">
        <f t="shared" si="1"/>
        <v>3</v>
      </c>
      <c r="B109" t="str">
        <f>VLOOKUP(A109,Capitulos!A:B,2,0)</f>
        <v>Physical Characteristics</v>
      </c>
      <c r="C109" s="19">
        <v>328</v>
      </c>
      <c r="D109" s="19" t="str">
        <f>VLOOKUP(C109,Campos!C:D,2,0)</f>
        <v>Inscription</v>
      </c>
      <c r="E109" t="s">
        <v>379</v>
      </c>
      <c r="F109">
        <f>VLOOKUP(E109,Indicacao_viabilidade!E:F,2,0)</f>
        <v>0</v>
      </c>
      <c r="G109">
        <f>IFERROR(VLOOKUP(C109,[1]CROSSWALK!$C$2:$I$90,7,0),0)</f>
        <v>1</v>
      </c>
    </row>
    <row r="110" spans="1:7" x14ac:dyDescent="0.25">
      <c r="A110" s="11">
        <f t="shared" si="1"/>
        <v>3</v>
      </c>
      <c r="B110" t="str">
        <f>VLOOKUP(A110,Capitulos!A:B,2,0)</f>
        <v>Physical Characteristics</v>
      </c>
      <c r="C110" s="19">
        <v>328</v>
      </c>
      <c r="D110" s="19" t="str">
        <f>VLOOKUP(C110,Campos!C:D,2,0)</f>
        <v>Inscription</v>
      </c>
      <c r="E110" t="s">
        <v>229</v>
      </c>
      <c r="F110">
        <f>VLOOKUP(E110,Indicacao_viabilidade!E:F,2,0)</f>
        <v>0</v>
      </c>
      <c r="G110">
        <f>IFERROR(VLOOKUP(C110,[1]CROSSWALK!$C$2:$I$90,7,0),0)</f>
        <v>1</v>
      </c>
    </row>
    <row r="111" spans="1:7" x14ac:dyDescent="0.25">
      <c r="A111" s="11">
        <f t="shared" si="1"/>
        <v>3</v>
      </c>
      <c r="B111" t="str">
        <f>VLOOKUP(A111,Capitulos!A:B,2,0)</f>
        <v>Physical Characteristics</v>
      </c>
      <c r="C111">
        <v>328</v>
      </c>
      <c r="D111" t="s">
        <v>71</v>
      </c>
      <c r="E111" t="s">
        <v>560</v>
      </c>
      <c r="F111">
        <f>VLOOKUP(E111,Indicacao_viabilidade!E:F,2,0)</f>
        <v>1</v>
      </c>
      <c r="G111">
        <f>IFERROR(VLOOKUP(C111,[1]CROSSWALK!$C$2:$I$90,7,0),0)</f>
        <v>1</v>
      </c>
    </row>
    <row r="112" spans="1:7" x14ac:dyDescent="0.25">
      <c r="A112" s="11">
        <f t="shared" si="1"/>
        <v>3</v>
      </c>
      <c r="B112" t="str">
        <f>VLOOKUP(A112,Capitulos!A:B,2,0)</f>
        <v>Physical Characteristics</v>
      </c>
      <c r="C112">
        <v>329</v>
      </c>
      <c r="D112" t="s">
        <v>72</v>
      </c>
      <c r="E112" t="s">
        <v>560</v>
      </c>
      <c r="F112">
        <f>VLOOKUP(E112,Indicacao_viabilidade!E:F,2,0)</f>
        <v>1</v>
      </c>
      <c r="G112">
        <f>IFERROR(VLOOKUP(C112,[1]CROSSWALK!$C$2:$I$90,7,0),0)</f>
        <v>0</v>
      </c>
    </row>
    <row r="113" spans="1:7" x14ac:dyDescent="0.25">
      <c r="A113" s="11">
        <f t="shared" si="1"/>
        <v>3</v>
      </c>
      <c r="B113" t="str">
        <f>VLOOKUP(A113,Capitulos!A:B,2,0)</f>
        <v>Physical Characteristics</v>
      </c>
      <c r="C113">
        <v>330</v>
      </c>
      <c r="D113" t="s">
        <v>73</v>
      </c>
      <c r="E113" t="s">
        <v>560</v>
      </c>
      <c r="F113">
        <f>VLOOKUP(E113,Indicacao_viabilidade!E:F,2,0)</f>
        <v>1</v>
      </c>
      <c r="G113">
        <f>IFERROR(VLOOKUP(C113,[1]CROSSWALK!$C$2:$I$90,7,0),0)</f>
        <v>0</v>
      </c>
    </row>
    <row r="114" spans="1:7" x14ac:dyDescent="0.25">
      <c r="A114" s="11">
        <f t="shared" si="1"/>
        <v>3</v>
      </c>
      <c r="B114" t="str">
        <f>VLOOKUP(A114,Capitulos!A:B,2,0)</f>
        <v>Physical Characteristics</v>
      </c>
      <c r="C114">
        <v>334</v>
      </c>
      <c r="D114" t="s">
        <v>76</v>
      </c>
      <c r="E114" t="s">
        <v>560</v>
      </c>
      <c r="F114">
        <f>VLOOKUP(E114,Indicacao_viabilidade!E:F,2,0)</f>
        <v>1</v>
      </c>
      <c r="G114">
        <f>IFERROR(VLOOKUP(C114,[1]CROSSWALK!$C$2:$I$90,7,0),0)</f>
        <v>1</v>
      </c>
    </row>
    <row r="115" spans="1:7" x14ac:dyDescent="0.25">
      <c r="A115" s="11">
        <f t="shared" si="1"/>
        <v>3</v>
      </c>
      <c r="B115" t="str">
        <f>VLOOKUP(A115,Capitulos!A:B,2,0)</f>
        <v>Physical Characteristics</v>
      </c>
      <c r="C115">
        <v>335</v>
      </c>
      <c r="D115" t="s">
        <v>77</v>
      </c>
      <c r="E115" t="s">
        <v>560</v>
      </c>
      <c r="F115">
        <f>VLOOKUP(E115,Indicacao_viabilidade!E:F,2,0)</f>
        <v>1</v>
      </c>
      <c r="G115">
        <f>IFERROR(VLOOKUP(C115,[1]CROSSWALK!$C$2:$I$90,7,0),0)</f>
        <v>0</v>
      </c>
    </row>
    <row r="116" spans="1:7" x14ac:dyDescent="0.25">
      <c r="A116" s="11">
        <f t="shared" si="1"/>
        <v>3</v>
      </c>
      <c r="B116" t="str">
        <f>VLOOKUP(A116,Capitulos!A:B,2,0)</f>
        <v>Physical Characteristics</v>
      </c>
      <c r="C116">
        <v>336</v>
      </c>
      <c r="D116" t="s">
        <v>78</v>
      </c>
      <c r="E116" t="s">
        <v>560</v>
      </c>
      <c r="F116">
        <f>VLOOKUP(E116,Indicacao_viabilidade!E:F,2,0)</f>
        <v>1</v>
      </c>
      <c r="G116">
        <f>IFERROR(VLOOKUP(C116,[1]CROSSWALK!$C$2:$I$90,7,0),0)</f>
        <v>0</v>
      </c>
    </row>
    <row r="117" spans="1:7" x14ac:dyDescent="0.25">
      <c r="A117" s="11">
        <f t="shared" si="1"/>
        <v>3</v>
      </c>
      <c r="B117" t="str">
        <f>VLOOKUP(A117,Capitulos!A:B,2,0)</f>
        <v>Physical Characteristics</v>
      </c>
      <c r="C117">
        <v>399</v>
      </c>
      <c r="D117" t="s">
        <v>68</v>
      </c>
      <c r="E117" t="s">
        <v>560</v>
      </c>
      <c r="F117">
        <f>VLOOKUP(E117,Indicacao_viabilidade!E:F,2,0)</f>
        <v>1</v>
      </c>
      <c r="G117">
        <f>IFERROR(VLOOKUP(C117,[1]CROSSWALK!$C$2:$I$90,7,0),0)</f>
        <v>0</v>
      </c>
    </row>
    <row r="118" spans="1:7" x14ac:dyDescent="0.25">
      <c r="A118" s="11">
        <f t="shared" si="1"/>
        <v>4</v>
      </c>
      <c r="B118" t="str">
        <f>VLOOKUP(A118,Capitulos!A:B,2,0)</f>
        <v>Stylistic, Cultural, and Chronological Information</v>
      </c>
      <c r="C118" s="19">
        <v>401</v>
      </c>
      <c r="D118" s="19" t="str">
        <f>VLOOKUP(C118,Campos!C:D,2,0)</f>
        <v>Style</v>
      </c>
      <c r="E118" t="s">
        <v>399</v>
      </c>
      <c r="F118">
        <f>VLOOKUP(E118,Indicacao_viabilidade!E:F,2,0)</f>
        <v>0</v>
      </c>
      <c r="G118">
        <f>IFERROR(VLOOKUP(C118,[1]CROSSWALK!$C$2:$I$90,7,0),0)</f>
        <v>0</v>
      </c>
    </row>
    <row r="119" spans="1:7" x14ac:dyDescent="0.25">
      <c r="A119" s="11">
        <f t="shared" si="1"/>
        <v>4</v>
      </c>
      <c r="B119" t="str">
        <f>VLOOKUP(A119,Capitulos!A:B,2,0)</f>
        <v>Stylistic, Cultural, and Chronological Information</v>
      </c>
      <c r="C119" s="19">
        <v>401</v>
      </c>
      <c r="D119" s="19" t="str">
        <f>VLOOKUP(C119,Campos!C:D,2,0)</f>
        <v>Style</v>
      </c>
      <c r="E119" t="s">
        <v>380</v>
      </c>
      <c r="F119">
        <f>VLOOKUP(E119,Indicacao_viabilidade!E:F,2,0)</f>
        <v>0</v>
      </c>
      <c r="G119">
        <f>IFERROR(VLOOKUP(C119,[1]CROSSWALK!$C$2:$I$90,7,0),0)</f>
        <v>0</v>
      </c>
    </row>
    <row r="120" spans="1:7" x14ac:dyDescent="0.25">
      <c r="A120" s="11">
        <f t="shared" si="1"/>
        <v>4</v>
      </c>
      <c r="B120" t="str">
        <f>VLOOKUP(A120,Capitulos!A:B,2,0)</f>
        <v>Stylistic, Cultural, and Chronological Information</v>
      </c>
      <c r="C120">
        <v>401</v>
      </c>
      <c r="D120" t="s">
        <v>20</v>
      </c>
      <c r="E120" t="s">
        <v>560</v>
      </c>
      <c r="F120">
        <f>VLOOKUP(E120,Indicacao_viabilidade!E:F,2,0)</f>
        <v>1</v>
      </c>
      <c r="G120">
        <f>IFERROR(VLOOKUP(C120,[1]CROSSWALK!$C$2:$I$90,7,0),0)</f>
        <v>0</v>
      </c>
    </row>
    <row r="121" spans="1:7" x14ac:dyDescent="0.25">
      <c r="A121" s="11">
        <f t="shared" si="1"/>
        <v>4</v>
      </c>
      <c r="B121" t="str">
        <f>VLOOKUP(A121,Capitulos!A:B,2,0)</f>
        <v>Stylistic, Cultural, and Chronological Information</v>
      </c>
      <c r="C121">
        <v>402</v>
      </c>
      <c r="D121" t="s">
        <v>46</v>
      </c>
      <c r="E121" t="s">
        <v>560</v>
      </c>
      <c r="F121">
        <f>VLOOKUP(E121,Indicacao_viabilidade!E:F,2,0)</f>
        <v>1</v>
      </c>
      <c r="G121">
        <f>IFERROR(VLOOKUP(C121,[1]CROSSWALK!$C$2:$I$90,7,0),0)</f>
        <v>0</v>
      </c>
    </row>
    <row r="122" spans="1:7" x14ac:dyDescent="0.25">
      <c r="A122" s="11">
        <f t="shared" si="1"/>
        <v>4</v>
      </c>
      <c r="B122" t="str">
        <f>VLOOKUP(A122,Capitulos!A:B,2,0)</f>
        <v>Stylistic, Cultural, and Chronological Information</v>
      </c>
      <c r="C122" s="19">
        <v>403</v>
      </c>
      <c r="D122" s="19" t="str">
        <f>VLOOKUP(C122,Campos!C:D,2,0)</f>
        <v>Culture</v>
      </c>
      <c r="E122" t="s">
        <v>377</v>
      </c>
      <c r="F122">
        <f>VLOOKUP(E122,Indicacao_viabilidade!E:F,2,0)</f>
        <v>0</v>
      </c>
      <c r="G122">
        <f>IFERROR(VLOOKUP(C122,[1]CROSSWALK!$C$2:$I$90,7,0),0)</f>
        <v>0</v>
      </c>
    </row>
    <row r="123" spans="1:7" x14ac:dyDescent="0.25">
      <c r="A123" s="11">
        <f t="shared" si="1"/>
        <v>4</v>
      </c>
      <c r="B123" t="str">
        <f>VLOOKUP(A123,Capitulos!A:B,2,0)</f>
        <v>Stylistic, Cultural, and Chronological Information</v>
      </c>
      <c r="C123" s="19">
        <v>403</v>
      </c>
      <c r="D123" s="19" t="str">
        <f>VLOOKUP(C123,Campos!C:D,2,0)</f>
        <v>Culture</v>
      </c>
      <c r="E123" t="s">
        <v>399</v>
      </c>
      <c r="F123">
        <f>VLOOKUP(E123,Indicacao_viabilidade!E:F,2,0)</f>
        <v>0</v>
      </c>
      <c r="G123">
        <f>IFERROR(VLOOKUP(C123,[1]CROSSWALK!$C$2:$I$90,7,0),0)</f>
        <v>0</v>
      </c>
    </row>
    <row r="124" spans="1:7" x14ac:dyDescent="0.25">
      <c r="A124" s="11">
        <f t="shared" si="1"/>
        <v>4</v>
      </c>
      <c r="B124" t="str">
        <f>VLOOKUP(A124,Capitulos!A:B,2,0)</f>
        <v>Stylistic, Cultural, and Chronological Information</v>
      </c>
      <c r="C124" s="19">
        <v>403</v>
      </c>
      <c r="D124" s="19" t="str">
        <f>VLOOKUP(C124,Campos!C:D,2,0)</f>
        <v>Culture</v>
      </c>
      <c r="E124" t="s">
        <v>381</v>
      </c>
      <c r="F124">
        <f>VLOOKUP(E124,Indicacao_viabilidade!E:F,2,0)</f>
        <v>1</v>
      </c>
      <c r="G124">
        <f>IFERROR(VLOOKUP(C124,[1]CROSSWALK!$C$2:$I$90,7,0),0)</f>
        <v>0</v>
      </c>
    </row>
    <row r="125" spans="1:7" x14ac:dyDescent="0.25">
      <c r="A125" s="11">
        <f t="shared" si="1"/>
        <v>4</v>
      </c>
      <c r="B125" t="str">
        <f>VLOOKUP(A125,Capitulos!A:B,2,0)</f>
        <v>Stylistic, Cultural, and Chronological Information</v>
      </c>
      <c r="C125" s="19">
        <v>403</v>
      </c>
      <c r="D125" s="19" t="str">
        <f>VLOOKUP(C125,Campos!C:D,2,0)</f>
        <v>Culture</v>
      </c>
      <c r="E125" t="s">
        <v>388</v>
      </c>
      <c r="F125">
        <f>VLOOKUP(E125,Indicacao_viabilidade!E:F,2,0)</f>
        <v>0</v>
      </c>
      <c r="G125">
        <f>IFERROR(VLOOKUP(C125,[1]CROSSWALK!$C$2:$I$90,7,0),0)</f>
        <v>0</v>
      </c>
    </row>
    <row r="126" spans="1:7" x14ac:dyDescent="0.25">
      <c r="A126" s="11">
        <f t="shared" si="1"/>
        <v>4</v>
      </c>
      <c r="B126" t="str">
        <f>VLOOKUP(A126,Capitulos!A:B,2,0)</f>
        <v>Stylistic, Cultural, and Chronological Information</v>
      </c>
      <c r="C126" s="19">
        <v>403</v>
      </c>
      <c r="D126" s="19" t="str">
        <f>VLOOKUP(C126,Campos!C:D,2,0)</f>
        <v>Culture</v>
      </c>
      <c r="E126" t="s">
        <v>542</v>
      </c>
      <c r="F126">
        <f>VLOOKUP(E126,Indicacao_viabilidade!E:F,2,0)</f>
        <v>1</v>
      </c>
      <c r="G126">
        <f>IFERROR(VLOOKUP(C126,[1]CROSSWALK!$C$2:$I$90,7,0),0)</f>
        <v>0</v>
      </c>
    </row>
    <row r="127" spans="1:7" x14ac:dyDescent="0.25">
      <c r="A127" s="11">
        <f t="shared" si="1"/>
        <v>4</v>
      </c>
      <c r="B127" t="str">
        <f>VLOOKUP(A127,Capitulos!A:B,2,0)</f>
        <v>Stylistic, Cultural, and Chronological Information</v>
      </c>
      <c r="C127" s="19">
        <v>403</v>
      </c>
      <c r="D127" s="19" t="str">
        <f>VLOOKUP(C127,Campos!C:D,2,0)</f>
        <v>Culture</v>
      </c>
      <c r="E127" t="s">
        <v>398</v>
      </c>
      <c r="F127">
        <f>VLOOKUP(E127,Indicacao_viabilidade!E:F,2,0)</f>
        <v>0</v>
      </c>
      <c r="G127">
        <f>IFERROR(VLOOKUP(C127,[1]CROSSWALK!$C$2:$I$90,7,0),0)</f>
        <v>0</v>
      </c>
    </row>
    <row r="128" spans="1:7" x14ac:dyDescent="0.25">
      <c r="A128" s="11">
        <f t="shared" si="1"/>
        <v>4</v>
      </c>
      <c r="B128" t="str">
        <f>VLOOKUP(A128,Capitulos!A:B,2,0)</f>
        <v>Stylistic, Cultural, and Chronological Information</v>
      </c>
      <c r="C128" s="19">
        <v>403</v>
      </c>
      <c r="D128" s="19" t="str">
        <f>VLOOKUP(C128,Campos!C:D,2,0)</f>
        <v>Culture</v>
      </c>
      <c r="E128" t="s">
        <v>390</v>
      </c>
      <c r="F128">
        <f>VLOOKUP(E128,Indicacao_viabilidade!E:F,2,0)</f>
        <v>0</v>
      </c>
      <c r="G128">
        <f>IFERROR(VLOOKUP(C128,[1]CROSSWALK!$C$2:$I$90,7,0),0)</f>
        <v>0</v>
      </c>
    </row>
    <row r="129" spans="1:7" x14ac:dyDescent="0.25">
      <c r="A129" s="11">
        <f t="shared" si="1"/>
        <v>4</v>
      </c>
      <c r="B129" t="str">
        <f>VLOOKUP(A129,Capitulos!A:B,2,0)</f>
        <v>Stylistic, Cultural, and Chronological Information</v>
      </c>
      <c r="C129" s="19">
        <v>403</v>
      </c>
      <c r="D129" s="19" t="str">
        <f>VLOOKUP(C129,Campos!C:D,2,0)</f>
        <v>Culture</v>
      </c>
      <c r="E129" t="s">
        <v>380</v>
      </c>
      <c r="F129">
        <f>VLOOKUP(E129,Indicacao_viabilidade!E:F,2,0)</f>
        <v>0</v>
      </c>
      <c r="G129">
        <f>IFERROR(VLOOKUP(C129,[1]CROSSWALK!$C$2:$I$90,7,0),0)</f>
        <v>0</v>
      </c>
    </row>
    <row r="130" spans="1:7" x14ac:dyDescent="0.25">
      <c r="A130" s="11">
        <f t="shared" ref="A130:A193" si="2">VALUE(LEFT(C130,1))</f>
        <v>4</v>
      </c>
      <c r="B130" t="str">
        <f>VLOOKUP(A130,Capitulos!A:B,2,0)</f>
        <v>Stylistic, Cultural, and Chronological Information</v>
      </c>
      <c r="C130" s="19">
        <v>403</v>
      </c>
      <c r="D130" s="19" t="str">
        <f>VLOOKUP(C130,Campos!C:D,2,0)</f>
        <v>Culture</v>
      </c>
      <c r="E130" t="s">
        <v>240</v>
      </c>
      <c r="F130">
        <f>VLOOKUP(E130,Indicacao_viabilidade!E:F,2,0)</f>
        <v>0</v>
      </c>
      <c r="G130">
        <f>IFERROR(VLOOKUP(C130,[1]CROSSWALK!$C$2:$I$90,7,0),0)</f>
        <v>0</v>
      </c>
    </row>
    <row r="131" spans="1:7" x14ac:dyDescent="0.25">
      <c r="A131" s="11">
        <f t="shared" si="2"/>
        <v>4</v>
      </c>
      <c r="B131" t="str">
        <f>VLOOKUP(A131,Capitulos!A:B,2,0)</f>
        <v>Stylistic, Cultural, and Chronological Information</v>
      </c>
      <c r="C131">
        <v>403</v>
      </c>
      <c r="D131" t="s">
        <v>21</v>
      </c>
      <c r="E131" t="s">
        <v>560</v>
      </c>
      <c r="F131">
        <f>VLOOKUP(E131,Indicacao_viabilidade!E:F,2,0)</f>
        <v>1</v>
      </c>
      <c r="G131">
        <f>IFERROR(VLOOKUP(C131,[1]CROSSWALK!$C$2:$I$90,7,0),0)</f>
        <v>0</v>
      </c>
    </row>
    <row r="132" spans="1:7" x14ac:dyDescent="0.25">
      <c r="A132" s="11">
        <f t="shared" si="2"/>
        <v>4</v>
      </c>
      <c r="B132" t="str">
        <f>VLOOKUP(A132,Capitulos!A:B,2,0)</f>
        <v>Stylistic, Cultural, and Chronological Information</v>
      </c>
      <c r="C132" s="19">
        <v>404</v>
      </c>
      <c r="D132" s="19" t="str">
        <f>VLOOKUP(C132,Campos!C:D,2,0)</f>
        <v>Date</v>
      </c>
      <c r="E132" t="s">
        <v>399</v>
      </c>
      <c r="F132">
        <f>VLOOKUP(E132,Indicacao_viabilidade!E:F,2,0)</f>
        <v>0</v>
      </c>
      <c r="G132">
        <f>IFERROR(VLOOKUP(C132,[1]CROSSWALK!$C$2:$I$90,7,0),0)</f>
        <v>1</v>
      </c>
    </row>
    <row r="133" spans="1:7" x14ac:dyDescent="0.25">
      <c r="A133" s="11">
        <f t="shared" si="2"/>
        <v>4</v>
      </c>
      <c r="B133" t="str">
        <f>VLOOKUP(A133,Capitulos!A:B,2,0)</f>
        <v>Stylistic, Cultural, and Chronological Information</v>
      </c>
      <c r="C133" s="19">
        <v>404</v>
      </c>
      <c r="D133" s="19" t="str">
        <f>VLOOKUP(C133,Campos!C:D,2,0)</f>
        <v>Date</v>
      </c>
      <c r="E133" t="s">
        <v>387</v>
      </c>
      <c r="F133">
        <f>VLOOKUP(E133,Indicacao_viabilidade!E:F,2,0)</f>
        <v>0</v>
      </c>
      <c r="G133">
        <f>IFERROR(VLOOKUP(C133,[1]CROSSWALK!$C$2:$I$90,7,0),0)</f>
        <v>1</v>
      </c>
    </row>
    <row r="134" spans="1:7" x14ac:dyDescent="0.25">
      <c r="A134" s="11">
        <f t="shared" si="2"/>
        <v>4</v>
      </c>
      <c r="B134" t="str">
        <f>VLOOKUP(A134,Capitulos!A:B,2,0)</f>
        <v>Stylistic, Cultural, and Chronological Information</v>
      </c>
      <c r="C134" s="19">
        <v>404</v>
      </c>
      <c r="D134" s="19" t="str">
        <f>VLOOKUP(C134,Campos!C:D,2,0)</f>
        <v>Date</v>
      </c>
      <c r="E134" t="s">
        <v>381</v>
      </c>
      <c r="F134">
        <f>VLOOKUP(E134,Indicacao_viabilidade!E:F,2,0)</f>
        <v>1</v>
      </c>
      <c r="G134">
        <f>IFERROR(VLOOKUP(C134,[1]CROSSWALK!$C$2:$I$90,7,0),0)</f>
        <v>1</v>
      </c>
    </row>
    <row r="135" spans="1:7" x14ac:dyDescent="0.25">
      <c r="A135" s="11">
        <f t="shared" si="2"/>
        <v>4</v>
      </c>
      <c r="B135" t="str">
        <f>VLOOKUP(A135,Capitulos!A:B,2,0)</f>
        <v>Stylistic, Cultural, and Chronological Information</v>
      </c>
      <c r="C135" s="19">
        <v>404</v>
      </c>
      <c r="D135" s="19" t="str">
        <f>VLOOKUP(C135,Campos!C:D,2,0)</f>
        <v>Date</v>
      </c>
      <c r="E135" t="s">
        <v>546</v>
      </c>
      <c r="F135">
        <f>VLOOKUP(E135,Indicacao_viabilidade!E:F,2,0)</f>
        <v>1</v>
      </c>
      <c r="G135">
        <f>IFERROR(VLOOKUP(C135,[1]CROSSWALK!$C$2:$I$90,7,0),0)</f>
        <v>1</v>
      </c>
    </row>
    <row r="136" spans="1:7" x14ac:dyDescent="0.25">
      <c r="A136" s="11">
        <f t="shared" si="2"/>
        <v>4</v>
      </c>
      <c r="B136" t="str">
        <f>VLOOKUP(A136,Capitulos!A:B,2,0)</f>
        <v>Stylistic, Cultural, and Chronological Information</v>
      </c>
      <c r="C136" s="19">
        <v>404</v>
      </c>
      <c r="D136" s="19" t="str">
        <f>VLOOKUP(C136,Campos!C:D,2,0)</f>
        <v>Date</v>
      </c>
      <c r="E136" t="s">
        <v>542</v>
      </c>
      <c r="F136">
        <f>VLOOKUP(E136,Indicacao_viabilidade!E:F,2,0)</f>
        <v>1</v>
      </c>
      <c r="G136">
        <f>IFERROR(VLOOKUP(C136,[1]CROSSWALK!$C$2:$I$90,7,0),0)</f>
        <v>1</v>
      </c>
    </row>
    <row r="137" spans="1:7" x14ac:dyDescent="0.25">
      <c r="A137" s="11">
        <f t="shared" si="2"/>
        <v>4</v>
      </c>
      <c r="B137" t="str">
        <f>VLOOKUP(A137,Capitulos!A:B,2,0)</f>
        <v>Stylistic, Cultural, and Chronological Information</v>
      </c>
      <c r="C137" s="19">
        <v>404</v>
      </c>
      <c r="D137" s="19" t="str">
        <f>VLOOKUP(C137,Campos!C:D,2,0)</f>
        <v>Date</v>
      </c>
      <c r="E137" t="s">
        <v>553</v>
      </c>
      <c r="F137">
        <f>VLOOKUP(E137,Indicacao_viabilidade!E:F,2,0)</f>
        <v>1</v>
      </c>
      <c r="G137">
        <f>IFERROR(VLOOKUP(C137,[1]CROSSWALK!$C$2:$I$90,7,0),0)</f>
        <v>1</v>
      </c>
    </row>
    <row r="138" spans="1:7" x14ac:dyDescent="0.25">
      <c r="A138" s="11">
        <f t="shared" si="2"/>
        <v>4</v>
      </c>
      <c r="B138" t="str">
        <f>VLOOKUP(A138,Capitulos!A:B,2,0)</f>
        <v>Stylistic, Cultural, and Chronological Information</v>
      </c>
      <c r="C138" s="19">
        <v>404</v>
      </c>
      <c r="D138" s="19" t="str">
        <f>VLOOKUP(C138,Campos!C:D,2,0)</f>
        <v>Date</v>
      </c>
      <c r="E138" t="s">
        <v>384</v>
      </c>
      <c r="F138">
        <f>VLOOKUP(E138,Indicacao_viabilidade!E:F,2,0)</f>
        <v>0</v>
      </c>
      <c r="G138">
        <f>IFERROR(VLOOKUP(C138,[1]CROSSWALK!$C$2:$I$90,7,0),0)</f>
        <v>1</v>
      </c>
    </row>
    <row r="139" spans="1:7" x14ac:dyDescent="0.25">
      <c r="A139" s="11">
        <f t="shared" si="2"/>
        <v>4</v>
      </c>
      <c r="B139" t="str">
        <f>VLOOKUP(A139,Capitulos!A:B,2,0)</f>
        <v>Stylistic, Cultural, and Chronological Information</v>
      </c>
      <c r="C139" s="19">
        <v>404</v>
      </c>
      <c r="D139" s="19" t="str">
        <f>VLOOKUP(C139,Campos!C:D,2,0)</f>
        <v>Date</v>
      </c>
      <c r="E139" t="s">
        <v>554</v>
      </c>
      <c r="F139">
        <f>VLOOKUP(E139,Indicacao_viabilidade!E:F,2,0)</f>
        <v>1</v>
      </c>
      <c r="G139">
        <f>IFERROR(VLOOKUP(C139,[1]CROSSWALK!$C$2:$I$90,7,0),0)</f>
        <v>1</v>
      </c>
    </row>
    <row r="140" spans="1:7" x14ac:dyDescent="0.25">
      <c r="A140" s="11">
        <f t="shared" si="2"/>
        <v>4</v>
      </c>
      <c r="B140" t="str">
        <f>VLOOKUP(A140,Capitulos!A:B,2,0)</f>
        <v>Stylistic, Cultural, and Chronological Information</v>
      </c>
      <c r="C140" s="19">
        <v>404</v>
      </c>
      <c r="D140" s="19" t="str">
        <f>VLOOKUP(C140,Campos!C:D,2,0)</f>
        <v>Date</v>
      </c>
      <c r="E140" t="s">
        <v>415</v>
      </c>
      <c r="F140">
        <f>VLOOKUP(E140,Indicacao_viabilidade!E:F,2,0)</f>
        <v>1</v>
      </c>
      <c r="G140">
        <f>IFERROR(VLOOKUP(C140,[1]CROSSWALK!$C$2:$I$90,7,0),0)</f>
        <v>1</v>
      </c>
    </row>
    <row r="141" spans="1:7" x14ac:dyDescent="0.25">
      <c r="A141" s="11">
        <f t="shared" si="2"/>
        <v>4</v>
      </c>
      <c r="B141" t="str">
        <f>VLOOKUP(A141,Capitulos!A:B,2,0)</f>
        <v>Stylistic, Cultural, and Chronological Information</v>
      </c>
      <c r="C141" s="19">
        <v>404</v>
      </c>
      <c r="D141" s="19" t="str">
        <f>VLOOKUP(C141,Campos!C:D,2,0)</f>
        <v>Date</v>
      </c>
      <c r="E141" t="s">
        <v>414</v>
      </c>
      <c r="F141">
        <f>VLOOKUP(E141,Indicacao_viabilidade!E:F,2,0)</f>
        <v>1</v>
      </c>
      <c r="G141">
        <f>IFERROR(VLOOKUP(C141,[1]CROSSWALK!$C$2:$I$90,7,0),0)</f>
        <v>1</v>
      </c>
    </row>
    <row r="142" spans="1:7" x14ac:dyDescent="0.25">
      <c r="A142" s="11">
        <f t="shared" si="2"/>
        <v>4</v>
      </c>
      <c r="B142" t="str">
        <f>VLOOKUP(A142,Capitulos!A:B,2,0)</f>
        <v>Stylistic, Cultural, and Chronological Information</v>
      </c>
      <c r="C142" s="19">
        <v>404</v>
      </c>
      <c r="D142" s="19" t="str">
        <f>VLOOKUP(C142,Campos!C:D,2,0)</f>
        <v>Date</v>
      </c>
      <c r="E142" t="s">
        <v>368</v>
      </c>
      <c r="F142">
        <f>VLOOKUP(E142,Indicacao_viabilidade!E:F,2,0)</f>
        <v>0</v>
      </c>
      <c r="G142">
        <f>IFERROR(VLOOKUP(C142,[1]CROSSWALK!$C$2:$I$90,7,0),0)</f>
        <v>1</v>
      </c>
    </row>
    <row r="143" spans="1:7" x14ac:dyDescent="0.25">
      <c r="A143" s="11">
        <f t="shared" si="2"/>
        <v>4</v>
      </c>
      <c r="B143" t="str">
        <f>VLOOKUP(A143,Capitulos!A:B,2,0)</f>
        <v>Stylistic, Cultural, and Chronological Information</v>
      </c>
      <c r="C143" s="19">
        <v>404</v>
      </c>
      <c r="D143" s="19" t="str">
        <f>VLOOKUP(C143,Campos!C:D,2,0)</f>
        <v>Date</v>
      </c>
      <c r="E143" t="s">
        <v>548</v>
      </c>
      <c r="F143">
        <f>VLOOKUP(E143,Indicacao_viabilidade!E:F,2,0)</f>
        <v>0</v>
      </c>
      <c r="G143">
        <f>IFERROR(VLOOKUP(C143,[1]CROSSWALK!$C$2:$I$90,7,0),0)</f>
        <v>1</v>
      </c>
    </row>
    <row r="144" spans="1:7" x14ac:dyDescent="0.25">
      <c r="A144" s="11">
        <f t="shared" si="2"/>
        <v>4</v>
      </c>
      <c r="B144" t="str">
        <f>VLOOKUP(A144,Capitulos!A:B,2,0)</f>
        <v>Stylistic, Cultural, and Chronological Information</v>
      </c>
      <c r="C144" s="19">
        <v>404</v>
      </c>
      <c r="D144" s="19" t="str">
        <f>VLOOKUP(C144,Campos!C:D,2,0)</f>
        <v>Date</v>
      </c>
      <c r="E144" t="s">
        <v>422</v>
      </c>
      <c r="F144">
        <f>VLOOKUP(E144,Indicacao_viabilidade!E:F,2,0)</f>
        <v>0</v>
      </c>
      <c r="G144">
        <f>IFERROR(VLOOKUP(C144,[1]CROSSWALK!$C$2:$I$90,7,0),0)</f>
        <v>1</v>
      </c>
    </row>
    <row r="145" spans="1:7" x14ac:dyDescent="0.25">
      <c r="A145" s="11">
        <f t="shared" si="2"/>
        <v>4</v>
      </c>
      <c r="B145" t="str">
        <f>VLOOKUP(A145,Capitulos!A:B,2,0)</f>
        <v>Stylistic, Cultural, and Chronological Information</v>
      </c>
      <c r="C145" s="19">
        <v>404</v>
      </c>
      <c r="D145" s="19" t="str">
        <f>VLOOKUP(C145,Campos!C:D,2,0)</f>
        <v>Date</v>
      </c>
      <c r="E145" t="s">
        <v>255</v>
      </c>
      <c r="F145">
        <f>VLOOKUP(E145,Indicacao_viabilidade!E:F,2,0)</f>
        <v>0</v>
      </c>
      <c r="G145">
        <f>IFERROR(VLOOKUP(C145,[1]CROSSWALK!$C$2:$I$90,7,0),0)</f>
        <v>1</v>
      </c>
    </row>
    <row r="146" spans="1:7" x14ac:dyDescent="0.25">
      <c r="A146" s="11">
        <f t="shared" si="2"/>
        <v>4</v>
      </c>
      <c r="B146" t="str">
        <f>VLOOKUP(A146,Capitulos!A:B,2,0)</f>
        <v>Stylistic, Cultural, and Chronological Information</v>
      </c>
      <c r="C146" s="19">
        <v>404</v>
      </c>
      <c r="D146" s="19" t="str">
        <f>VLOOKUP(C146,Campos!C:D,2,0)</f>
        <v>Date</v>
      </c>
      <c r="E146" t="s">
        <v>403</v>
      </c>
      <c r="F146">
        <f>VLOOKUP(E146,Indicacao_viabilidade!E:F,2,0)</f>
        <v>0</v>
      </c>
      <c r="G146">
        <f>IFERROR(VLOOKUP(C146,[1]CROSSWALK!$C$2:$I$90,7,0),0)</f>
        <v>1</v>
      </c>
    </row>
    <row r="147" spans="1:7" x14ac:dyDescent="0.25">
      <c r="A147" s="11">
        <f t="shared" si="2"/>
        <v>4</v>
      </c>
      <c r="B147" t="str">
        <f>VLOOKUP(A147,Capitulos!A:B,2,0)</f>
        <v>Stylistic, Cultural, and Chronological Information</v>
      </c>
      <c r="C147" s="19">
        <v>404</v>
      </c>
      <c r="D147" s="19" t="str">
        <f>VLOOKUP(C147,Campos!C:D,2,0)</f>
        <v>Date</v>
      </c>
      <c r="E147" t="s">
        <v>256</v>
      </c>
      <c r="F147">
        <f>VLOOKUP(E147,Indicacao_viabilidade!E:F,2,0)</f>
        <v>0</v>
      </c>
      <c r="G147">
        <f>IFERROR(VLOOKUP(C147,[1]CROSSWALK!$C$2:$I$90,7,0),0)</f>
        <v>1</v>
      </c>
    </row>
    <row r="148" spans="1:7" x14ac:dyDescent="0.25">
      <c r="A148" s="11">
        <f t="shared" si="2"/>
        <v>4</v>
      </c>
      <c r="B148" t="str">
        <f>VLOOKUP(A148,Capitulos!A:B,2,0)</f>
        <v>Stylistic, Cultural, and Chronological Information</v>
      </c>
      <c r="C148" s="19">
        <v>404</v>
      </c>
      <c r="D148" s="19" t="str">
        <f>VLOOKUP(C148,Campos!C:D,2,0)</f>
        <v>Date</v>
      </c>
      <c r="E148" t="s">
        <v>383</v>
      </c>
      <c r="F148">
        <f>VLOOKUP(E148,Indicacao_viabilidade!E:F,2,0)</f>
        <v>0</v>
      </c>
      <c r="G148">
        <f>IFERROR(VLOOKUP(C148,[1]CROSSWALK!$C$2:$I$90,7,0),0)</f>
        <v>1</v>
      </c>
    </row>
    <row r="149" spans="1:7" x14ac:dyDescent="0.25">
      <c r="A149" s="11">
        <f t="shared" si="2"/>
        <v>4</v>
      </c>
      <c r="B149" t="str">
        <f>VLOOKUP(A149,Capitulos!A:B,2,0)</f>
        <v>Stylistic, Cultural, and Chronological Information</v>
      </c>
      <c r="C149" s="19">
        <v>404</v>
      </c>
      <c r="D149" s="19" t="str">
        <f>VLOOKUP(C149,Campos!C:D,2,0)</f>
        <v>Date</v>
      </c>
      <c r="E149" t="s">
        <v>258</v>
      </c>
      <c r="F149">
        <f>VLOOKUP(E149,Indicacao_viabilidade!E:F,2,0)</f>
        <v>0</v>
      </c>
      <c r="G149">
        <f>IFERROR(VLOOKUP(C149,[1]CROSSWALK!$C$2:$I$90,7,0),0)</f>
        <v>1</v>
      </c>
    </row>
    <row r="150" spans="1:7" x14ac:dyDescent="0.25">
      <c r="A150" s="11">
        <f t="shared" si="2"/>
        <v>4</v>
      </c>
      <c r="B150" t="str">
        <f>VLOOKUP(A150,Capitulos!A:B,2,0)</f>
        <v>Stylistic, Cultural, and Chronological Information</v>
      </c>
      <c r="C150" s="19">
        <v>404</v>
      </c>
      <c r="D150" s="19" t="str">
        <f>VLOOKUP(C150,Campos!C:D,2,0)</f>
        <v>Date</v>
      </c>
      <c r="E150" t="s">
        <v>417</v>
      </c>
      <c r="F150">
        <f>VLOOKUP(E150,Indicacao_viabilidade!E:F,2,0)</f>
        <v>0</v>
      </c>
      <c r="G150">
        <f>IFERROR(VLOOKUP(C150,[1]CROSSWALK!$C$2:$I$90,7,0),0)</f>
        <v>1</v>
      </c>
    </row>
    <row r="151" spans="1:7" x14ac:dyDescent="0.25">
      <c r="A151" s="11">
        <f t="shared" si="2"/>
        <v>4</v>
      </c>
      <c r="B151" t="str">
        <f>VLOOKUP(A151,Capitulos!A:B,2,0)</f>
        <v>Stylistic, Cultural, and Chronological Information</v>
      </c>
      <c r="C151" s="19">
        <v>404</v>
      </c>
      <c r="D151" s="19" t="str">
        <f>VLOOKUP(C151,Campos!C:D,2,0)</f>
        <v>Date</v>
      </c>
      <c r="E151" t="s">
        <v>409</v>
      </c>
      <c r="F151">
        <f>VLOOKUP(E151,Indicacao_viabilidade!E:F,2,0)</f>
        <v>0</v>
      </c>
      <c r="G151">
        <f>IFERROR(VLOOKUP(C151,[1]CROSSWALK!$C$2:$I$90,7,0),0)</f>
        <v>1</v>
      </c>
    </row>
    <row r="152" spans="1:7" x14ac:dyDescent="0.25">
      <c r="A152" s="11">
        <f t="shared" si="2"/>
        <v>4</v>
      </c>
      <c r="B152" t="str">
        <f>VLOOKUP(A152,Capitulos!A:B,2,0)</f>
        <v>Stylistic, Cultural, and Chronological Information</v>
      </c>
      <c r="C152" s="19">
        <v>404</v>
      </c>
      <c r="D152" s="19" t="str">
        <f>VLOOKUP(C152,Campos!C:D,2,0)</f>
        <v>Date</v>
      </c>
      <c r="E152" t="s">
        <v>432</v>
      </c>
      <c r="F152">
        <f>VLOOKUP(E152,Indicacao_viabilidade!E:F,2,0)</f>
        <v>0</v>
      </c>
      <c r="G152">
        <f>IFERROR(VLOOKUP(C152,[1]CROSSWALK!$C$2:$I$90,7,0),0)</f>
        <v>1</v>
      </c>
    </row>
    <row r="153" spans="1:7" x14ac:dyDescent="0.25">
      <c r="A153" s="11">
        <f t="shared" si="2"/>
        <v>4</v>
      </c>
      <c r="B153" t="str">
        <f>VLOOKUP(A153,Capitulos!A:B,2,0)</f>
        <v>Stylistic, Cultural, and Chronological Information</v>
      </c>
      <c r="C153" s="19">
        <v>404</v>
      </c>
      <c r="D153" s="19" t="str">
        <f>VLOOKUP(C153,Campos!C:D,2,0)</f>
        <v>Date</v>
      </c>
      <c r="E153" t="s">
        <v>371</v>
      </c>
      <c r="F153">
        <f>VLOOKUP(E153,Indicacao_viabilidade!E:F,2,0)</f>
        <v>1</v>
      </c>
      <c r="G153">
        <f>IFERROR(VLOOKUP(C153,[1]CROSSWALK!$C$2:$I$90,7,0),0)</f>
        <v>1</v>
      </c>
    </row>
    <row r="154" spans="1:7" x14ac:dyDescent="0.25">
      <c r="A154" s="11">
        <f t="shared" si="2"/>
        <v>4</v>
      </c>
      <c r="B154" t="str">
        <f>VLOOKUP(A154,Capitulos!A:B,2,0)</f>
        <v>Stylistic, Cultural, and Chronological Information</v>
      </c>
      <c r="C154" s="19">
        <v>404</v>
      </c>
      <c r="D154" s="19" t="str">
        <f>VLOOKUP(C154,Campos!C:D,2,0)</f>
        <v>Date</v>
      </c>
      <c r="E154" t="s">
        <v>551</v>
      </c>
      <c r="F154">
        <f>VLOOKUP(E154,Indicacao_viabilidade!E:F,2,0)</f>
        <v>1</v>
      </c>
      <c r="G154">
        <f>IFERROR(VLOOKUP(C154,[1]CROSSWALK!$C$2:$I$90,7,0),0)</f>
        <v>1</v>
      </c>
    </row>
    <row r="155" spans="1:7" x14ac:dyDescent="0.25">
      <c r="A155" s="11">
        <f t="shared" si="2"/>
        <v>4</v>
      </c>
      <c r="B155" t="str">
        <f>VLOOKUP(A155,Capitulos!A:B,2,0)</f>
        <v>Stylistic, Cultural, and Chronological Information</v>
      </c>
      <c r="C155" s="19">
        <v>404</v>
      </c>
      <c r="D155" s="19" t="str">
        <f>VLOOKUP(C155,Campos!C:D,2,0)</f>
        <v>Date</v>
      </c>
      <c r="E155" t="s">
        <v>263</v>
      </c>
      <c r="F155">
        <f>VLOOKUP(E155,Indicacao_viabilidade!E:F,2,0)</f>
        <v>0</v>
      </c>
      <c r="G155">
        <f>IFERROR(VLOOKUP(C155,[1]CROSSWALK!$C$2:$I$90,7,0),0)</f>
        <v>1</v>
      </c>
    </row>
    <row r="156" spans="1:7" x14ac:dyDescent="0.25">
      <c r="A156" s="11">
        <f t="shared" si="2"/>
        <v>4</v>
      </c>
      <c r="B156" t="str">
        <f>VLOOKUP(A156,Capitulos!A:B,2,0)</f>
        <v>Stylistic, Cultural, and Chronological Information</v>
      </c>
      <c r="C156" s="19">
        <v>404</v>
      </c>
      <c r="D156" s="19" t="str">
        <f>VLOOKUP(C156,Campos!C:D,2,0)</f>
        <v>Date</v>
      </c>
      <c r="E156" t="s">
        <v>437</v>
      </c>
      <c r="F156">
        <f>VLOOKUP(E156,Indicacao_viabilidade!E:F,2,0)</f>
        <v>0</v>
      </c>
      <c r="G156">
        <f>IFERROR(VLOOKUP(C156,[1]CROSSWALK!$C$2:$I$90,7,0),0)</f>
        <v>1</v>
      </c>
    </row>
    <row r="157" spans="1:7" x14ac:dyDescent="0.25">
      <c r="A157" s="11">
        <f t="shared" si="2"/>
        <v>4</v>
      </c>
      <c r="B157" t="str">
        <f>VLOOKUP(A157,Capitulos!A:B,2,0)</f>
        <v>Stylistic, Cultural, and Chronological Information</v>
      </c>
      <c r="C157" s="19">
        <v>405</v>
      </c>
      <c r="D157" s="19" t="str">
        <f>VLOOKUP(C157,Campos!C:D,2,0)</f>
        <v>Earliest Date</v>
      </c>
      <c r="E157" t="s">
        <v>543</v>
      </c>
      <c r="F157">
        <f>VLOOKUP(E157,Indicacao_viabilidade!E:F,2,0)</f>
        <v>1</v>
      </c>
      <c r="G157">
        <f>IFERROR(VLOOKUP(C157,[1]CROSSWALK!$C$2:$I$90,7,0),0)</f>
        <v>0</v>
      </c>
    </row>
    <row r="158" spans="1:7" x14ac:dyDescent="0.25">
      <c r="A158" s="11">
        <f t="shared" si="2"/>
        <v>4</v>
      </c>
      <c r="B158" t="str">
        <f>VLOOKUP(A158,Capitulos!A:B,2,0)</f>
        <v>Stylistic, Cultural, and Chronological Information</v>
      </c>
      <c r="C158" s="19">
        <v>405</v>
      </c>
      <c r="D158" s="19" t="str">
        <f>VLOOKUP(C158,Campos!C:D,2,0)</f>
        <v>Earliest Date</v>
      </c>
      <c r="E158" t="s">
        <v>370</v>
      </c>
      <c r="F158">
        <f>VLOOKUP(E158,Indicacao_viabilidade!E:F,2,0)</f>
        <v>0</v>
      </c>
      <c r="G158">
        <f>IFERROR(VLOOKUP(C158,[1]CROSSWALK!$C$2:$I$90,7,0),0)</f>
        <v>0</v>
      </c>
    </row>
    <row r="159" spans="1:7" x14ac:dyDescent="0.25">
      <c r="A159" s="11">
        <f t="shared" si="2"/>
        <v>4</v>
      </c>
      <c r="B159" t="str">
        <f>VLOOKUP(A159,Capitulos!A:B,2,0)</f>
        <v>Stylistic, Cultural, and Chronological Information</v>
      </c>
      <c r="C159" s="19">
        <v>405</v>
      </c>
      <c r="D159" s="19" t="str">
        <f>VLOOKUP(C159,Campos!C:D,2,0)</f>
        <v>Earliest Date</v>
      </c>
      <c r="E159" t="s">
        <v>371</v>
      </c>
      <c r="F159">
        <f>VLOOKUP(E159,Indicacao_viabilidade!E:F,2,0)</f>
        <v>1</v>
      </c>
      <c r="G159">
        <f>IFERROR(VLOOKUP(C159,[1]CROSSWALK!$C$2:$I$90,7,0),0)</f>
        <v>0</v>
      </c>
    </row>
    <row r="160" spans="1:7" x14ac:dyDescent="0.25">
      <c r="A160" s="11">
        <f t="shared" si="2"/>
        <v>4</v>
      </c>
      <c r="B160" t="str">
        <f>VLOOKUP(A160,Capitulos!A:B,2,0)</f>
        <v>Stylistic, Cultural, and Chronological Information</v>
      </c>
      <c r="C160" s="19">
        <v>405</v>
      </c>
      <c r="D160" s="19" t="str">
        <f>VLOOKUP(C160,Campos!C:D,2,0)</f>
        <v>Earliest Date</v>
      </c>
      <c r="E160" t="s">
        <v>433</v>
      </c>
      <c r="F160">
        <f>VLOOKUP(E160,Indicacao_viabilidade!E:F,2,0)</f>
        <v>0</v>
      </c>
      <c r="G160">
        <f>IFERROR(VLOOKUP(C160,[1]CROSSWALK!$C$2:$I$90,7,0),0)</f>
        <v>0</v>
      </c>
    </row>
    <row r="161" spans="1:7" x14ac:dyDescent="0.25">
      <c r="A161" s="11">
        <f t="shared" si="2"/>
        <v>4</v>
      </c>
      <c r="B161" t="str">
        <f>VLOOKUP(A161,Capitulos!A:B,2,0)</f>
        <v>Stylistic, Cultural, and Chronological Information</v>
      </c>
      <c r="C161">
        <v>405</v>
      </c>
      <c r="D161" t="s">
        <v>113</v>
      </c>
      <c r="E161" t="s">
        <v>560</v>
      </c>
      <c r="F161">
        <f>VLOOKUP(E161,Indicacao_viabilidade!E:F,2,0)</f>
        <v>1</v>
      </c>
      <c r="G161">
        <f>IFERROR(VLOOKUP(C161,[1]CROSSWALK!$C$2:$I$90,7,0),0)</f>
        <v>0</v>
      </c>
    </row>
    <row r="162" spans="1:7" x14ac:dyDescent="0.25">
      <c r="A162" s="11">
        <f t="shared" si="2"/>
        <v>4</v>
      </c>
      <c r="B162" t="str">
        <f>VLOOKUP(A162,Capitulos!A:B,2,0)</f>
        <v>Stylistic, Cultural, and Chronological Information</v>
      </c>
      <c r="C162" s="19">
        <v>406</v>
      </c>
      <c r="D162" s="19" t="str">
        <f>VLOOKUP(C162,Campos!C:D,2,0)</f>
        <v>Latest Date</v>
      </c>
      <c r="E162" t="s">
        <v>543</v>
      </c>
      <c r="F162">
        <f>VLOOKUP(E162,Indicacao_viabilidade!E:F,2,0)</f>
        <v>1</v>
      </c>
      <c r="G162">
        <f>IFERROR(VLOOKUP(C162,[1]CROSSWALK!$C$2:$I$90,7,0),0)</f>
        <v>0</v>
      </c>
    </row>
    <row r="163" spans="1:7" x14ac:dyDescent="0.25">
      <c r="A163" s="11">
        <f t="shared" si="2"/>
        <v>4</v>
      </c>
      <c r="B163" t="str">
        <f>VLOOKUP(A163,Capitulos!A:B,2,0)</f>
        <v>Stylistic, Cultural, and Chronological Information</v>
      </c>
      <c r="C163" s="19">
        <v>406</v>
      </c>
      <c r="D163" s="19" t="str">
        <f>VLOOKUP(C163,Campos!C:D,2,0)</f>
        <v>Latest Date</v>
      </c>
      <c r="E163" t="s">
        <v>370</v>
      </c>
      <c r="F163">
        <f>VLOOKUP(E163,Indicacao_viabilidade!E:F,2,0)</f>
        <v>0</v>
      </c>
      <c r="G163">
        <f>IFERROR(VLOOKUP(C163,[1]CROSSWALK!$C$2:$I$90,7,0),0)</f>
        <v>0</v>
      </c>
    </row>
    <row r="164" spans="1:7" x14ac:dyDescent="0.25">
      <c r="A164" s="11">
        <f t="shared" si="2"/>
        <v>4</v>
      </c>
      <c r="B164" t="str">
        <f>VLOOKUP(A164,Capitulos!A:B,2,0)</f>
        <v>Stylistic, Cultural, and Chronological Information</v>
      </c>
      <c r="C164" s="19">
        <v>406</v>
      </c>
      <c r="D164" s="19" t="str">
        <f>VLOOKUP(C164,Campos!C:D,2,0)</f>
        <v>Latest Date</v>
      </c>
      <c r="E164" t="s">
        <v>371</v>
      </c>
      <c r="F164">
        <f>VLOOKUP(E164,Indicacao_viabilidade!E:F,2,0)</f>
        <v>1</v>
      </c>
      <c r="G164">
        <f>IFERROR(VLOOKUP(C164,[1]CROSSWALK!$C$2:$I$90,7,0),0)</f>
        <v>0</v>
      </c>
    </row>
    <row r="165" spans="1:7" x14ac:dyDescent="0.25">
      <c r="A165" s="11">
        <f t="shared" si="2"/>
        <v>4</v>
      </c>
      <c r="B165" t="str">
        <f>VLOOKUP(A165,Capitulos!A:B,2,0)</f>
        <v>Stylistic, Cultural, and Chronological Information</v>
      </c>
      <c r="C165" s="19">
        <v>406</v>
      </c>
      <c r="D165" s="19" t="str">
        <f>VLOOKUP(C165,Campos!C:D,2,0)</f>
        <v>Latest Date</v>
      </c>
      <c r="E165" t="s">
        <v>433</v>
      </c>
      <c r="F165">
        <f>VLOOKUP(E165,Indicacao_viabilidade!E:F,2,0)</f>
        <v>0</v>
      </c>
      <c r="G165">
        <f>IFERROR(VLOOKUP(C165,[1]CROSSWALK!$C$2:$I$90,7,0),0)</f>
        <v>0</v>
      </c>
    </row>
    <row r="166" spans="1:7" x14ac:dyDescent="0.25">
      <c r="A166" s="11">
        <f t="shared" si="2"/>
        <v>4</v>
      </c>
      <c r="B166" t="str">
        <f>VLOOKUP(A166,Capitulos!A:B,2,0)</f>
        <v>Stylistic, Cultural, and Chronological Information</v>
      </c>
      <c r="C166">
        <v>406</v>
      </c>
      <c r="D166" t="s">
        <v>114</v>
      </c>
      <c r="E166" t="s">
        <v>560</v>
      </c>
      <c r="F166">
        <f>VLOOKUP(E166,Indicacao_viabilidade!E:F,2,0)</f>
        <v>1</v>
      </c>
      <c r="G166">
        <f>IFERROR(VLOOKUP(C166,[1]CROSSWALK!$C$2:$I$90,7,0),0)</f>
        <v>0</v>
      </c>
    </row>
    <row r="167" spans="1:7" x14ac:dyDescent="0.25">
      <c r="A167" s="11">
        <f t="shared" si="2"/>
        <v>4</v>
      </c>
      <c r="B167" t="str">
        <f>VLOOKUP(A167,Capitulos!A:B,2,0)</f>
        <v>Stylistic, Cultural, and Chronological Information</v>
      </c>
      <c r="C167">
        <v>407</v>
      </c>
      <c r="D167" t="s">
        <v>115</v>
      </c>
      <c r="E167" t="s">
        <v>560</v>
      </c>
      <c r="F167">
        <f>VLOOKUP(E167,Indicacao_viabilidade!E:F,2,0)</f>
        <v>1</v>
      </c>
      <c r="G167">
        <f>IFERROR(VLOOKUP(C167,[1]CROSSWALK!$C$2:$I$90,7,0),0)</f>
        <v>0</v>
      </c>
    </row>
    <row r="168" spans="1:7" x14ac:dyDescent="0.25">
      <c r="A168" s="11">
        <f t="shared" si="2"/>
        <v>5</v>
      </c>
      <c r="B168" t="str">
        <f>VLOOKUP(A168,Capitulos!A:B,2,0)</f>
        <v>Location and Geography</v>
      </c>
      <c r="C168" s="19">
        <v>501</v>
      </c>
      <c r="D168" s="19" t="str">
        <f>VLOOKUP(C168,Campos!C:D,2,0)</f>
        <v>Location</v>
      </c>
      <c r="E168" t="s">
        <v>547</v>
      </c>
      <c r="F168">
        <f>VLOOKUP(E168,Indicacao_viabilidade!E:F,2,0)</f>
        <v>0</v>
      </c>
      <c r="G168">
        <f>IFERROR(VLOOKUP(C168,[1]CROSSWALK!$C$2:$I$90,7,0),0)</f>
        <v>1</v>
      </c>
    </row>
    <row r="169" spans="1:7" x14ac:dyDescent="0.25">
      <c r="A169" s="11">
        <f t="shared" si="2"/>
        <v>5</v>
      </c>
      <c r="B169" t="str">
        <f>VLOOKUP(A169,Capitulos!A:B,2,0)</f>
        <v>Location and Geography</v>
      </c>
      <c r="C169" s="19">
        <v>501</v>
      </c>
      <c r="D169" s="19" t="str">
        <f>VLOOKUP(C169,Campos!C:D,2,0)</f>
        <v>Location</v>
      </c>
      <c r="E169" t="s">
        <v>379</v>
      </c>
      <c r="F169">
        <f>VLOOKUP(E169,Indicacao_viabilidade!E:F,2,0)</f>
        <v>0</v>
      </c>
      <c r="G169">
        <f>IFERROR(VLOOKUP(C169,[1]CROSSWALK!$C$2:$I$90,7,0),0)</f>
        <v>1</v>
      </c>
    </row>
    <row r="170" spans="1:7" x14ac:dyDescent="0.25">
      <c r="A170" s="11">
        <f t="shared" si="2"/>
        <v>5</v>
      </c>
      <c r="B170" t="str">
        <f>VLOOKUP(A170,Capitulos!A:B,2,0)</f>
        <v>Location and Geography</v>
      </c>
      <c r="C170" s="19">
        <v>501</v>
      </c>
      <c r="D170" s="19" t="str">
        <f>VLOOKUP(C170,Campos!C:D,2,0)</f>
        <v>Location</v>
      </c>
      <c r="E170" t="s">
        <v>546</v>
      </c>
      <c r="F170">
        <f>VLOOKUP(E170,Indicacao_viabilidade!E:F,2,0)</f>
        <v>1</v>
      </c>
      <c r="G170">
        <f>IFERROR(VLOOKUP(C170,[1]CROSSWALK!$C$2:$I$90,7,0),0)</f>
        <v>1</v>
      </c>
    </row>
    <row r="171" spans="1:7" x14ac:dyDescent="0.25">
      <c r="A171" s="11">
        <f t="shared" si="2"/>
        <v>5</v>
      </c>
      <c r="B171" t="str">
        <f>VLOOKUP(A171,Capitulos!A:B,2,0)</f>
        <v>Location and Geography</v>
      </c>
      <c r="C171" s="19">
        <v>501</v>
      </c>
      <c r="D171" s="19" t="str">
        <f>VLOOKUP(C171,Campos!C:D,2,0)</f>
        <v>Location</v>
      </c>
      <c r="E171" t="s">
        <v>381</v>
      </c>
      <c r="F171">
        <f>VLOOKUP(E171,Indicacao_viabilidade!E:F,2,0)</f>
        <v>1</v>
      </c>
      <c r="G171">
        <f>IFERROR(VLOOKUP(C171,[1]CROSSWALK!$C$2:$I$90,7,0),0)</f>
        <v>1</v>
      </c>
    </row>
    <row r="172" spans="1:7" x14ac:dyDescent="0.25">
      <c r="A172" s="11">
        <f t="shared" si="2"/>
        <v>5</v>
      </c>
      <c r="B172" t="str">
        <f>VLOOKUP(A172,Capitulos!A:B,2,0)</f>
        <v>Location and Geography</v>
      </c>
      <c r="C172" s="19">
        <v>501</v>
      </c>
      <c r="D172" s="19" t="str">
        <f>VLOOKUP(C172,Campos!C:D,2,0)</f>
        <v>Location</v>
      </c>
      <c r="E172" t="s">
        <v>542</v>
      </c>
      <c r="F172">
        <f>VLOOKUP(E172,Indicacao_viabilidade!E:F,2,0)</f>
        <v>1</v>
      </c>
      <c r="G172">
        <f>IFERROR(VLOOKUP(C172,[1]CROSSWALK!$C$2:$I$90,7,0),0)</f>
        <v>1</v>
      </c>
    </row>
    <row r="173" spans="1:7" x14ac:dyDescent="0.25">
      <c r="A173" s="11">
        <f t="shared" si="2"/>
        <v>5</v>
      </c>
      <c r="B173" t="str">
        <f>VLOOKUP(A173,Capitulos!A:B,2,0)</f>
        <v>Location and Geography</v>
      </c>
      <c r="C173" s="19">
        <v>501</v>
      </c>
      <c r="D173" s="19" t="str">
        <f>VLOOKUP(C173,Campos!C:D,2,0)</f>
        <v>Location</v>
      </c>
      <c r="E173" t="s">
        <v>393</v>
      </c>
      <c r="F173">
        <f>VLOOKUP(E173,Indicacao_viabilidade!E:F,2,0)</f>
        <v>0</v>
      </c>
      <c r="G173">
        <f>IFERROR(VLOOKUP(C173,[1]CROSSWALK!$C$2:$I$90,7,0),0)</f>
        <v>1</v>
      </c>
    </row>
    <row r="174" spans="1:7" x14ac:dyDescent="0.25">
      <c r="A174" s="11">
        <f t="shared" si="2"/>
        <v>5</v>
      </c>
      <c r="B174" t="str">
        <f>VLOOKUP(A174,Capitulos!A:B,2,0)</f>
        <v>Location and Geography</v>
      </c>
      <c r="C174" s="19">
        <v>501</v>
      </c>
      <c r="D174" s="19" t="str">
        <f>VLOOKUP(C174,Campos!C:D,2,0)</f>
        <v>Location</v>
      </c>
      <c r="E174" t="s">
        <v>412</v>
      </c>
      <c r="F174">
        <f>VLOOKUP(E174,Indicacao_viabilidade!E:F,2,0)</f>
        <v>0</v>
      </c>
      <c r="G174">
        <f>IFERROR(VLOOKUP(C174,[1]CROSSWALK!$C$2:$I$90,7,0),0)</f>
        <v>1</v>
      </c>
    </row>
    <row r="175" spans="1:7" x14ac:dyDescent="0.25">
      <c r="A175" s="11">
        <f t="shared" si="2"/>
        <v>5</v>
      </c>
      <c r="B175" t="str">
        <f>VLOOKUP(A175,Capitulos!A:B,2,0)</f>
        <v>Location and Geography</v>
      </c>
      <c r="C175" s="19">
        <v>501</v>
      </c>
      <c r="D175" s="19" t="str">
        <f>VLOOKUP(C175,Campos!C:D,2,0)</f>
        <v>Location</v>
      </c>
      <c r="E175" t="s">
        <v>426</v>
      </c>
      <c r="F175">
        <f>VLOOKUP(E175,Indicacao_viabilidade!E:F,2,0)</f>
        <v>0</v>
      </c>
      <c r="G175">
        <f>IFERROR(VLOOKUP(C175,[1]CROSSWALK!$C$2:$I$90,7,0),0)</f>
        <v>1</v>
      </c>
    </row>
    <row r="176" spans="1:7" x14ac:dyDescent="0.25">
      <c r="A176" s="11">
        <f t="shared" si="2"/>
        <v>5</v>
      </c>
      <c r="B176" t="str">
        <f>VLOOKUP(A176,Capitulos!A:B,2,0)</f>
        <v>Location and Geography</v>
      </c>
      <c r="C176" s="19">
        <v>501</v>
      </c>
      <c r="D176" s="19" t="str">
        <f>VLOOKUP(C176,Campos!C:D,2,0)</f>
        <v>Location</v>
      </c>
      <c r="E176" t="s">
        <v>275</v>
      </c>
      <c r="F176">
        <f>VLOOKUP(E176,Indicacao_viabilidade!E:F,2,0)</f>
        <v>0</v>
      </c>
      <c r="G176">
        <f>IFERROR(VLOOKUP(C176,[1]CROSSWALK!$C$2:$I$90,7,0),0)</f>
        <v>1</v>
      </c>
    </row>
    <row r="177" spans="1:7" x14ac:dyDescent="0.25">
      <c r="A177" s="11">
        <f t="shared" si="2"/>
        <v>5</v>
      </c>
      <c r="B177" t="str">
        <f>VLOOKUP(A177,Capitulos!A:B,2,0)</f>
        <v>Location and Geography</v>
      </c>
      <c r="C177" s="19">
        <v>501</v>
      </c>
      <c r="D177" s="19" t="str">
        <f>VLOOKUP(C177,Campos!C:D,2,0)</f>
        <v>Location</v>
      </c>
      <c r="E177" t="s">
        <v>420</v>
      </c>
      <c r="F177">
        <f>VLOOKUP(E177,Indicacao_viabilidade!E:F,2,0)</f>
        <v>0</v>
      </c>
      <c r="G177">
        <f>IFERROR(VLOOKUP(C177,[1]CROSSWALK!$C$2:$I$90,7,0),0)</f>
        <v>1</v>
      </c>
    </row>
    <row r="178" spans="1:7" x14ac:dyDescent="0.25">
      <c r="A178" s="11">
        <f t="shared" si="2"/>
        <v>5</v>
      </c>
      <c r="B178" t="str">
        <f>VLOOKUP(A178,Capitulos!A:B,2,0)</f>
        <v>Location and Geography</v>
      </c>
      <c r="C178" s="19">
        <v>501</v>
      </c>
      <c r="D178" s="19" t="str">
        <f>VLOOKUP(C178,Campos!C:D,2,0)</f>
        <v>Location</v>
      </c>
      <c r="E178" t="s">
        <v>419</v>
      </c>
      <c r="F178">
        <f>VLOOKUP(E178,Indicacao_viabilidade!E:F,2,0)</f>
        <v>0</v>
      </c>
      <c r="G178">
        <f>IFERROR(VLOOKUP(C178,[1]CROSSWALK!$C$2:$I$90,7,0),0)</f>
        <v>1</v>
      </c>
    </row>
    <row r="179" spans="1:7" x14ac:dyDescent="0.25">
      <c r="A179" s="11">
        <f t="shared" si="2"/>
        <v>5</v>
      </c>
      <c r="B179" t="str">
        <f>VLOOKUP(A179,Capitulos!A:B,2,0)</f>
        <v>Location and Geography</v>
      </c>
      <c r="C179" s="19">
        <v>501</v>
      </c>
      <c r="D179" s="19" t="str">
        <f>VLOOKUP(C179,Campos!C:D,2,0)</f>
        <v>Location</v>
      </c>
      <c r="E179" t="s">
        <v>371</v>
      </c>
      <c r="F179">
        <f>VLOOKUP(E179,Indicacao_viabilidade!E:F,2,0)</f>
        <v>1</v>
      </c>
      <c r="G179">
        <f>IFERROR(VLOOKUP(C179,[1]CROSSWALK!$C$2:$I$90,7,0),0)</f>
        <v>1</v>
      </c>
    </row>
    <row r="180" spans="1:7" x14ac:dyDescent="0.25">
      <c r="A180" s="11">
        <f t="shared" si="2"/>
        <v>5</v>
      </c>
      <c r="B180" t="str">
        <f>VLOOKUP(A180,Capitulos!A:B,2,0)</f>
        <v>Location and Geography</v>
      </c>
      <c r="C180" s="19">
        <v>501</v>
      </c>
      <c r="D180" s="19" t="str">
        <f>VLOOKUP(C180,Campos!C:D,2,0)</f>
        <v>Location</v>
      </c>
      <c r="E180" t="s">
        <v>418</v>
      </c>
      <c r="F180">
        <f>VLOOKUP(E180,Indicacao_viabilidade!E:F,2,0)</f>
        <v>0</v>
      </c>
      <c r="G180">
        <f>IFERROR(VLOOKUP(C180,[1]CROSSWALK!$C$2:$I$90,7,0),0)</f>
        <v>1</v>
      </c>
    </row>
    <row r="181" spans="1:7" x14ac:dyDescent="0.25">
      <c r="A181" s="11">
        <f t="shared" si="2"/>
        <v>5</v>
      </c>
      <c r="B181" t="str">
        <f>VLOOKUP(A181,Capitulos!A:B,2,0)</f>
        <v>Location and Geography</v>
      </c>
      <c r="C181" s="19">
        <v>501</v>
      </c>
      <c r="D181" s="19" t="str">
        <f>VLOOKUP(C181,Campos!C:D,2,0)</f>
        <v>Location</v>
      </c>
      <c r="E181" t="s">
        <v>367</v>
      </c>
      <c r="F181">
        <f>VLOOKUP(E181,Indicacao_viabilidade!E:F,2,0)</f>
        <v>0</v>
      </c>
      <c r="G181">
        <f>IFERROR(VLOOKUP(C181,[1]CROSSWALK!$C$2:$I$90,7,0),0)</f>
        <v>1</v>
      </c>
    </row>
    <row r="182" spans="1:7" x14ac:dyDescent="0.25">
      <c r="A182" s="11">
        <f t="shared" si="2"/>
        <v>5</v>
      </c>
      <c r="B182" t="str">
        <f>VLOOKUP(A182,Capitulos!A:B,2,0)</f>
        <v>Location and Geography</v>
      </c>
      <c r="C182" s="19">
        <v>501</v>
      </c>
      <c r="D182" s="19" t="str">
        <f>VLOOKUP(C182,Campos!C:D,2,0)</f>
        <v>Location</v>
      </c>
      <c r="E182" t="s">
        <v>402</v>
      </c>
      <c r="F182">
        <f>VLOOKUP(E182,Indicacao_viabilidade!E:F,2,0)</f>
        <v>0</v>
      </c>
      <c r="G182">
        <f>IFERROR(VLOOKUP(C182,[1]CROSSWALK!$C$2:$I$90,7,0),0)</f>
        <v>1</v>
      </c>
    </row>
    <row r="183" spans="1:7" x14ac:dyDescent="0.25">
      <c r="A183" s="11">
        <f t="shared" si="2"/>
        <v>5</v>
      </c>
      <c r="B183" t="str">
        <f>VLOOKUP(A183,Capitulos!A:B,2,0)</f>
        <v>Location and Geography</v>
      </c>
      <c r="C183" s="19">
        <v>501</v>
      </c>
      <c r="D183" s="19" t="str">
        <f>VLOOKUP(C183,Campos!C:D,2,0)</f>
        <v>Location</v>
      </c>
      <c r="E183" t="s">
        <v>559</v>
      </c>
      <c r="F183">
        <f>VLOOKUP(E183,Indicacao_viabilidade!E:F,2,0)</f>
        <v>0</v>
      </c>
      <c r="G183">
        <f>IFERROR(VLOOKUP(C183,[1]CROSSWALK!$C$2:$I$90,7,0),0)</f>
        <v>1</v>
      </c>
    </row>
    <row r="184" spans="1:7" x14ac:dyDescent="0.25">
      <c r="A184" s="11">
        <f t="shared" si="2"/>
        <v>5</v>
      </c>
      <c r="B184" t="str">
        <f>VLOOKUP(A184,Capitulos!A:B,2,0)</f>
        <v>Location and Geography</v>
      </c>
      <c r="C184" s="19">
        <v>501</v>
      </c>
      <c r="D184" s="19" t="str">
        <f>VLOOKUP(C184,Campos!C:D,2,0)</f>
        <v>Location</v>
      </c>
      <c r="E184" t="s">
        <v>385</v>
      </c>
      <c r="F184">
        <f>VLOOKUP(E184,Indicacao_viabilidade!E:F,2,0)</f>
        <v>0</v>
      </c>
      <c r="G184">
        <f>IFERROR(VLOOKUP(C184,[1]CROSSWALK!$C$2:$I$90,7,0),0)</f>
        <v>1</v>
      </c>
    </row>
    <row r="185" spans="1:7" x14ac:dyDescent="0.25">
      <c r="A185" s="11">
        <f t="shared" si="2"/>
        <v>5</v>
      </c>
      <c r="B185" t="str">
        <f>VLOOKUP(A185,Capitulos!A:B,2,0)</f>
        <v>Location and Geography</v>
      </c>
      <c r="C185">
        <v>501</v>
      </c>
      <c r="D185" t="s">
        <v>24</v>
      </c>
      <c r="E185" t="s">
        <v>560</v>
      </c>
      <c r="F185">
        <f>VLOOKUP(E185,Indicacao_viabilidade!E:F,2,0)</f>
        <v>1</v>
      </c>
      <c r="G185">
        <f>IFERROR(VLOOKUP(C185,[1]CROSSWALK!$C$2:$I$90,7,0),0)</f>
        <v>1</v>
      </c>
    </row>
    <row r="186" spans="1:7" x14ac:dyDescent="0.25">
      <c r="A186" s="11">
        <f t="shared" si="2"/>
        <v>5</v>
      </c>
      <c r="B186" t="str">
        <f>VLOOKUP(A186,Capitulos!A:B,2,0)</f>
        <v>Location and Geography</v>
      </c>
      <c r="C186" s="19">
        <v>502</v>
      </c>
      <c r="D186" s="19" t="str">
        <f>VLOOKUP(C186,Campos!C:D,2,0)</f>
        <v>Creation Location</v>
      </c>
      <c r="E186" t="s">
        <v>547</v>
      </c>
      <c r="F186">
        <f>VLOOKUP(E186,Indicacao_viabilidade!E:F,2,0)</f>
        <v>0</v>
      </c>
      <c r="G186">
        <f>IFERROR(VLOOKUP(C186,[1]CROSSWALK!$C$2:$I$90,7,0),0)</f>
        <v>1</v>
      </c>
    </row>
    <row r="187" spans="1:7" x14ac:dyDescent="0.25">
      <c r="A187" s="11">
        <f t="shared" si="2"/>
        <v>5</v>
      </c>
      <c r="B187" t="str">
        <f>VLOOKUP(A187,Capitulos!A:B,2,0)</f>
        <v>Location and Geography</v>
      </c>
      <c r="C187" s="19">
        <v>502</v>
      </c>
      <c r="D187" s="19" t="str">
        <f>VLOOKUP(C187,Campos!C:D,2,0)</f>
        <v>Creation Location</v>
      </c>
      <c r="E187" t="s">
        <v>379</v>
      </c>
      <c r="F187">
        <f>VLOOKUP(E187,Indicacao_viabilidade!E:F,2,0)</f>
        <v>0</v>
      </c>
      <c r="G187">
        <f>IFERROR(VLOOKUP(C187,[1]CROSSWALK!$C$2:$I$90,7,0),0)</f>
        <v>1</v>
      </c>
    </row>
    <row r="188" spans="1:7" x14ac:dyDescent="0.25">
      <c r="A188" s="11">
        <f t="shared" si="2"/>
        <v>5</v>
      </c>
      <c r="B188" t="str">
        <f>VLOOKUP(A188,Capitulos!A:B,2,0)</f>
        <v>Location and Geography</v>
      </c>
      <c r="C188" s="19">
        <v>502</v>
      </c>
      <c r="D188" s="19" t="str">
        <f>VLOOKUP(C188,Campos!C:D,2,0)</f>
        <v>Creation Location</v>
      </c>
      <c r="E188" t="s">
        <v>546</v>
      </c>
      <c r="F188">
        <f>VLOOKUP(E188,Indicacao_viabilidade!E:F,2,0)</f>
        <v>1</v>
      </c>
      <c r="G188">
        <f>IFERROR(VLOOKUP(C188,[1]CROSSWALK!$C$2:$I$90,7,0),0)</f>
        <v>1</v>
      </c>
    </row>
    <row r="189" spans="1:7" x14ac:dyDescent="0.25">
      <c r="A189" s="11">
        <f t="shared" si="2"/>
        <v>5</v>
      </c>
      <c r="B189" t="str">
        <f>VLOOKUP(A189,Capitulos!A:B,2,0)</f>
        <v>Location and Geography</v>
      </c>
      <c r="C189" s="19">
        <v>502</v>
      </c>
      <c r="D189" s="19" t="str">
        <f>VLOOKUP(C189,Campos!C:D,2,0)</f>
        <v>Creation Location</v>
      </c>
      <c r="E189" t="s">
        <v>381</v>
      </c>
      <c r="F189">
        <f>VLOOKUP(E189,Indicacao_viabilidade!E:F,2,0)</f>
        <v>1</v>
      </c>
      <c r="G189">
        <f>IFERROR(VLOOKUP(C189,[1]CROSSWALK!$C$2:$I$90,7,0),0)</f>
        <v>1</v>
      </c>
    </row>
    <row r="190" spans="1:7" x14ac:dyDescent="0.25">
      <c r="A190" s="11">
        <f t="shared" si="2"/>
        <v>5</v>
      </c>
      <c r="B190" t="str">
        <f>VLOOKUP(A190,Capitulos!A:B,2,0)</f>
        <v>Location and Geography</v>
      </c>
      <c r="C190" s="19">
        <v>502</v>
      </c>
      <c r="D190" s="19" t="str">
        <f>VLOOKUP(C190,Campos!C:D,2,0)</f>
        <v>Creation Location</v>
      </c>
      <c r="E190" t="s">
        <v>542</v>
      </c>
      <c r="F190">
        <f>VLOOKUP(E190,Indicacao_viabilidade!E:F,2,0)</f>
        <v>1</v>
      </c>
      <c r="G190">
        <f>IFERROR(VLOOKUP(C190,[1]CROSSWALK!$C$2:$I$90,7,0),0)</f>
        <v>1</v>
      </c>
    </row>
    <row r="191" spans="1:7" x14ac:dyDescent="0.25">
      <c r="A191" s="11">
        <f t="shared" si="2"/>
        <v>5</v>
      </c>
      <c r="B191" t="str">
        <f>VLOOKUP(A191,Capitulos!A:B,2,0)</f>
        <v>Location and Geography</v>
      </c>
      <c r="C191" s="19">
        <v>502</v>
      </c>
      <c r="D191" s="19" t="str">
        <f>VLOOKUP(C191,Campos!C:D,2,0)</f>
        <v>Creation Location</v>
      </c>
      <c r="E191" t="s">
        <v>393</v>
      </c>
      <c r="F191">
        <f>VLOOKUP(E191,Indicacao_viabilidade!E:F,2,0)</f>
        <v>0</v>
      </c>
      <c r="G191">
        <f>IFERROR(VLOOKUP(C191,[1]CROSSWALK!$C$2:$I$90,7,0),0)</f>
        <v>1</v>
      </c>
    </row>
    <row r="192" spans="1:7" x14ac:dyDescent="0.25">
      <c r="A192" s="11">
        <f t="shared" si="2"/>
        <v>5</v>
      </c>
      <c r="B192" t="str">
        <f>VLOOKUP(A192,Capitulos!A:B,2,0)</f>
        <v>Location and Geography</v>
      </c>
      <c r="C192" s="19">
        <v>502</v>
      </c>
      <c r="D192" s="19" t="str">
        <f>VLOOKUP(C192,Campos!C:D,2,0)</f>
        <v>Creation Location</v>
      </c>
      <c r="E192" t="s">
        <v>412</v>
      </c>
      <c r="F192">
        <f>VLOOKUP(E192,Indicacao_viabilidade!E:F,2,0)</f>
        <v>0</v>
      </c>
      <c r="G192">
        <f>IFERROR(VLOOKUP(C192,[1]CROSSWALK!$C$2:$I$90,7,0),0)</f>
        <v>1</v>
      </c>
    </row>
    <row r="193" spans="1:7" x14ac:dyDescent="0.25">
      <c r="A193" s="11">
        <f t="shared" si="2"/>
        <v>5</v>
      </c>
      <c r="B193" t="str">
        <f>VLOOKUP(A193,Capitulos!A:B,2,0)</f>
        <v>Location and Geography</v>
      </c>
      <c r="C193" s="19">
        <v>502</v>
      </c>
      <c r="D193" s="19" t="str">
        <f>VLOOKUP(C193,Campos!C:D,2,0)</f>
        <v>Creation Location</v>
      </c>
      <c r="E193" t="s">
        <v>426</v>
      </c>
      <c r="F193">
        <f>VLOOKUP(E193,Indicacao_viabilidade!E:F,2,0)</f>
        <v>0</v>
      </c>
      <c r="G193">
        <f>IFERROR(VLOOKUP(C193,[1]CROSSWALK!$C$2:$I$90,7,0),0)</f>
        <v>1</v>
      </c>
    </row>
    <row r="194" spans="1:7" x14ac:dyDescent="0.25">
      <c r="A194" s="11">
        <f t="shared" ref="A194:A257" si="3">VALUE(LEFT(C194,1))</f>
        <v>5</v>
      </c>
      <c r="B194" t="str">
        <f>VLOOKUP(A194,Capitulos!A:B,2,0)</f>
        <v>Location and Geography</v>
      </c>
      <c r="C194" s="19">
        <v>502</v>
      </c>
      <c r="D194" s="19" t="str">
        <f>VLOOKUP(C194,Campos!C:D,2,0)</f>
        <v>Creation Location</v>
      </c>
      <c r="E194" t="s">
        <v>275</v>
      </c>
      <c r="F194">
        <f>VLOOKUP(E194,Indicacao_viabilidade!E:F,2,0)</f>
        <v>0</v>
      </c>
      <c r="G194">
        <f>IFERROR(VLOOKUP(C194,[1]CROSSWALK!$C$2:$I$90,7,0),0)</f>
        <v>1</v>
      </c>
    </row>
    <row r="195" spans="1:7" x14ac:dyDescent="0.25">
      <c r="A195" s="11">
        <f t="shared" si="3"/>
        <v>5</v>
      </c>
      <c r="B195" t="str">
        <f>VLOOKUP(A195,Capitulos!A:B,2,0)</f>
        <v>Location and Geography</v>
      </c>
      <c r="C195" s="19">
        <v>502</v>
      </c>
      <c r="D195" s="19" t="str">
        <f>VLOOKUP(C195,Campos!C:D,2,0)</f>
        <v>Creation Location</v>
      </c>
      <c r="E195" t="s">
        <v>420</v>
      </c>
      <c r="F195">
        <f>VLOOKUP(E195,Indicacao_viabilidade!E:F,2,0)</f>
        <v>0</v>
      </c>
      <c r="G195">
        <f>IFERROR(VLOOKUP(C195,[1]CROSSWALK!$C$2:$I$90,7,0),0)</f>
        <v>1</v>
      </c>
    </row>
    <row r="196" spans="1:7" x14ac:dyDescent="0.25">
      <c r="A196" s="11">
        <f t="shared" si="3"/>
        <v>5</v>
      </c>
      <c r="B196" t="str">
        <f>VLOOKUP(A196,Capitulos!A:B,2,0)</f>
        <v>Location and Geography</v>
      </c>
      <c r="C196" s="19">
        <v>502</v>
      </c>
      <c r="D196" s="19" t="str">
        <f>VLOOKUP(C196,Campos!C:D,2,0)</f>
        <v>Creation Location</v>
      </c>
      <c r="E196" t="s">
        <v>419</v>
      </c>
      <c r="F196">
        <f>VLOOKUP(E196,Indicacao_viabilidade!E:F,2,0)</f>
        <v>0</v>
      </c>
      <c r="G196">
        <f>IFERROR(VLOOKUP(C196,[1]CROSSWALK!$C$2:$I$90,7,0),0)</f>
        <v>1</v>
      </c>
    </row>
    <row r="197" spans="1:7" x14ac:dyDescent="0.25">
      <c r="A197" s="11">
        <f t="shared" si="3"/>
        <v>5</v>
      </c>
      <c r="B197" t="str">
        <f>VLOOKUP(A197,Capitulos!A:B,2,0)</f>
        <v>Location and Geography</v>
      </c>
      <c r="C197" s="19">
        <v>502</v>
      </c>
      <c r="D197" s="19" t="str">
        <f>VLOOKUP(C197,Campos!C:D,2,0)</f>
        <v>Creation Location</v>
      </c>
      <c r="E197" t="s">
        <v>371</v>
      </c>
      <c r="F197">
        <f>VLOOKUP(E197,Indicacao_viabilidade!E:F,2,0)</f>
        <v>1</v>
      </c>
      <c r="G197">
        <f>IFERROR(VLOOKUP(C197,[1]CROSSWALK!$C$2:$I$90,7,0),0)</f>
        <v>1</v>
      </c>
    </row>
    <row r="198" spans="1:7" x14ac:dyDescent="0.25">
      <c r="A198" s="11">
        <f t="shared" si="3"/>
        <v>5</v>
      </c>
      <c r="B198" t="str">
        <f>VLOOKUP(A198,Capitulos!A:B,2,0)</f>
        <v>Location and Geography</v>
      </c>
      <c r="C198" s="19">
        <v>502</v>
      </c>
      <c r="D198" s="19" t="str">
        <f>VLOOKUP(C198,Campos!C:D,2,0)</f>
        <v>Creation Location</v>
      </c>
      <c r="E198" t="s">
        <v>418</v>
      </c>
      <c r="F198">
        <f>VLOOKUP(E198,Indicacao_viabilidade!E:F,2,0)</f>
        <v>0</v>
      </c>
      <c r="G198">
        <f>IFERROR(VLOOKUP(C198,[1]CROSSWALK!$C$2:$I$90,7,0),0)</f>
        <v>1</v>
      </c>
    </row>
    <row r="199" spans="1:7" x14ac:dyDescent="0.25">
      <c r="A199" s="11">
        <f t="shared" si="3"/>
        <v>5</v>
      </c>
      <c r="B199" t="str">
        <f>VLOOKUP(A199,Capitulos!A:B,2,0)</f>
        <v>Location and Geography</v>
      </c>
      <c r="C199" s="19">
        <v>502</v>
      </c>
      <c r="D199" s="19" t="str">
        <f>VLOOKUP(C199,Campos!C:D,2,0)</f>
        <v>Creation Location</v>
      </c>
      <c r="E199" t="s">
        <v>367</v>
      </c>
      <c r="F199">
        <f>VLOOKUP(E199,Indicacao_viabilidade!E:F,2,0)</f>
        <v>0</v>
      </c>
      <c r="G199">
        <f>IFERROR(VLOOKUP(C199,[1]CROSSWALK!$C$2:$I$90,7,0),0)</f>
        <v>1</v>
      </c>
    </row>
    <row r="200" spans="1:7" x14ac:dyDescent="0.25">
      <c r="A200" s="11">
        <f t="shared" si="3"/>
        <v>5</v>
      </c>
      <c r="B200" t="str">
        <f>VLOOKUP(A200,Capitulos!A:B,2,0)</f>
        <v>Location and Geography</v>
      </c>
      <c r="C200" s="19">
        <v>502</v>
      </c>
      <c r="D200" s="19" t="str">
        <f>VLOOKUP(C200,Campos!C:D,2,0)</f>
        <v>Creation Location</v>
      </c>
      <c r="E200" t="s">
        <v>402</v>
      </c>
      <c r="F200">
        <f>VLOOKUP(E200,Indicacao_viabilidade!E:F,2,0)</f>
        <v>0</v>
      </c>
      <c r="G200">
        <f>IFERROR(VLOOKUP(C200,[1]CROSSWALK!$C$2:$I$90,7,0),0)</f>
        <v>1</v>
      </c>
    </row>
    <row r="201" spans="1:7" x14ac:dyDescent="0.25">
      <c r="A201" s="11">
        <f t="shared" si="3"/>
        <v>5</v>
      </c>
      <c r="B201" t="str">
        <f>VLOOKUP(A201,Capitulos!A:B,2,0)</f>
        <v>Location and Geography</v>
      </c>
      <c r="C201" s="19">
        <v>502</v>
      </c>
      <c r="D201" s="19" t="str">
        <f>VLOOKUP(C201,Campos!C:D,2,0)</f>
        <v>Creation Location</v>
      </c>
      <c r="E201" t="s">
        <v>559</v>
      </c>
      <c r="F201">
        <f>VLOOKUP(E201,Indicacao_viabilidade!E:F,2,0)</f>
        <v>0</v>
      </c>
      <c r="G201">
        <f>IFERROR(VLOOKUP(C201,[1]CROSSWALK!$C$2:$I$90,7,0),0)</f>
        <v>1</v>
      </c>
    </row>
    <row r="202" spans="1:7" x14ac:dyDescent="0.25">
      <c r="A202" s="11">
        <f t="shared" si="3"/>
        <v>5</v>
      </c>
      <c r="B202" t="str">
        <f>VLOOKUP(A202,Capitulos!A:B,2,0)</f>
        <v>Location and Geography</v>
      </c>
      <c r="C202" s="19">
        <v>502</v>
      </c>
      <c r="D202" s="19" t="str">
        <f>VLOOKUP(C202,Campos!C:D,2,0)</f>
        <v>Creation Location</v>
      </c>
      <c r="E202" t="s">
        <v>385</v>
      </c>
      <c r="F202">
        <f>VLOOKUP(E202,Indicacao_viabilidade!E:F,2,0)</f>
        <v>0</v>
      </c>
      <c r="G202">
        <f>IFERROR(VLOOKUP(C202,[1]CROSSWALK!$C$2:$I$90,7,0),0)</f>
        <v>1</v>
      </c>
    </row>
    <row r="203" spans="1:7" x14ac:dyDescent="0.25">
      <c r="A203" s="11">
        <f t="shared" si="3"/>
        <v>5</v>
      </c>
      <c r="B203" t="str">
        <f>VLOOKUP(A203,Capitulos!A:B,2,0)</f>
        <v>Location and Geography</v>
      </c>
      <c r="C203" s="19">
        <v>502</v>
      </c>
      <c r="D203" s="19" t="str">
        <f>VLOOKUP(C203,Campos!C:D,2,0)</f>
        <v>Creation Location</v>
      </c>
      <c r="E203" t="s">
        <v>429</v>
      </c>
      <c r="F203">
        <f>VLOOKUP(E203,Indicacao_viabilidade!E:F,2,0)</f>
        <v>0</v>
      </c>
      <c r="G203">
        <f>IFERROR(VLOOKUP(C203,[1]CROSSWALK!$C$2:$I$90,7,0),0)</f>
        <v>1</v>
      </c>
    </row>
    <row r="204" spans="1:7" x14ac:dyDescent="0.25">
      <c r="A204" s="11">
        <f t="shared" si="3"/>
        <v>5</v>
      </c>
      <c r="B204" t="str">
        <f>VLOOKUP(A204,Capitulos!A:B,2,0)</f>
        <v>Location and Geography</v>
      </c>
      <c r="C204">
        <v>502</v>
      </c>
      <c r="D204" t="s">
        <v>25</v>
      </c>
      <c r="E204" t="s">
        <v>560</v>
      </c>
      <c r="F204">
        <f>VLOOKUP(E204,Indicacao_viabilidade!E:F,2,0)</f>
        <v>1</v>
      </c>
      <c r="G204">
        <f>IFERROR(VLOOKUP(C204,[1]CROSSWALK!$C$2:$I$90,7,0),0)</f>
        <v>1</v>
      </c>
    </row>
    <row r="205" spans="1:7" x14ac:dyDescent="0.25">
      <c r="A205" s="11">
        <f t="shared" si="3"/>
        <v>5</v>
      </c>
      <c r="B205" t="str">
        <f>VLOOKUP(A205,Capitulos!A:B,2,0)</f>
        <v>Location and Geography</v>
      </c>
      <c r="C205" s="19">
        <v>503</v>
      </c>
      <c r="D205" s="19" t="str">
        <f>VLOOKUP(C205,Campos!C:D,2,0)</f>
        <v>Discovery Location</v>
      </c>
      <c r="E205" t="s">
        <v>404</v>
      </c>
      <c r="F205">
        <f>VLOOKUP(E205,Indicacao_viabilidade!E:F,2,0)</f>
        <v>0</v>
      </c>
      <c r="G205">
        <f>IFERROR(VLOOKUP(C205,[1]CROSSWALK!$C$2:$I$90,7,0),0)</f>
        <v>0</v>
      </c>
    </row>
    <row r="206" spans="1:7" x14ac:dyDescent="0.25">
      <c r="A206" s="11">
        <f t="shared" si="3"/>
        <v>5</v>
      </c>
      <c r="B206" t="str">
        <f>VLOOKUP(A206,Capitulos!A:B,2,0)</f>
        <v>Location and Geography</v>
      </c>
      <c r="C206" s="19">
        <v>503</v>
      </c>
      <c r="D206" s="19" t="str">
        <f>VLOOKUP(C206,Campos!C:D,2,0)</f>
        <v>Discovery Location</v>
      </c>
      <c r="E206" t="s">
        <v>429</v>
      </c>
      <c r="F206">
        <f>VLOOKUP(E206,Indicacao_viabilidade!E:F,2,0)</f>
        <v>0</v>
      </c>
      <c r="G206">
        <f>IFERROR(VLOOKUP(C206,[1]CROSSWALK!$C$2:$I$90,7,0),0)</f>
        <v>0</v>
      </c>
    </row>
    <row r="207" spans="1:7" x14ac:dyDescent="0.25">
      <c r="A207" s="11">
        <f t="shared" si="3"/>
        <v>5</v>
      </c>
      <c r="B207" t="str">
        <f>VLOOKUP(A207,Capitulos!A:B,2,0)</f>
        <v>Location and Geography</v>
      </c>
      <c r="C207">
        <v>503</v>
      </c>
      <c r="D207" t="s">
        <v>26</v>
      </c>
      <c r="E207" t="s">
        <v>560</v>
      </c>
      <c r="F207">
        <f>VLOOKUP(E207,Indicacao_viabilidade!E:F,2,0)</f>
        <v>1</v>
      </c>
      <c r="G207">
        <f>IFERROR(VLOOKUP(C207,[1]CROSSWALK!$C$2:$I$90,7,0),0)</f>
        <v>0</v>
      </c>
    </row>
    <row r="208" spans="1:7" x14ac:dyDescent="0.25">
      <c r="A208" s="11">
        <f t="shared" si="3"/>
        <v>5</v>
      </c>
      <c r="B208" t="str">
        <f>VLOOKUP(A208,Capitulos!A:B,2,0)</f>
        <v>Location and Geography</v>
      </c>
      <c r="C208" s="19">
        <v>504</v>
      </c>
      <c r="D208" s="19" t="str">
        <f>VLOOKUP(C208,Campos!C:D,2,0)</f>
        <v>Former Location</v>
      </c>
      <c r="E208" t="s">
        <v>428</v>
      </c>
      <c r="F208">
        <f>VLOOKUP(E208,Indicacao_viabilidade!E:F,2,0)</f>
        <v>0</v>
      </c>
      <c r="G208">
        <f>IFERROR(VLOOKUP(C208,[1]CROSSWALK!$C$2:$I$90,7,0),0)</f>
        <v>0</v>
      </c>
    </row>
    <row r="209" spans="1:7" x14ac:dyDescent="0.25">
      <c r="A209" s="11">
        <f t="shared" si="3"/>
        <v>5</v>
      </c>
      <c r="B209" t="str">
        <f>VLOOKUP(A209,Capitulos!A:B,2,0)</f>
        <v>Location and Geography</v>
      </c>
      <c r="C209" s="19">
        <v>504</v>
      </c>
      <c r="D209" s="19" t="str">
        <f>VLOOKUP(C209,Campos!C:D,2,0)</f>
        <v>Former Location</v>
      </c>
      <c r="E209" t="s">
        <v>283</v>
      </c>
      <c r="F209">
        <f>VLOOKUP(E209,Indicacao_viabilidade!E:F,2,0)</f>
        <v>0</v>
      </c>
      <c r="G209">
        <f>IFERROR(VLOOKUP(C209,[1]CROSSWALK!$C$2:$I$90,7,0),0)</f>
        <v>0</v>
      </c>
    </row>
    <row r="210" spans="1:7" x14ac:dyDescent="0.25">
      <c r="A210" s="11">
        <f t="shared" si="3"/>
        <v>5</v>
      </c>
      <c r="B210" t="str">
        <f>VLOOKUP(A210,Capitulos!A:B,2,0)</f>
        <v>Location and Geography</v>
      </c>
      <c r="C210">
        <v>504</v>
      </c>
      <c r="D210" t="s">
        <v>27</v>
      </c>
      <c r="E210" t="s">
        <v>560</v>
      </c>
      <c r="F210">
        <f>VLOOKUP(E210,Indicacao_viabilidade!E:F,2,0)</f>
        <v>1</v>
      </c>
      <c r="G210">
        <f>IFERROR(VLOOKUP(C210,[1]CROSSWALK!$C$2:$I$90,7,0),0)</f>
        <v>0</v>
      </c>
    </row>
    <row r="211" spans="1:7" x14ac:dyDescent="0.25">
      <c r="A211" s="11">
        <f t="shared" si="3"/>
        <v>6</v>
      </c>
      <c r="B211" t="str">
        <f>VLOOKUP(A211,Capitulos!A:B,2,0)</f>
        <v>Subject</v>
      </c>
      <c r="C211" s="19">
        <v>601</v>
      </c>
      <c r="D211" s="19" t="str">
        <f>VLOOKUP(C211,Campos!C:D,2,0)</f>
        <v>Subject</v>
      </c>
      <c r="E211" t="s">
        <v>371</v>
      </c>
      <c r="F211">
        <f>VLOOKUP(E211,Indicacao_viabilidade!E:F,2,0)</f>
        <v>1</v>
      </c>
      <c r="G211">
        <f>IFERROR(VLOOKUP(C211,[1]CROSSWALK!$C$2:$I$90,7,0),0)</f>
        <v>0</v>
      </c>
    </row>
    <row r="212" spans="1:7" x14ac:dyDescent="0.25">
      <c r="A212" s="11">
        <f t="shared" si="3"/>
        <v>6</v>
      </c>
      <c r="B212" t="str">
        <f>VLOOKUP(A212,Capitulos!A:B,2,0)</f>
        <v>Subject</v>
      </c>
      <c r="C212" s="19">
        <v>601</v>
      </c>
      <c r="D212" s="19" t="str">
        <f>VLOOKUP(C212,Campos!C:D,2,0)</f>
        <v>Subject</v>
      </c>
      <c r="E212" t="s">
        <v>285</v>
      </c>
      <c r="F212">
        <f>VLOOKUP(E212,Indicacao_viabilidade!E:F,2,0)</f>
        <v>0</v>
      </c>
      <c r="G212">
        <f>IFERROR(VLOOKUP(C212,[1]CROSSWALK!$C$2:$I$90,7,0),0)</f>
        <v>0</v>
      </c>
    </row>
    <row r="213" spans="1:7" x14ac:dyDescent="0.25">
      <c r="A213" s="11">
        <f t="shared" si="3"/>
        <v>6</v>
      </c>
      <c r="B213" t="str">
        <f>VLOOKUP(A213,Capitulos!A:B,2,0)</f>
        <v>Subject</v>
      </c>
      <c r="C213" s="19">
        <v>601</v>
      </c>
      <c r="D213" s="19" t="str">
        <f>VLOOKUP(C213,Campos!C:D,2,0)</f>
        <v>Subject</v>
      </c>
      <c r="E213" t="s">
        <v>286</v>
      </c>
      <c r="F213">
        <f>VLOOKUP(E213,Indicacao_viabilidade!E:F,2,0)</f>
        <v>0</v>
      </c>
      <c r="G213">
        <f>IFERROR(VLOOKUP(C213,[1]CROSSWALK!$C$2:$I$90,7,0),0)</f>
        <v>0</v>
      </c>
    </row>
    <row r="214" spans="1:7" x14ac:dyDescent="0.25">
      <c r="A214" s="11">
        <f t="shared" si="3"/>
        <v>6</v>
      </c>
      <c r="B214" t="str">
        <f>VLOOKUP(A214,Capitulos!A:B,2,0)</f>
        <v>Subject</v>
      </c>
      <c r="C214" s="19">
        <v>601</v>
      </c>
      <c r="D214" s="19" t="str">
        <f>VLOOKUP(C214,Campos!C:D,2,0)</f>
        <v>Subject</v>
      </c>
      <c r="E214" t="s">
        <v>380</v>
      </c>
      <c r="F214">
        <f>VLOOKUP(E214,Indicacao_viabilidade!E:F,2,0)</f>
        <v>0</v>
      </c>
      <c r="G214">
        <f>IFERROR(VLOOKUP(C214,[1]CROSSWALK!$C$2:$I$90,7,0),0)</f>
        <v>0</v>
      </c>
    </row>
    <row r="215" spans="1:7" x14ac:dyDescent="0.25">
      <c r="A215" s="11">
        <f t="shared" si="3"/>
        <v>6</v>
      </c>
      <c r="B215" t="str">
        <f>VLOOKUP(A215,Capitulos!A:B,2,0)</f>
        <v>Subject</v>
      </c>
      <c r="C215" s="19">
        <v>601</v>
      </c>
      <c r="D215" s="19" t="str">
        <f>VLOOKUP(C215,Campos!C:D,2,0)</f>
        <v>Subject</v>
      </c>
      <c r="E215" t="s">
        <v>379</v>
      </c>
      <c r="F215">
        <f>VLOOKUP(E215,Indicacao_viabilidade!E:F,2,0)</f>
        <v>0</v>
      </c>
      <c r="G215">
        <f>IFERROR(VLOOKUP(C215,[1]CROSSWALK!$C$2:$I$90,7,0),0)</f>
        <v>0</v>
      </c>
    </row>
    <row r="216" spans="1:7" x14ac:dyDescent="0.25">
      <c r="A216" s="11">
        <f t="shared" si="3"/>
        <v>6</v>
      </c>
      <c r="B216" t="str">
        <f>VLOOKUP(A216,Capitulos!A:B,2,0)</f>
        <v>Subject</v>
      </c>
      <c r="C216" s="19">
        <v>601</v>
      </c>
      <c r="D216" s="19" t="str">
        <f>VLOOKUP(C216,Campos!C:D,2,0)</f>
        <v>Subject</v>
      </c>
      <c r="E216" t="s">
        <v>541</v>
      </c>
      <c r="F216">
        <f>VLOOKUP(E216,Indicacao_viabilidade!E:F,2,0)</f>
        <v>1</v>
      </c>
      <c r="G216">
        <f>IFERROR(VLOOKUP(C216,[1]CROSSWALK!$C$2:$I$90,7,0),0)</f>
        <v>0</v>
      </c>
    </row>
    <row r="217" spans="1:7" x14ac:dyDescent="0.25">
      <c r="A217" s="11">
        <f t="shared" si="3"/>
        <v>6</v>
      </c>
      <c r="B217" t="str">
        <f>VLOOKUP(A217,Capitulos!A:B,2,0)</f>
        <v>Subject</v>
      </c>
      <c r="C217" s="19">
        <v>601</v>
      </c>
      <c r="D217" s="19" t="str">
        <f>VLOOKUP(C217,Campos!C:D,2,0)</f>
        <v>Subject</v>
      </c>
      <c r="E217" t="s">
        <v>546</v>
      </c>
      <c r="F217">
        <f>VLOOKUP(E217,Indicacao_viabilidade!E:F,2,0)</f>
        <v>1</v>
      </c>
      <c r="G217">
        <f>IFERROR(VLOOKUP(C217,[1]CROSSWALK!$C$2:$I$90,7,0),0)</f>
        <v>0</v>
      </c>
    </row>
    <row r="218" spans="1:7" x14ac:dyDescent="0.25">
      <c r="A218" s="11">
        <f t="shared" si="3"/>
        <v>6</v>
      </c>
      <c r="B218" t="str">
        <f>VLOOKUP(A218,Capitulos!A:B,2,0)</f>
        <v>Subject</v>
      </c>
      <c r="C218" s="19">
        <v>601</v>
      </c>
      <c r="D218" s="19" t="str">
        <f>VLOOKUP(C218,Campos!C:D,2,0)</f>
        <v>Subject</v>
      </c>
      <c r="E218" t="s">
        <v>381</v>
      </c>
      <c r="F218">
        <f>VLOOKUP(E218,Indicacao_viabilidade!E:F,2,0)</f>
        <v>1</v>
      </c>
      <c r="G218">
        <f>IFERROR(VLOOKUP(C218,[1]CROSSWALK!$C$2:$I$90,7,0),0)</f>
        <v>0</v>
      </c>
    </row>
    <row r="219" spans="1:7" x14ac:dyDescent="0.25">
      <c r="A219" s="11">
        <f t="shared" si="3"/>
        <v>6</v>
      </c>
      <c r="B219" t="str">
        <f>VLOOKUP(A219,Capitulos!A:B,2,0)</f>
        <v>Subject</v>
      </c>
      <c r="C219" s="19">
        <v>601</v>
      </c>
      <c r="D219" s="19" t="str">
        <f>VLOOKUP(C219,Campos!C:D,2,0)</f>
        <v>Subject</v>
      </c>
      <c r="E219" t="s">
        <v>542</v>
      </c>
      <c r="F219">
        <f>VLOOKUP(E219,Indicacao_viabilidade!E:F,2,0)</f>
        <v>1</v>
      </c>
      <c r="G219">
        <f>IFERROR(VLOOKUP(C219,[1]CROSSWALK!$C$2:$I$90,7,0),0)</f>
        <v>0</v>
      </c>
    </row>
    <row r="220" spans="1:7" x14ac:dyDescent="0.25">
      <c r="A220" s="11">
        <f t="shared" si="3"/>
        <v>6</v>
      </c>
      <c r="B220" t="str">
        <f>VLOOKUP(A220,Capitulos!A:B,2,0)</f>
        <v>Subject</v>
      </c>
      <c r="C220" s="19">
        <v>601</v>
      </c>
      <c r="D220" s="19" t="str">
        <f>VLOOKUP(C220,Campos!C:D,2,0)</f>
        <v>Subject</v>
      </c>
      <c r="E220" t="s">
        <v>387</v>
      </c>
      <c r="F220">
        <f>VLOOKUP(E220,Indicacao_viabilidade!E:F,2,0)</f>
        <v>0</v>
      </c>
      <c r="G220">
        <f>IFERROR(VLOOKUP(C220,[1]CROSSWALK!$C$2:$I$90,7,0),0)</f>
        <v>0</v>
      </c>
    </row>
    <row r="221" spans="1:7" x14ac:dyDescent="0.25">
      <c r="A221" s="11">
        <f t="shared" si="3"/>
        <v>6</v>
      </c>
      <c r="B221" t="str">
        <f>VLOOKUP(A221,Capitulos!A:B,2,0)</f>
        <v>Subject</v>
      </c>
      <c r="C221" s="19">
        <v>601</v>
      </c>
      <c r="D221" s="19" t="str">
        <f>VLOOKUP(C221,Campos!C:D,2,0)</f>
        <v>Subject</v>
      </c>
      <c r="E221" t="s">
        <v>361</v>
      </c>
      <c r="F221">
        <f>VLOOKUP(E221,Indicacao_viabilidade!E:F,2,0)</f>
        <v>0</v>
      </c>
      <c r="G221">
        <f>IFERROR(VLOOKUP(C221,[1]CROSSWALK!$C$2:$I$90,7,0),0)</f>
        <v>0</v>
      </c>
    </row>
    <row r="222" spans="1:7" x14ac:dyDescent="0.25">
      <c r="A222" s="11">
        <f t="shared" si="3"/>
        <v>6</v>
      </c>
      <c r="B222" t="str">
        <f>VLOOKUP(A222,Capitulos!A:B,2,0)</f>
        <v>Subject</v>
      </c>
      <c r="C222" s="19">
        <v>601</v>
      </c>
      <c r="D222" s="19" t="str">
        <f>VLOOKUP(C222,Campos!C:D,2,0)</f>
        <v>Subject</v>
      </c>
      <c r="E222" t="s">
        <v>425</v>
      </c>
      <c r="F222">
        <f>VLOOKUP(E222,Indicacao_viabilidade!E:F,2,0)</f>
        <v>0</v>
      </c>
      <c r="G222">
        <f>IFERROR(VLOOKUP(C222,[1]CROSSWALK!$C$2:$I$90,7,0),0)</f>
        <v>0</v>
      </c>
    </row>
    <row r="223" spans="1:7" x14ac:dyDescent="0.25">
      <c r="A223" s="11">
        <f t="shared" si="3"/>
        <v>6</v>
      </c>
      <c r="B223" t="str">
        <f>VLOOKUP(A223,Capitulos!A:B,2,0)</f>
        <v>Subject</v>
      </c>
      <c r="C223" s="19">
        <v>601</v>
      </c>
      <c r="D223" s="19" t="str">
        <f>VLOOKUP(C223,Campos!C:D,2,0)</f>
        <v>Subject</v>
      </c>
      <c r="E223" t="s">
        <v>360</v>
      </c>
      <c r="F223">
        <f>VLOOKUP(E223,Indicacao_viabilidade!E:F,2,0)</f>
        <v>0</v>
      </c>
      <c r="G223">
        <f>IFERROR(VLOOKUP(C223,[1]CROSSWALK!$C$2:$I$90,7,0),0)</f>
        <v>0</v>
      </c>
    </row>
    <row r="224" spans="1:7" x14ac:dyDescent="0.25">
      <c r="A224" s="11">
        <f t="shared" si="3"/>
        <v>6</v>
      </c>
      <c r="B224" t="str">
        <f>VLOOKUP(A224,Capitulos!A:B,2,0)</f>
        <v>Subject</v>
      </c>
      <c r="C224" s="19">
        <v>601</v>
      </c>
      <c r="D224" s="19" t="str">
        <f>VLOOKUP(C224,Campos!C:D,2,0)</f>
        <v>Subject</v>
      </c>
      <c r="E224" t="s">
        <v>290</v>
      </c>
      <c r="F224">
        <f>VLOOKUP(E224,Indicacao_viabilidade!E:F,2,0)</f>
        <v>0</v>
      </c>
      <c r="G224">
        <f>IFERROR(VLOOKUP(C224,[1]CROSSWALK!$C$2:$I$90,7,0),0)</f>
        <v>0</v>
      </c>
    </row>
    <row r="225" spans="1:7" x14ac:dyDescent="0.25">
      <c r="A225" s="11">
        <f t="shared" si="3"/>
        <v>6</v>
      </c>
      <c r="B225" t="str">
        <f>VLOOKUP(A225,Capitulos!A:B,2,0)</f>
        <v>Subject</v>
      </c>
      <c r="C225" s="19">
        <v>601</v>
      </c>
      <c r="D225" s="19" t="str">
        <f>VLOOKUP(C225,Campos!C:D,2,0)</f>
        <v>Subject</v>
      </c>
      <c r="E225" t="s">
        <v>291</v>
      </c>
      <c r="F225">
        <f>VLOOKUP(E225,Indicacao_viabilidade!E:F,2,0)</f>
        <v>0</v>
      </c>
      <c r="G225">
        <f>IFERROR(VLOOKUP(C225,[1]CROSSWALK!$C$2:$I$90,7,0),0)</f>
        <v>0</v>
      </c>
    </row>
    <row r="226" spans="1:7" x14ac:dyDescent="0.25">
      <c r="A226" s="11">
        <f t="shared" si="3"/>
        <v>6</v>
      </c>
      <c r="B226" t="str">
        <f>VLOOKUP(A226,Capitulos!A:B,2,0)</f>
        <v>Subject</v>
      </c>
      <c r="C226" s="19">
        <v>601</v>
      </c>
      <c r="D226" s="19" t="str">
        <f>VLOOKUP(C226,Campos!C:D,2,0)</f>
        <v>Subject</v>
      </c>
      <c r="E226" t="s">
        <v>292</v>
      </c>
      <c r="F226">
        <f>VLOOKUP(E226,Indicacao_viabilidade!E:F,2,0)</f>
        <v>0</v>
      </c>
      <c r="G226">
        <f>IFERROR(VLOOKUP(C226,[1]CROSSWALK!$C$2:$I$90,7,0),0)</f>
        <v>0</v>
      </c>
    </row>
    <row r="227" spans="1:7" x14ac:dyDescent="0.25">
      <c r="A227" s="11">
        <f t="shared" si="3"/>
        <v>6</v>
      </c>
      <c r="B227" t="str">
        <f>VLOOKUP(A227,Capitulos!A:B,2,0)</f>
        <v>Subject</v>
      </c>
      <c r="C227" s="19">
        <v>601</v>
      </c>
      <c r="D227" s="19" t="str">
        <f>VLOOKUP(C227,Campos!C:D,2,0)</f>
        <v>Subject</v>
      </c>
      <c r="E227" t="s">
        <v>416</v>
      </c>
      <c r="F227">
        <f>VLOOKUP(E227,Indicacao_viabilidade!E:F,2,0)</f>
        <v>0</v>
      </c>
      <c r="G227">
        <f>IFERROR(VLOOKUP(C227,[1]CROSSWALK!$C$2:$I$90,7,0),0)</f>
        <v>0</v>
      </c>
    </row>
    <row r="228" spans="1:7" x14ac:dyDescent="0.25">
      <c r="A228" s="11">
        <f t="shared" si="3"/>
        <v>6</v>
      </c>
      <c r="B228" t="str">
        <f>VLOOKUP(A228,Capitulos!A:B,2,0)</f>
        <v>Subject</v>
      </c>
      <c r="C228" s="19">
        <v>601</v>
      </c>
      <c r="D228" s="19" t="str">
        <f>VLOOKUP(C228,Campos!C:D,2,0)</f>
        <v>Subject</v>
      </c>
      <c r="E228" t="s">
        <v>294</v>
      </c>
      <c r="F228">
        <f>VLOOKUP(E228,Indicacao_viabilidade!E:F,2,0)</f>
        <v>0</v>
      </c>
      <c r="G228">
        <f>IFERROR(VLOOKUP(C228,[1]CROSSWALK!$C$2:$I$90,7,0),0)</f>
        <v>0</v>
      </c>
    </row>
    <row r="229" spans="1:7" x14ac:dyDescent="0.25">
      <c r="A229" s="11">
        <f t="shared" si="3"/>
        <v>6</v>
      </c>
      <c r="B229" t="str">
        <f>VLOOKUP(A229,Capitulos!A:B,2,0)</f>
        <v>Subject</v>
      </c>
      <c r="C229" s="19">
        <v>601</v>
      </c>
      <c r="D229" s="19" t="str">
        <f>VLOOKUP(C229,Campos!C:D,2,0)</f>
        <v>Subject</v>
      </c>
      <c r="E229" t="s">
        <v>295</v>
      </c>
      <c r="F229">
        <f>VLOOKUP(E229,Indicacao_viabilidade!E:F,2,0)</f>
        <v>0</v>
      </c>
      <c r="G229">
        <f>IFERROR(VLOOKUP(C229,[1]CROSSWALK!$C$2:$I$90,7,0),0)</f>
        <v>0</v>
      </c>
    </row>
    <row r="230" spans="1:7" x14ac:dyDescent="0.25">
      <c r="A230" s="11">
        <f t="shared" si="3"/>
        <v>6</v>
      </c>
      <c r="B230" t="str">
        <f>VLOOKUP(A230,Capitulos!A:B,2,0)</f>
        <v>Subject</v>
      </c>
      <c r="C230" s="19">
        <v>601</v>
      </c>
      <c r="D230" s="19" t="str">
        <f>VLOOKUP(C230,Campos!C:D,2,0)</f>
        <v>Subject</v>
      </c>
      <c r="E230" t="s">
        <v>296</v>
      </c>
      <c r="F230">
        <f>VLOOKUP(E230,Indicacao_viabilidade!E:F,2,0)</f>
        <v>0</v>
      </c>
      <c r="G230">
        <f>IFERROR(VLOOKUP(C230,[1]CROSSWALK!$C$2:$I$90,7,0),0)</f>
        <v>0</v>
      </c>
    </row>
    <row r="231" spans="1:7" x14ac:dyDescent="0.25">
      <c r="A231" s="11">
        <f t="shared" si="3"/>
        <v>6</v>
      </c>
      <c r="B231" t="str">
        <f>VLOOKUP(A231,Capitulos!A:B,2,0)</f>
        <v>Subject</v>
      </c>
      <c r="C231" s="19">
        <v>601</v>
      </c>
      <c r="D231" s="19" t="str">
        <f>VLOOKUP(C231,Campos!C:D,2,0)</f>
        <v>Subject</v>
      </c>
      <c r="E231" t="s">
        <v>297</v>
      </c>
      <c r="F231">
        <f>VLOOKUP(E231,Indicacao_viabilidade!E:F,2,0)</f>
        <v>0</v>
      </c>
      <c r="G231">
        <f>IFERROR(VLOOKUP(C231,[1]CROSSWALK!$C$2:$I$90,7,0),0)</f>
        <v>0</v>
      </c>
    </row>
    <row r="232" spans="1:7" x14ac:dyDescent="0.25">
      <c r="A232" s="11">
        <f t="shared" si="3"/>
        <v>6</v>
      </c>
      <c r="B232" t="str">
        <f>VLOOKUP(A232,Capitulos!A:B,2,0)</f>
        <v>Subject</v>
      </c>
      <c r="C232" s="19">
        <v>601</v>
      </c>
      <c r="D232" s="19" t="str">
        <f>VLOOKUP(C232,Campos!C:D,2,0)</f>
        <v>Subject</v>
      </c>
      <c r="E232" t="s">
        <v>298</v>
      </c>
      <c r="F232">
        <f>VLOOKUP(E232,Indicacao_viabilidade!E:F,2,0)</f>
        <v>0</v>
      </c>
      <c r="G232">
        <f>IFERROR(VLOOKUP(C232,[1]CROSSWALK!$C$2:$I$90,7,0),0)</f>
        <v>0</v>
      </c>
    </row>
    <row r="233" spans="1:7" x14ac:dyDescent="0.25">
      <c r="A233" s="11">
        <f t="shared" si="3"/>
        <v>6</v>
      </c>
      <c r="B233" t="str">
        <f>VLOOKUP(A233,Capitulos!A:B,2,0)</f>
        <v>Subject</v>
      </c>
      <c r="C233" s="19">
        <v>601</v>
      </c>
      <c r="D233" s="19" t="str">
        <f>VLOOKUP(C233,Campos!C:D,2,0)</f>
        <v>Subject</v>
      </c>
      <c r="E233" t="s">
        <v>299</v>
      </c>
      <c r="F233">
        <f>VLOOKUP(E233,Indicacao_viabilidade!E:F,2,0)</f>
        <v>0</v>
      </c>
      <c r="G233">
        <f>IFERROR(VLOOKUP(C233,[1]CROSSWALK!$C$2:$I$90,7,0),0)</f>
        <v>0</v>
      </c>
    </row>
    <row r="234" spans="1:7" x14ac:dyDescent="0.25">
      <c r="A234" s="11">
        <f t="shared" si="3"/>
        <v>6</v>
      </c>
      <c r="B234" t="str">
        <f>VLOOKUP(A234,Capitulos!A:B,2,0)</f>
        <v>Subject</v>
      </c>
      <c r="C234" s="19">
        <v>601</v>
      </c>
      <c r="D234" s="19" t="str">
        <f>VLOOKUP(C234,Campos!C:D,2,0)</f>
        <v>Subject</v>
      </c>
      <c r="E234" t="s">
        <v>300</v>
      </c>
      <c r="F234">
        <f>VLOOKUP(E234,Indicacao_viabilidade!E:F,2,0)</f>
        <v>0</v>
      </c>
      <c r="G234">
        <f>IFERROR(VLOOKUP(C234,[1]CROSSWALK!$C$2:$I$90,7,0),0)</f>
        <v>0</v>
      </c>
    </row>
    <row r="235" spans="1:7" x14ac:dyDescent="0.25">
      <c r="A235" s="11">
        <f t="shared" si="3"/>
        <v>6</v>
      </c>
      <c r="B235" t="str">
        <f>VLOOKUP(A235,Capitulos!A:B,2,0)</f>
        <v>Subject</v>
      </c>
      <c r="C235" s="19">
        <v>601</v>
      </c>
      <c r="D235" s="19" t="str">
        <f>VLOOKUP(C235,Campos!C:D,2,0)</f>
        <v>Subject</v>
      </c>
      <c r="E235" t="s">
        <v>301</v>
      </c>
      <c r="F235">
        <f>VLOOKUP(E235,Indicacao_viabilidade!E:F,2,0)</f>
        <v>0</v>
      </c>
      <c r="G235">
        <f>IFERROR(VLOOKUP(C235,[1]CROSSWALK!$C$2:$I$90,7,0),0)</f>
        <v>0</v>
      </c>
    </row>
    <row r="236" spans="1:7" x14ac:dyDescent="0.25">
      <c r="A236" s="11">
        <f t="shared" si="3"/>
        <v>6</v>
      </c>
      <c r="B236" t="str">
        <f>VLOOKUP(A236,Capitulos!A:B,2,0)</f>
        <v>Subject</v>
      </c>
      <c r="C236" s="19">
        <v>601</v>
      </c>
      <c r="D236" s="19" t="str">
        <f>VLOOKUP(C236,Campos!C:D,2,0)</f>
        <v>Subject</v>
      </c>
      <c r="E236" t="s">
        <v>302</v>
      </c>
      <c r="F236">
        <f>VLOOKUP(E236,Indicacao_viabilidade!E:F,2,0)</f>
        <v>0</v>
      </c>
      <c r="G236">
        <f>IFERROR(VLOOKUP(C236,[1]CROSSWALK!$C$2:$I$90,7,0),0)</f>
        <v>0</v>
      </c>
    </row>
    <row r="237" spans="1:7" x14ac:dyDescent="0.25">
      <c r="A237" s="11">
        <f t="shared" si="3"/>
        <v>6</v>
      </c>
      <c r="B237" t="str">
        <f>VLOOKUP(A237,Capitulos!A:B,2,0)</f>
        <v>Subject</v>
      </c>
      <c r="C237" s="19">
        <v>601</v>
      </c>
      <c r="D237" s="19" t="str">
        <f>VLOOKUP(C237,Campos!C:D,2,0)</f>
        <v>Subject</v>
      </c>
      <c r="E237" t="s">
        <v>303</v>
      </c>
      <c r="F237">
        <f>VLOOKUP(E237,Indicacao_viabilidade!E:F,2,0)</f>
        <v>0</v>
      </c>
      <c r="G237">
        <f>IFERROR(VLOOKUP(C237,[1]CROSSWALK!$C$2:$I$90,7,0),0)</f>
        <v>0</v>
      </c>
    </row>
    <row r="238" spans="1:7" x14ac:dyDescent="0.25">
      <c r="A238" s="11">
        <f t="shared" si="3"/>
        <v>6</v>
      </c>
      <c r="B238" t="str">
        <f>VLOOKUP(A238,Capitulos!A:B,2,0)</f>
        <v>Subject</v>
      </c>
      <c r="C238" s="19">
        <v>601</v>
      </c>
      <c r="D238" s="19" t="str">
        <f>VLOOKUP(C238,Campos!C:D,2,0)</f>
        <v>Subject</v>
      </c>
      <c r="E238" t="s">
        <v>304</v>
      </c>
      <c r="F238">
        <f>VLOOKUP(E238,Indicacao_viabilidade!E:F,2,0)</f>
        <v>0</v>
      </c>
      <c r="G238">
        <f>IFERROR(VLOOKUP(C238,[1]CROSSWALK!$C$2:$I$90,7,0),0)</f>
        <v>0</v>
      </c>
    </row>
    <row r="239" spans="1:7" x14ac:dyDescent="0.25">
      <c r="A239" s="11">
        <f t="shared" si="3"/>
        <v>6</v>
      </c>
      <c r="B239" t="str">
        <f>VLOOKUP(A239,Capitulos!A:B,2,0)</f>
        <v>Subject</v>
      </c>
      <c r="C239" s="19">
        <v>601</v>
      </c>
      <c r="D239" s="19" t="str">
        <f>VLOOKUP(C239,Campos!C:D,2,0)</f>
        <v>Subject</v>
      </c>
      <c r="E239" t="s">
        <v>431</v>
      </c>
      <c r="F239">
        <f>VLOOKUP(E239,Indicacao_viabilidade!E:F,2,0)</f>
        <v>0</v>
      </c>
      <c r="G239">
        <f>IFERROR(VLOOKUP(C239,[1]CROSSWALK!$C$2:$I$90,7,0),0)</f>
        <v>0</v>
      </c>
    </row>
    <row r="240" spans="1:7" x14ac:dyDescent="0.25">
      <c r="A240" s="11">
        <f t="shared" si="3"/>
        <v>6</v>
      </c>
      <c r="B240" t="str">
        <f>VLOOKUP(A240,Capitulos!A:B,2,0)</f>
        <v>Subject</v>
      </c>
      <c r="C240">
        <v>601</v>
      </c>
      <c r="D240" t="s">
        <v>6</v>
      </c>
      <c r="E240" t="s">
        <v>560</v>
      </c>
      <c r="F240">
        <f>VLOOKUP(E240,Indicacao_viabilidade!E:F,2,0)</f>
        <v>1</v>
      </c>
      <c r="G240">
        <f>IFERROR(VLOOKUP(C240,[1]CROSSWALK!$C$2:$I$90,7,0),0)</f>
        <v>0</v>
      </c>
    </row>
    <row r="241" spans="1:7" x14ac:dyDescent="0.25">
      <c r="A241" s="11">
        <f t="shared" si="3"/>
        <v>6</v>
      </c>
      <c r="B241" t="str">
        <f>VLOOKUP(A241,Capitulos!A:B,2,0)</f>
        <v>Subject</v>
      </c>
      <c r="C241">
        <v>602</v>
      </c>
      <c r="D241" t="s">
        <v>126</v>
      </c>
      <c r="E241" t="s">
        <v>560</v>
      </c>
      <c r="F241">
        <f>VLOOKUP(E241,Indicacao_viabilidade!E:F,2,0)</f>
        <v>1</v>
      </c>
      <c r="G241">
        <f>IFERROR(VLOOKUP(C241,[1]CROSSWALK!$C$2:$I$90,7,0),0)</f>
        <v>0</v>
      </c>
    </row>
    <row r="242" spans="1:7" x14ac:dyDescent="0.25">
      <c r="A242" s="11">
        <f t="shared" si="3"/>
        <v>6</v>
      </c>
      <c r="B242" t="str">
        <f>VLOOKUP(A242,Capitulos!A:B,2,0)</f>
        <v>Subject</v>
      </c>
      <c r="C242" s="19">
        <v>604</v>
      </c>
      <c r="D242" s="19" t="str">
        <f>VLOOKUP(C242,Campos!C:D,2,0)</f>
        <v>Subject Type</v>
      </c>
      <c r="E242" t="s">
        <v>436</v>
      </c>
      <c r="F242">
        <f>VLOOKUP(E242,Indicacao_viabilidade!E:F,2,0)</f>
        <v>0</v>
      </c>
      <c r="G242">
        <f>IFERROR(VLOOKUP(C242,[1]CROSSWALK!$C$2:$I$90,7,0),0)</f>
        <v>0</v>
      </c>
    </row>
    <row r="243" spans="1:7" x14ac:dyDescent="0.25">
      <c r="A243" s="11">
        <f t="shared" si="3"/>
        <v>7</v>
      </c>
      <c r="B243" t="str">
        <f>VLOOKUP(A243,Capitulos!A:B,2,0)</f>
        <v>Class</v>
      </c>
      <c r="C243" s="19">
        <v>701</v>
      </c>
      <c r="D243" s="19" t="str">
        <f>VLOOKUP(C243,Campos!C:D,2,0)</f>
        <v>Class</v>
      </c>
      <c r="E243" t="s">
        <v>374</v>
      </c>
      <c r="F243">
        <f>VLOOKUP(E243,Indicacao_viabilidade!E:F,2,0)</f>
        <v>0</v>
      </c>
      <c r="G243">
        <f>IFERROR(VLOOKUP(C243,[1]CROSSWALK!$C$2:$I$90,7,0),0)</f>
        <v>1</v>
      </c>
    </row>
    <row r="244" spans="1:7" x14ac:dyDescent="0.25">
      <c r="A244" s="11">
        <f t="shared" si="3"/>
        <v>7</v>
      </c>
      <c r="B244" t="str">
        <f>VLOOKUP(A244,Capitulos!A:B,2,0)</f>
        <v>Class</v>
      </c>
      <c r="C244" s="19">
        <v>701</v>
      </c>
      <c r="D244" s="19" t="str">
        <f>VLOOKUP(C244,Campos!C:D,2,0)</f>
        <v>Class</v>
      </c>
      <c r="E244" t="s">
        <v>407</v>
      </c>
      <c r="F244">
        <f>VLOOKUP(E244,Indicacao_viabilidade!E:F,2,0)</f>
        <v>0</v>
      </c>
      <c r="G244">
        <f>IFERROR(VLOOKUP(C244,[1]CROSSWALK!$C$2:$I$90,7,0),0)</f>
        <v>1</v>
      </c>
    </row>
    <row r="245" spans="1:7" x14ac:dyDescent="0.25">
      <c r="A245" s="11">
        <f t="shared" si="3"/>
        <v>7</v>
      </c>
      <c r="B245" t="str">
        <f>VLOOKUP(A245,Capitulos!A:B,2,0)</f>
        <v>Class</v>
      </c>
      <c r="C245" s="19">
        <v>701</v>
      </c>
      <c r="D245" s="19" t="str">
        <f>VLOOKUP(C245,Campos!C:D,2,0)</f>
        <v>Class</v>
      </c>
      <c r="E245" t="s">
        <v>399</v>
      </c>
      <c r="F245">
        <f>VLOOKUP(E245,Indicacao_viabilidade!E:F,2,0)</f>
        <v>0</v>
      </c>
      <c r="G245">
        <f>IFERROR(VLOOKUP(C245,[1]CROSSWALK!$C$2:$I$90,7,0),0)</f>
        <v>1</v>
      </c>
    </row>
    <row r="246" spans="1:7" x14ac:dyDescent="0.25">
      <c r="A246" s="11">
        <f t="shared" si="3"/>
        <v>7</v>
      </c>
      <c r="B246" t="str">
        <f>VLOOKUP(A246,Capitulos!A:B,2,0)</f>
        <v>Class</v>
      </c>
      <c r="C246" s="19">
        <v>701</v>
      </c>
      <c r="D246" s="19" t="str">
        <f>VLOOKUP(C246,Campos!C:D,2,0)</f>
        <v>Class</v>
      </c>
      <c r="E246" t="s">
        <v>541</v>
      </c>
      <c r="F246">
        <f>VLOOKUP(E246,Indicacao_viabilidade!E:F,2,0)</f>
        <v>1</v>
      </c>
      <c r="G246">
        <f>IFERROR(VLOOKUP(C246,[1]CROSSWALK!$C$2:$I$90,7,0),0)</f>
        <v>1</v>
      </c>
    </row>
    <row r="247" spans="1:7" x14ac:dyDescent="0.25">
      <c r="A247" s="11">
        <f t="shared" si="3"/>
        <v>7</v>
      </c>
      <c r="B247" t="str">
        <f>VLOOKUP(A247,Capitulos!A:B,2,0)</f>
        <v>Class</v>
      </c>
      <c r="C247" s="19">
        <v>701</v>
      </c>
      <c r="D247" s="19" t="str">
        <f>VLOOKUP(C247,Campos!C:D,2,0)</f>
        <v>Class</v>
      </c>
      <c r="E247" t="s">
        <v>423</v>
      </c>
      <c r="F247">
        <f>VLOOKUP(E247,Indicacao_viabilidade!E:F,2,0)</f>
        <v>0</v>
      </c>
      <c r="G247">
        <f>IFERROR(VLOOKUP(C247,[1]CROSSWALK!$C$2:$I$90,7,0),0)</f>
        <v>1</v>
      </c>
    </row>
    <row r="248" spans="1:7" x14ac:dyDescent="0.25">
      <c r="A248" s="11">
        <f t="shared" si="3"/>
        <v>7</v>
      </c>
      <c r="B248" t="str">
        <f>VLOOKUP(A248,Capitulos!A:B,2,0)</f>
        <v>Class</v>
      </c>
      <c r="C248" s="19">
        <v>701</v>
      </c>
      <c r="D248" s="19" t="str">
        <f>VLOOKUP(C248,Campos!C:D,2,0)</f>
        <v>Class</v>
      </c>
      <c r="E248" t="s">
        <v>401</v>
      </c>
      <c r="F248">
        <f>VLOOKUP(E248,Indicacao_viabilidade!E:F,2,0)</f>
        <v>0</v>
      </c>
      <c r="G248">
        <f>IFERROR(VLOOKUP(C248,[1]CROSSWALK!$C$2:$I$90,7,0),0)</f>
        <v>1</v>
      </c>
    </row>
    <row r="249" spans="1:7" x14ac:dyDescent="0.25">
      <c r="A249" s="11">
        <f t="shared" si="3"/>
        <v>7</v>
      </c>
      <c r="B249" t="str">
        <f>VLOOKUP(A249,Capitulos!A:B,2,0)</f>
        <v>Class</v>
      </c>
      <c r="C249" s="19">
        <v>701</v>
      </c>
      <c r="D249" s="19" t="str">
        <f>VLOOKUP(C249,Campos!C:D,2,0)</f>
        <v>Class</v>
      </c>
      <c r="E249" t="s">
        <v>381</v>
      </c>
      <c r="F249">
        <f>VLOOKUP(E249,Indicacao_viabilidade!E:F,2,0)</f>
        <v>1</v>
      </c>
      <c r="G249">
        <f>IFERROR(VLOOKUP(C249,[1]CROSSWALK!$C$2:$I$90,7,0),0)</f>
        <v>1</v>
      </c>
    </row>
    <row r="250" spans="1:7" x14ac:dyDescent="0.25">
      <c r="A250" s="11">
        <f t="shared" si="3"/>
        <v>7</v>
      </c>
      <c r="B250" t="str">
        <f>VLOOKUP(A250,Capitulos!A:B,2,0)</f>
        <v>Class</v>
      </c>
      <c r="C250" s="19">
        <v>701</v>
      </c>
      <c r="D250" s="19" t="str">
        <f>VLOOKUP(C250,Campos!C:D,2,0)</f>
        <v>Class</v>
      </c>
      <c r="E250" t="s">
        <v>313</v>
      </c>
      <c r="F250">
        <f>VLOOKUP(E250,Indicacao_viabilidade!E:F,2,0)</f>
        <v>0</v>
      </c>
      <c r="G250">
        <f>IFERROR(VLOOKUP(C250,[1]CROSSWALK!$C$2:$I$90,7,0),0)</f>
        <v>1</v>
      </c>
    </row>
    <row r="251" spans="1:7" x14ac:dyDescent="0.25">
      <c r="A251" s="11">
        <f t="shared" si="3"/>
        <v>7</v>
      </c>
      <c r="B251" t="str">
        <f>VLOOKUP(A251,Capitulos!A:B,2,0)</f>
        <v>Class</v>
      </c>
      <c r="C251" s="19">
        <v>701</v>
      </c>
      <c r="D251" s="19" t="str">
        <f>VLOOKUP(C251,Campos!C:D,2,0)</f>
        <v>Class</v>
      </c>
      <c r="E251" t="s">
        <v>434</v>
      </c>
      <c r="F251">
        <f>VLOOKUP(E251,Indicacao_viabilidade!E:F,2,0)</f>
        <v>0</v>
      </c>
      <c r="G251">
        <f>IFERROR(VLOOKUP(C251,[1]CROSSWALK!$C$2:$I$90,7,0),0)</f>
        <v>1</v>
      </c>
    </row>
    <row r="252" spans="1:7" x14ac:dyDescent="0.25">
      <c r="A252" s="11">
        <f t="shared" si="3"/>
        <v>7</v>
      </c>
      <c r="B252" t="str">
        <f>VLOOKUP(A252,Capitulos!A:B,2,0)</f>
        <v>Class</v>
      </c>
      <c r="C252">
        <v>701</v>
      </c>
      <c r="D252" t="s">
        <v>7</v>
      </c>
      <c r="E252" t="s">
        <v>560</v>
      </c>
      <c r="F252">
        <f>VLOOKUP(E252,Indicacao_viabilidade!E:F,2,0)</f>
        <v>1</v>
      </c>
      <c r="G252">
        <f>IFERROR(VLOOKUP(C252,[1]CROSSWALK!$C$2:$I$90,7,0),0)</f>
        <v>1</v>
      </c>
    </row>
    <row r="253" spans="1:7" x14ac:dyDescent="0.25">
      <c r="A253" s="11">
        <f t="shared" si="3"/>
        <v>8</v>
      </c>
      <c r="B253" t="str">
        <f>VLOOKUP(A253,Capitulos!A:B,2,0)</f>
        <v>Description</v>
      </c>
      <c r="C253" s="19">
        <v>801</v>
      </c>
      <c r="D253" s="19" t="str">
        <f>VLOOKUP(C253,Campos!C:D,2,0)</f>
        <v>Description</v>
      </c>
      <c r="E253" t="s">
        <v>315</v>
      </c>
      <c r="F253">
        <f>VLOOKUP(E253,Indicacao_viabilidade!E:F,2,0)</f>
        <v>0</v>
      </c>
      <c r="G253">
        <f>IFERROR(VLOOKUP(C253,[1]CROSSWALK!$C$2:$I$90,7,0),0)</f>
        <v>1</v>
      </c>
    </row>
    <row r="254" spans="1:7" x14ac:dyDescent="0.25">
      <c r="A254" s="11">
        <f t="shared" si="3"/>
        <v>8</v>
      </c>
      <c r="B254" t="str">
        <f>VLOOKUP(A254,Capitulos!A:B,2,0)</f>
        <v>Description</v>
      </c>
      <c r="C254" s="19">
        <v>801</v>
      </c>
      <c r="D254" s="19" t="str">
        <f>VLOOKUP(C254,Campos!C:D,2,0)</f>
        <v>Description</v>
      </c>
      <c r="E254" t="s">
        <v>316</v>
      </c>
      <c r="F254">
        <f>VLOOKUP(E254,Indicacao_viabilidade!E:F,2,0)</f>
        <v>0</v>
      </c>
      <c r="G254">
        <f>IFERROR(VLOOKUP(C254,[1]CROSSWALK!$C$2:$I$90,7,0),0)</f>
        <v>1</v>
      </c>
    </row>
    <row r="255" spans="1:7" x14ac:dyDescent="0.25">
      <c r="A255" s="11">
        <f t="shared" si="3"/>
        <v>8</v>
      </c>
      <c r="B255" t="str">
        <f>VLOOKUP(A255,Capitulos!A:B,2,0)</f>
        <v>Description</v>
      </c>
      <c r="C255" s="19">
        <v>801</v>
      </c>
      <c r="D255" s="19" t="str">
        <f>VLOOKUP(C255,Campos!C:D,2,0)</f>
        <v>Description</v>
      </c>
      <c r="E255" t="s">
        <v>387</v>
      </c>
      <c r="F255">
        <f>VLOOKUP(E255,Indicacao_viabilidade!E:F,2,0)</f>
        <v>0</v>
      </c>
      <c r="G255">
        <f>IFERROR(VLOOKUP(C255,[1]CROSSWALK!$C$2:$I$90,7,0),0)</f>
        <v>1</v>
      </c>
    </row>
    <row r="256" spans="1:7" x14ac:dyDescent="0.25">
      <c r="A256" s="11">
        <f t="shared" si="3"/>
        <v>8</v>
      </c>
      <c r="B256" t="str">
        <f>VLOOKUP(A256,Capitulos!A:B,2,0)</f>
        <v>Description</v>
      </c>
      <c r="C256" s="19">
        <v>801</v>
      </c>
      <c r="D256" s="19" t="str">
        <f>VLOOKUP(C256,Campos!C:D,2,0)</f>
        <v>Description</v>
      </c>
      <c r="E256" t="s">
        <v>424</v>
      </c>
      <c r="F256">
        <f>VLOOKUP(E256,Indicacao_viabilidade!E:F,2,0)</f>
        <v>0</v>
      </c>
      <c r="G256">
        <f>IFERROR(VLOOKUP(C256,[1]CROSSWALK!$C$2:$I$90,7,0),0)</f>
        <v>1</v>
      </c>
    </row>
    <row r="257" spans="1:7" x14ac:dyDescent="0.25">
      <c r="A257" s="11">
        <f t="shared" si="3"/>
        <v>8</v>
      </c>
      <c r="B257" t="str">
        <f>VLOOKUP(A257,Capitulos!A:B,2,0)</f>
        <v>Description</v>
      </c>
      <c r="C257" s="19">
        <v>801</v>
      </c>
      <c r="D257" s="19" t="str">
        <f>VLOOKUP(C257,Campos!C:D,2,0)</f>
        <v>Description</v>
      </c>
      <c r="E257" t="s">
        <v>319</v>
      </c>
      <c r="F257">
        <f>VLOOKUP(E257,Indicacao_viabilidade!E:F,2,0)</f>
        <v>0</v>
      </c>
      <c r="G257">
        <f>IFERROR(VLOOKUP(C257,[1]CROSSWALK!$C$2:$I$90,7,0),0)</f>
        <v>1</v>
      </c>
    </row>
    <row r="258" spans="1:7" x14ac:dyDescent="0.25">
      <c r="A258" s="11">
        <f t="shared" ref="A258:A313" si="4">VALUE(LEFT(C258,1))</f>
        <v>8</v>
      </c>
      <c r="B258" t="str">
        <f>VLOOKUP(A258,Capitulos!A:B,2,0)</f>
        <v>Description</v>
      </c>
      <c r="C258" s="19">
        <v>801</v>
      </c>
      <c r="D258" s="19" t="str">
        <f>VLOOKUP(C258,Campos!C:D,2,0)</f>
        <v>Description</v>
      </c>
      <c r="E258" t="s">
        <v>320</v>
      </c>
      <c r="F258">
        <f>VLOOKUP(E258,Indicacao_viabilidade!E:F,2,0)</f>
        <v>0</v>
      </c>
      <c r="G258">
        <f>IFERROR(VLOOKUP(C258,[1]CROSSWALK!$C$2:$I$90,7,0),0)</f>
        <v>1</v>
      </c>
    </row>
    <row r="259" spans="1:7" x14ac:dyDescent="0.25">
      <c r="A259" s="11">
        <f t="shared" si="4"/>
        <v>8</v>
      </c>
      <c r="B259" t="str">
        <f>VLOOKUP(A259,Capitulos!A:B,2,0)</f>
        <v>Description</v>
      </c>
      <c r="C259" s="19">
        <v>801</v>
      </c>
      <c r="D259" s="19" t="str">
        <f>VLOOKUP(C259,Campos!C:D,2,0)</f>
        <v>Description</v>
      </c>
      <c r="E259" t="s">
        <v>546</v>
      </c>
      <c r="F259">
        <f>VLOOKUP(E259,Indicacao_viabilidade!E:F,2,0)</f>
        <v>1</v>
      </c>
      <c r="G259">
        <f>IFERROR(VLOOKUP(C259,[1]CROSSWALK!$C$2:$I$90,7,0),0)</f>
        <v>1</v>
      </c>
    </row>
    <row r="260" spans="1:7" x14ac:dyDescent="0.25">
      <c r="A260" s="11">
        <f t="shared" si="4"/>
        <v>8</v>
      </c>
      <c r="B260" t="str">
        <f>VLOOKUP(A260,Capitulos!A:B,2,0)</f>
        <v>Description</v>
      </c>
      <c r="C260" s="19">
        <v>801</v>
      </c>
      <c r="D260" s="19" t="str">
        <f>VLOOKUP(C260,Campos!C:D,2,0)</f>
        <v>Description</v>
      </c>
      <c r="E260" t="s">
        <v>381</v>
      </c>
      <c r="F260">
        <f>VLOOKUP(E260,Indicacao_viabilidade!E:F,2,0)</f>
        <v>1</v>
      </c>
      <c r="G260">
        <f>IFERROR(VLOOKUP(C260,[1]CROSSWALK!$C$2:$I$90,7,0),0)</f>
        <v>1</v>
      </c>
    </row>
    <row r="261" spans="1:7" x14ac:dyDescent="0.25">
      <c r="A261" s="11">
        <f t="shared" si="4"/>
        <v>8</v>
      </c>
      <c r="B261" t="str">
        <f>VLOOKUP(A261,Capitulos!A:B,2,0)</f>
        <v>Description</v>
      </c>
      <c r="C261" s="19">
        <v>801</v>
      </c>
      <c r="D261" s="19" t="str">
        <f>VLOOKUP(C261,Campos!C:D,2,0)</f>
        <v>Description</v>
      </c>
      <c r="E261" t="s">
        <v>542</v>
      </c>
      <c r="F261">
        <f>VLOOKUP(E261,Indicacao_viabilidade!E:F,2,0)</f>
        <v>1</v>
      </c>
      <c r="G261">
        <f>IFERROR(VLOOKUP(C261,[1]CROSSWALK!$C$2:$I$90,7,0),0)</f>
        <v>1</v>
      </c>
    </row>
    <row r="262" spans="1:7" x14ac:dyDescent="0.25">
      <c r="A262" s="11">
        <f t="shared" si="4"/>
        <v>8</v>
      </c>
      <c r="B262" t="str">
        <f>VLOOKUP(A262,Capitulos!A:B,2,0)</f>
        <v>Description</v>
      </c>
      <c r="C262" s="19">
        <v>801</v>
      </c>
      <c r="D262" s="19" t="str">
        <f>VLOOKUP(C262,Campos!C:D,2,0)</f>
        <v>Description</v>
      </c>
      <c r="E262" t="s">
        <v>322</v>
      </c>
      <c r="F262">
        <f>VLOOKUP(E262,Indicacao_viabilidade!E:F,2,0)</f>
        <v>0</v>
      </c>
      <c r="G262">
        <f>IFERROR(VLOOKUP(C262,[1]CROSSWALK!$C$2:$I$90,7,0),0)</f>
        <v>1</v>
      </c>
    </row>
    <row r="263" spans="1:7" x14ac:dyDescent="0.25">
      <c r="A263" s="11">
        <f t="shared" si="4"/>
        <v>8</v>
      </c>
      <c r="B263" t="str">
        <f>VLOOKUP(A263,Capitulos!A:B,2,0)</f>
        <v>Description</v>
      </c>
      <c r="C263" s="19">
        <v>801</v>
      </c>
      <c r="D263" s="19" t="str">
        <f>VLOOKUP(C263,Campos!C:D,2,0)</f>
        <v>Description</v>
      </c>
      <c r="E263" t="s">
        <v>323</v>
      </c>
      <c r="F263">
        <f>VLOOKUP(E263,Indicacao_viabilidade!E:F,2,0)</f>
        <v>0</v>
      </c>
      <c r="G263">
        <f>IFERROR(VLOOKUP(C263,[1]CROSSWALK!$C$2:$I$90,7,0),0)</f>
        <v>1</v>
      </c>
    </row>
    <row r="264" spans="1:7" x14ac:dyDescent="0.25">
      <c r="A264" s="11">
        <f t="shared" si="4"/>
        <v>8</v>
      </c>
      <c r="B264" t="str">
        <f>VLOOKUP(A264,Capitulos!A:B,2,0)</f>
        <v>Description</v>
      </c>
      <c r="C264" s="19">
        <v>801</v>
      </c>
      <c r="D264" s="19" t="str">
        <f>VLOOKUP(C264,Campos!C:D,2,0)</f>
        <v>Description</v>
      </c>
      <c r="E264" t="s">
        <v>324</v>
      </c>
      <c r="F264">
        <f>VLOOKUP(E264,Indicacao_viabilidade!E:F,2,0)</f>
        <v>0</v>
      </c>
      <c r="G264">
        <f>IFERROR(VLOOKUP(C264,[1]CROSSWALK!$C$2:$I$90,7,0),0)</f>
        <v>1</v>
      </c>
    </row>
    <row r="265" spans="1:7" x14ac:dyDescent="0.25">
      <c r="A265" s="11">
        <f t="shared" si="4"/>
        <v>8</v>
      </c>
      <c r="B265" t="str">
        <f>VLOOKUP(A265,Capitulos!A:B,2,0)</f>
        <v>Description</v>
      </c>
      <c r="C265" s="19">
        <v>802</v>
      </c>
      <c r="D265" s="19" t="str">
        <f>VLOOKUP(C265,Campos!C:D,2,0)</f>
        <v>Sources</v>
      </c>
      <c r="E265" t="s">
        <v>136</v>
      </c>
      <c r="F265">
        <f>VLOOKUP(E265,Indicacao_viabilidade!E:F,2,0)</f>
        <v>0</v>
      </c>
      <c r="G265">
        <f>IFERROR(VLOOKUP(C265,[1]CROSSWALK!$C$2:$I$90,7,0),0)</f>
        <v>0</v>
      </c>
    </row>
    <row r="266" spans="1:7" x14ac:dyDescent="0.25">
      <c r="A266" s="11">
        <f t="shared" si="4"/>
        <v>8</v>
      </c>
      <c r="B266" t="str">
        <f>VLOOKUP(A266,Capitulos!A:B,2,0)</f>
        <v>Description</v>
      </c>
      <c r="C266" s="19">
        <v>803</v>
      </c>
      <c r="D266" s="19" t="str">
        <f>VLOOKUP(C266,Campos!C:D,2,0)</f>
        <v>Other Descriptive Notes</v>
      </c>
      <c r="E266" t="s">
        <v>315</v>
      </c>
      <c r="F266">
        <f>VLOOKUP(E266,Indicacao_viabilidade!E:F,2,0)</f>
        <v>0</v>
      </c>
      <c r="G266">
        <f>IFERROR(VLOOKUP(C266,[1]CROSSWALK!$C$2:$I$90,7,0),0)</f>
        <v>1</v>
      </c>
    </row>
    <row r="267" spans="1:7" x14ac:dyDescent="0.25">
      <c r="A267" s="11">
        <f t="shared" si="4"/>
        <v>8</v>
      </c>
      <c r="B267" t="str">
        <f>VLOOKUP(A267,Capitulos!A:B,2,0)</f>
        <v>Description</v>
      </c>
      <c r="C267" s="19">
        <v>803</v>
      </c>
      <c r="D267" s="19" t="str">
        <f>VLOOKUP(C267,Campos!C:D,2,0)</f>
        <v>Other Descriptive Notes</v>
      </c>
      <c r="E267" t="s">
        <v>316</v>
      </c>
      <c r="F267">
        <f>VLOOKUP(E267,Indicacao_viabilidade!E:F,2,0)</f>
        <v>0</v>
      </c>
      <c r="G267">
        <f>IFERROR(VLOOKUP(C267,[1]CROSSWALK!$C$2:$I$90,7,0),0)</f>
        <v>1</v>
      </c>
    </row>
    <row r="268" spans="1:7" x14ac:dyDescent="0.25">
      <c r="A268" s="11">
        <f t="shared" si="4"/>
        <v>8</v>
      </c>
      <c r="B268" t="str">
        <f>VLOOKUP(A268,Capitulos!A:B,2,0)</f>
        <v>Description</v>
      </c>
      <c r="C268" s="19">
        <v>803</v>
      </c>
      <c r="D268" s="19" t="str">
        <f>VLOOKUP(C268,Campos!C:D,2,0)</f>
        <v>Other Descriptive Notes</v>
      </c>
      <c r="E268" t="s">
        <v>387</v>
      </c>
      <c r="F268">
        <f>VLOOKUP(E268,Indicacao_viabilidade!E:F,2,0)</f>
        <v>0</v>
      </c>
      <c r="G268">
        <f>IFERROR(VLOOKUP(C268,[1]CROSSWALK!$C$2:$I$90,7,0),0)</f>
        <v>1</v>
      </c>
    </row>
    <row r="269" spans="1:7" x14ac:dyDescent="0.25">
      <c r="A269" s="11">
        <f t="shared" si="4"/>
        <v>8</v>
      </c>
      <c r="B269" t="str">
        <f>VLOOKUP(A269,Capitulos!A:B,2,0)</f>
        <v>Description</v>
      </c>
      <c r="C269" s="19">
        <v>803</v>
      </c>
      <c r="D269" s="19" t="str">
        <f>VLOOKUP(C269,Campos!C:D,2,0)</f>
        <v>Other Descriptive Notes</v>
      </c>
      <c r="E269" t="s">
        <v>424</v>
      </c>
      <c r="F269">
        <f>VLOOKUP(E269,Indicacao_viabilidade!E:F,2,0)</f>
        <v>0</v>
      </c>
      <c r="G269">
        <f>IFERROR(VLOOKUP(C269,[1]CROSSWALK!$C$2:$I$90,7,0),0)</f>
        <v>1</v>
      </c>
    </row>
    <row r="270" spans="1:7" x14ac:dyDescent="0.25">
      <c r="A270" s="11">
        <f t="shared" si="4"/>
        <v>8</v>
      </c>
      <c r="B270" t="str">
        <f>VLOOKUP(A270,Capitulos!A:B,2,0)</f>
        <v>Description</v>
      </c>
      <c r="C270" s="19">
        <v>803</v>
      </c>
      <c r="D270" s="19" t="str">
        <f>VLOOKUP(C270,Campos!C:D,2,0)</f>
        <v>Other Descriptive Notes</v>
      </c>
      <c r="E270" t="s">
        <v>319</v>
      </c>
      <c r="F270">
        <f>VLOOKUP(E270,Indicacao_viabilidade!E:F,2,0)</f>
        <v>0</v>
      </c>
      <c r="G270">
        <f>IFERROR(VLOOKUP(C270,[1]CROSSWALK!$C$2:$I$90,7,0),0)</f>
        <v>1</v>
      </c>
    </row>
    <row r="271" spans="1:7" x14ac:dyDescent="0.25">
      <c r="A271" s="11">
        <f t="shared" si="4"/>
        <v>8</v>
      </c>
      <c r="B271" t="str">
        <f>VLOOKUP(A271,Capitulos!A:B,2,0)</f>
        <v>Description</v>
      </c>
      <c r="C271" s="19">
        <v>803</v>
      </c>
      <c r="D271" s="19" t="str">
        <f>VLOOKUP(C271,Campos!C:D,2,0)</f>
        <v>Other Descriptive Notes</v>
      </c>
      <c r="E271" t="s">
        <v>320</v>
      </c>
      <c r="F271">
        <f>VLOOKUP(E271,Indicacao_viabilidade!E:F,2,0)</f>
        <v>0</v>
      </c>
      <c r="G271">
        <f>IFERROR(VLOOKUP(C271,[1]CROSSWALK!$C$2:$I$90,7,0),0)</f>
        <v>1</v>
      </c>
    </row>
    <row r="272" spans="1:7" x14ac:dyDescent="0.25">
      <c r="A272" s="11">
        <f t="shared" si="4"/>
        <v>8</v>
      </c>
      <c r="B272" t="str">
        <f>VLOOKUP(A272,Capitulos!A:B,2,0)</f>
        <v>Description</v>
      </c>
      <c r="C272" s="19">
        <v>803</v>
      </c>
      <c r="D272" s="19" t="str">
        <f>VLOOKUP(C272,Campos!C:D,2,0)</f>
        <v>Other Descriptive Notes</v>
      </c>
      <c r="E272" t="s">
        <v>546</v>
      </c>
      <c r="F272">
        <f>VLOOKUP(E272,Indicacao_viabilidade!E:F,2,0)</f>
        <v>1</v>
      </c>
      <c r="G272">
        <f>IFERROR(VLOOKUP(C272,[1]CROSSWALK!$C$2:$I$90,7,0),0)</f>
        <v>1</v>
      </c>
    </row>
    <row r="273" spans="1:7" x14ac:dyDescent="0.25">
      <c r="A273" s="11">
        <f t="shared" si="4"/>
        <v>8</v>
      </c>
      <c r="B273" t="str">
        <f>VLOOKUP(A273,Capitulos!A:B,2,0)</f>
        <v>Description</v>
      </c>
      <c r="C273" s="19">
        <v>803</v>
      </c>
      <c r="D273" s="19" t="str">
        <f>VLOOKUP(C273,Campos!C:D,2,0)</f>
        <v>Other Descriptive Notes</v>
      </c>
      <c r="E273" t="s">
        <v>381</v>
      </c>
      <c r="F273">
        <f>VLOOKUP(E273,Indicacao_viabilidade!E:F,2,0)</f>
        <v>1</v>
      </c>
      <c r="G273">
        <f>IFERROR(VLOOKUP(C273,[1]CROSSWALK!$C$2:$I$90,7,0),0)</f>
        <v>1</v>
      </c>
    </row>
    <row r="274" spans="1:7" x14ac:dyDescent="0.25">
      <c r="A274" s="11">
        <f t="shared" si="4"/>
        <v>8</v>
      </c>
      <c r="B274" t="str">
        <f>VLOOKUP(A274,Capitulos!A:B,2,0)</f>
        <v>Description</v>
      </c>
      <c r="C274" s="19">
        <v>803</v>
      </c>
      <c r="D274" s="19" t="str">
        <f>VLOOKUP(C274,Campos!C:D,2,0)</f>
        <v>Other Descriptive Notes</v>
      </c>
      <c r="E274" t="s">
        <v>542</v>
      </c>
      <c r="F274">
        <f>VLOOKUP(E274,Indicacao_viabilidade!E:F,2,0)</f>
        <v>1</v>
      </c>
      <c r="G274">
        <f>IFERROR(VLOOKUP(C274,[1]CROSSWALK!$C$2:$I$90,7,0),0)</f>
        <v>1</v>
      </c>
    </row>
    <row r="275" spans="1:7" x14ac:dyDescent="0.25">
      <c r="A275" s="11">
        <f t="shared" si="4"/>
        <v>8</v>
      </c>
      <c r="B275" t="str">
        <f>VLOOKUP(A275,Capitulos!A:B,2,0)</f>
        <v>Description</v>
      </c>
      <c r="C275" s="19">
        <v>803</v>
      </c>
      <c r="D275" s="19" t="str">
        <f>VLOOKUP(C275,Campos!C:D,2,0)</f>
        <v>Other Descriptive Notes</v>
      </c>
      <c r="E275" t="s">
        <v>322</v>
      </c>
      <c r="F275">
        <f>VLOOKUP(E275,Indicacao_viabilidade!E:F,2,0)</f>
        <v>0</v>
      </c>
      <c r="G275">
        <f>IFERROR(VLOOKUP(C275,[1]CROSSWALK!$C$2:$I$90,7,0),0)</f>
        <v>1</v>
      </c>
    </row>
    <row r="276" spans="1:7" x14ac:dyDescent="0.25">
      <c r="A276" s="11">
        <f t="shared" si="4"/>
        <v>8</v>
      </c>
      <c r="B276" t="str">
        <f>VLOOKUP(A276,Capitulos!A:B,2,0)</f>
        <v>Description</v>
      </c>
      <c r="C276" s="19">
        <v>803</v>
      </c>
      <c r="D276" s="19" t="str">
        <f>VLOOKUP(C276,Campos!C:D,2,0)</f>
        <v>Other Descriptive Notes</v>
      </c>
      <c r="E276" t="s">
        <v>323</v>
      </c>
      <c r="F276">
        <f>VLOOKUP(E276,Indicacao_viabilidade!E:F,2,0)</f>
        <v>0</v>
      </c>
      <c r="G276">
        <f>IFERROR(VLOOKUP(C276,[1]CROSSWALK!$C$2:$I$90,7,0),0)</f>
        <v>1</v>
      </c>
    </row>
    <row r="277" spans="1:7" x14ac:dyDescent="0.25">
      <c r="A277" s="11">
        <f t="shared" si="4"/>
        <v>8</v>
      </c>
      <c r="B277" t="str">
        <f>VLOOKUP(A277,Capitulos!A:B,2,0)</f>
        <v>Description</v>
      </c>
      <c r="C277" s="19">
        <v>803</v>
      </c>
      <c r="D277" s="19" t="str">
        <f>VLOOKUP(C277,Campos!C:D,2,0)</f>
        <v>Other Descriptive Notes</v>
      </c>
      <c r="E277" t="s">
        <v>324</v>
      </c>
      <c r="F277">
        <f>VLOOKUP(E277,Indicacao_viabilidade!E:F,2,0)</f>
        <v>0</v>
      </c>
      <c r="G277">
        <f>IFERROR(VLOOKUP(C277,[1]CROSSWALK!$C$2:$I$90,7,0),0)</f>
        <v>1</v>
      </c>
    </row>
    <row r="278" spans="1:7" x14ac:dyDescent="0.25">
      <c r="A278" s="11">
        <f t="shared" si="4"/>
        <v>9</v>
      </c>
      <c r="B278" t="str">
        <f>VLOOKUP(A278,Capitulos!A:B,2,0)</f>
        <v>View Information</v>
      </c>
      <c r="C278" s="19">
        <v>901</v>
      </c>
      <c r="D278" s="19" t="str">
        <f>VLOOKUP(C278,Campos!C:D,2,0)</f>
        <v>View Description</v>
      </c>
      <c r="E278" t="s">
        <v>399</v>
      </c>
      <c r="F278">
        <f>VLOOKUP(E278,Indicacao_viabilidade!E:F,2,0)</f>
        <v>0</v>
      </c>
      <c r="G278">
        <f>IFERROR(VLOOKUP(C278,[1]CROSSWALK!$C$2:$I$90,7,0),0)</f>
        <v>0</v>
      </c>
    </row>
    <row r="279" spans="1:7" x14ac:dyDescent="0.25">
      <c r="A279" s="11">
        <f t="shared" si="4"/>
        <v>9</v>
      </c>
      <c r="B279" t="str">
        <f>VLOOKUP(A279,Capitulos!A:B,2,0)</f>
        <v>View Information</v>
      </c>
      <c r="C279" s="19">
        <v>901</v>
      </c>
      <c r="D279" s="19" t="str">
        <f>VLOOKUP(C279,Campos!C:D,2,0)</f>
        <v>View Description</v>
      </c>
      <c r="E279" t="s">
        <v>326</v>
      </c>
      <c r="F279">
        <f>VLOOKUP(E279,Indicacao_viabilidade!E:F,2,0)</f>
        <v>0</v>
      </c>
      <c r="G279">
        <f>IFERROR(VLOOKUP(C279,[1]CROSSWALK!$C$2:$I$90,7,0),0)</f>
        <v>0</v>
      </c>
    </row>
    <row r="280" spans="1:7" x14ac:dyDescent="0.25">
      <c r="A280" s="11">
        <f t="shared" si="4"/>
        <v>9</v>
      </c>
      <c r="B280" t="str">
        <f>VLOOKUP(A280,Capitulos!A:B,2,0)</f>
        <v>View Information</v>
      </c>
      <c r="C280" s="19">
        <v>901</v>
      </c>
      <c r="D280" s="19" t="str">
        <f>VLOOKUP(C280,Campos!C:D,2,0)</f>
        <v>View Description</v>
      </c>
      <c r="E280" t="s">
        <v>545</v>
      </c>
      <c r="F280">
        <f>VLOOKUP(E280,Indicacao_viabilidade!E:F,2,0)</f>
        <v>0</v>
      </c>
      <c r="G280">
        <f>IFERROR(VLOOKUP(C280,[1]CROSSWALK!$C$2:$I$90,7,0),0)</f>
        <v>0</v>
      </c>
    </row>
    <row r="281" spans="1:7" x14ac:dyDescent="0.25">
      <c r="A281" s="11">
        <f t="shared" si="4"/>
        <v>9</v>
      </c>
      <c r="B281" t="str">
        <f>VLOOKUP(A281,Capitulos!A:B,2,0)</f>
        <v>View Information</v>
      </c>
      <c r="C281" s="19">
        <v>901</v>
      </c>
      <c r="D281" s="19" t="str">
        <f>VLOOKUP(C281,Campos!C:D,2,0)</f>
        <v>View Description</v>
      </c>
      <c r="E281" t="s">
        <v>395</v>
      </c>
      <c r="F281">
        <f>VLOOKUP(E281,Indicacao_viabilidade!E:F,2,0)</f>
        <v>0</v>
      </c>
      <c r="G281">
        <f>IFERROR(VLOOKUP(C281,[1]CROSSWALK!$C$2:$I$90,7,0),0)</f>
        <v>0</v>
      </c>
    </row>
    <row r="282" spans="1:7" x14ac:dyDescent="0.25">
      <c r="A282" s="11">
        <f t="shared" si="4"/>
        <v>9</v>
      </c>
      <c r="B282" t="str">
        <f>VLOOKUP(A282,Capitulos!A:B,2,0)</f>
        <v>View Information</v>
      </c>
      <c r="C282" s="19">
        <v>901</v>
      </c>
      <c r="D282" s="19" t="str">
        <f>VLOOKUP(C282,Campos!C:D,2,0)</f>
        <v>View Description</v>
      </c>
      <c r="E282" t="s">
        <v>381</v>
      </c>
      <c r="F282">
        <f>VLOOKUP(E282,Indicacao_viabilidade!E:F,2,0)</f>
        <v>1</v>
      </c>
      <c r="G282">
        <f>IFERROR(VLOOKUP(C282,[1]CROSSWALK!$C$2:$I$90,7,0),0)</f>
        <v>0</v>
      </c>
    </row>
    <row r="283" spans="1:7" x14ac:dyDescent="0.25">
      <c r="A283" s="11">
        <f t="shared" si="4"/>
        <v>9</v>
      </c>
      <c r="B283" t="str">
        <f>VLOOKUP(A283,Capitulos!A:B,2,0)</f>
        <v>View Information</v>
      </c>
      <c r="C283" s="19">
        <v>901</v>
      </c>
      <c r="D283" s="19" t="str">
        <f>VLOOKUP(C283,Campos!C:D,2,0)</f>
        <v>View Description</v>
      </c>
      <c r="E283" t="s">
        <v>387</v>
      </c>
      <c r="F283">
        <f>VLOOKUP(E283,Indicacao_viabilidade!E:F,2,0)</f>
        <v>0</v>
      </c>
      <c r="G283">
        <f>IFERROR(VLOOKUP(C283,[1]CROSSWALK!$C$2:$I$90,7,0),0)</f>
        <v>0</v>
      </c>
    </row>
    <row r="284" spans="1:7" x14ac:dyDescent="0.25">
      <c r="A284" s="11">
        <f t="shared" si="4"/>
        <v>9</v>
      </c>
      <c r="B284" t="str">
        <f>VLOOKUP(A284,Capitulos!A:B,2,0)</f>
        <v>View Information</v>
      </c>
      <c r="C284" s="19">
        <v>901</v>
      </c>
      <c r="D284" s="19" t="str">
        <f>VLOOKUP(C284,Campos!C:D,2,0)</f>
        <v>View Description</v>
      </c>
      <c r="E284" t="s">
        <v>542</v>
      </c>
      <c r="F284">
        <f>VLOOKUP(E284,Indicacao_viabilidade!E:F,2,0)</f>
        <v>1</v>
      </c>
      <c r="G284">
        <f>IFERROR(VLOOKUP(C284,[1]CROSSWALK!$C$2:$I$90,7,0),0)</f>
        <v>0</v>
      </c>
    </row>
    <row r="285" spans="1:7" x14ac:dyDescent="0.25">
      <c r="A285" s="11">
        <f t="shared" si="4"/>
        <v>9</v>
      </c>
      <c r="B285" t="str">
        <f>VLOOKUP(A285,Capitulos!A:B,2,0)</f>
        <v>View Information</v>
      </c>
      <c r="C285" s="19">
        <v>902</v>
      </c>
      <c r="D285" s="19" t="str">
        <f>VLOOKUP(C285,Campos!C:D,2,0)</f>
        <v>View Type</v>
      </c>
      <c r="E285" t="s">
        <v>394</v>
      </c>
      <c r="F285">
        <f>VLOOKUP(E285,Indicacao_viabilidade!E:F,2,0)</f>
        <v>1</v>
      </c>
      <c r="G285">
        <f>IFERROR(VLOOKUP(C285,[1]CROSSWALK!$C$2:$I$90,7,0),0)</f>
        <v>0</v>
      </c>
    </row>
    <row r="286" spans="1:7" x14ac:dyDescent="0.25">
      <c r="A286" s="11">
        <f t="shared" si="4"/>
        <v>9</v>
      </c>
      <c r="B286" t="str">
        <f>VLOOKUP(A286,Capitulos!A:B,2,0)</f>
        <v>View Information</v>
      </c>
      <c r="C286" s="19">
        <v>902</v>
      </c>
      <c r="D286" s="19" t="str">
        <f>VLOOKUP(C286,Campos!C:D,2,0)</f>
        <v>View Type</v>
      </c>
      <c r="E286" t="s">
        <v>381</v>
      </c>
      <c r="F286">
        <f>VLOOKUP(E286,Indicacao_viabilidade!E:F,2,0)</f>
        <v>1</v>
      </c>
      <c r="G286">
        <f>IFERROR(VLOOKUP(C286,[1]CROSSWALK!$C$2:$I$90,7,0),0)</f>
        <v>0</v>
      </c>
    </row>
    <row r="287" spans="1:7" x14ac:dyDescent="0.25">
      <c r="A287" s="11">
        <f t="shared" si="4"/>
        <v>9</v>
      </c>
      <c r="B287" t="str">
        <f>VLOOKUP(A287,Capitulos!A:B,2,0)</f>
        <v>View Information</v>
      </c>
      <c r="C287" s="19">
        <v>902</v>
      </c>
      <c r="D287" s="19" t="str">
        <f>VLOOKUP(C287,Campos!C:D,2,0)</f>
        <v>View Type</v>
      </c>
      <c r="E287" t="s">
        <v>542</v>
      </c>
      <c r="F287">
        <f>VLOOKUP(E287,Indicacao_viabilidade!E:F,2,0)</f>
        <v>1</v>
      </c>
      <c r="G287">
        <f>IFERROR(VLOOKUP(C287,[1]CROSSWALK!$C$2:$I$90,7,0),0)</f>
        <v>0</v>
      </c>
    </row>
    <row r="288" spans="1:7" x14ac:dyDescent="0.25">
      <c r="A288" s="11">
        <f t="shared" si="4"/>
        <v>9</v>
      </c>
      <c r="B288" t="str">
        <f>VLOOKUP(A288,Capitulos!A:B,2,0)</f>
        <v>View Information</v>
      </c>
      <c r="C288" s="19">
        <v>902</v>
      </c>
      <c r="D288" s="19" t="str">
        <f>VLOOKUP(C288,Campos!C:D,2,0)</f>
        <v>View Type</v>
      </c>
      <c r="E288" t="s">
        <v>391</v>
      </c>
      <c r="F288">
        <f>VLOOKUP(E288,Indicacao_viabilidade!E:F,2,0)</f>
        <v>0</v>
      </c>
      <c r="G288">
        <f>IFERROR(VLOOKUP(C288,[1]CROSSWALK!$C$2:$I$90,7,0),0)</f>
        <v>0</v>
      </c>
    </row>
    <row r="289" spans="1:7" x14ac:dyDescent="0.25">
      <c r="A289" s="11">
        <f t="shared" si="4"/>
        <v>9</v>
      </c>
      <c r="B289" t="str">
        <f>VLOOKUP(A289,Capitulos!A:B,2,0)</f>
        <v>View Information</v>
      </c>
      <c r="C289" s="19">
        <v>902</v>
      </c>
      <c r="D289" s="19" t="str">
        <f>VLOOKUP(C289,Campos!C:D,2,0)</f>
        <v>View Type</v>
      </c>
      <c r="E289" t="s">
        <v>332</v>
      </c>
      <c r="F289">
        <f>VLOOKUP(E289,Indicacao_viabilidade!E:F,2,0)</f>
        <v>0</v>
      </c>
      <c r="G289">
        <f>IFERROR(VLOOKUP(C289,[1]CROSSWALK!$C$2:$I$90,7,0),0)</f>
        <v>0</v>
      </c>
    </row>
    <row r="290" spans="1:7" x14ac:dyDescent="0.25">
      <c r="A290" s="11">
        <f t="shared" si="4"/>
        <v>9</v>
      </c>
      <c r="B290" t="str">
        <f>VLOOKUP(A290,Capitulos!A:B,2,0)</f>
        <v>View Information</v>
      </c>
      <c r="C290" s="19">
        <v>902</v>
      </c>
      <c r="D290" s="19" t="str">
        <f>VLOOKUP(C290,Campos!C:D,2,0)</f>
        <v>View Type</v>
      </c>
      <c r="E290" t="s">
        <v>413</v>
      </c>
      <c r="F290">
        <f>VLOOKUP(E290,Indicacao_viabilidade!E:F,2,0)</f>
        <v>0</v>
      </c>
      <c r="G290">
        <f>IFERROR(VLOOKUP(C290,[1]CROSSWALK!$C$2:$I$90,7,0),0)</f>
        <v>0</v>
      </c>
    </row>
    <row r="291" spans="1:7" x14ac:dyDescent="0.25">
      <c r="A291" s="11">
        <f t="shared" si="4"/>
        <v>9</v>
      </c>
      <c r="B291" t="str">
        <f>VLOOKUP(A291,Capitulos!A:B,2,0)</f>
        <v>View Information</v>
      </c>
      <c r="C291" s="19">
        <v>902</v>
      </c>
      <c r="D291" s="19" t="str">
        <f>VLOOKUP(C291,Campos!C:D,2,0)</f>
        <v>View Type</v>
      </c>
      <c r="E291" t="s">
        <v>334</v>
      </c>
      <c r="F291">
        <f>VLOOKUP(E291,Indicacao_viabilidade!E:F,2,0)</f>
        <v>0</v>
      </c>
      <c r="G291">
        <f>IFERROR(VLOOKUP(C291,[1]CROSSWALK!$C$2:$I$90,7,0),0)</f>
        <v>0</v>
      </c>
    </row>
    <row r="292" spans="1:7" x14ac:dyDescent="0.25">
      <c r="A292" s="11">
        <f t="shared" si="4"/>
        <v>9</v>
      </c>
      <c r="B292" t="str">
        <f>VLOOKUP(A292,Capitulos!A:B,2,0)</f>
        <v>View Information</v>
      </c>
      <c r="C292" s="19">
        <v>902</v>
      </c>
      <c r="D292" s="19" t="str">
        <f>VLOOKUP(C292,Campos!C:D,2,0)</f>
        <v>View Type</v>
      </c>
      <c r="E292" t="s">
        <v>335</v>
      </c>
      <c r="F292">
        <f>VLOOKUP(E292,Indicacao_viabilidade!E:F,2,0)</f>
        <v>0</v>
      </c>
      <c r="G292">
        <f>IFERROR(VLOOKUP(C292,[1]CROSSWALK!$C$2:$I$90,7,0),0)</f>
        <v>0</v>
      </c>
    </row>
    <row r="293" spans="1:7" x14ac:dyDescent="0.25">
      <c r="A293" s="11">
        <f t="shared" si="4"/>
        <v>9</v>
      </c>
      <c r="B293" t="str">
        <f>VLOOKUP(A293,Capitulos!A:B,2,0)</f>
        <v>View Information</v>
      </c>
      <c r="C293" s="19">
        <v>902</v>
      </c>
      <c r="D293" s="19" t="str">
        <f>VLOOKUP(C293,Campos!C:D,2,0)</f>
        <v>View Type</v>
      </c>
      <c r="E293" t="s">
        <v>336</v>
      </c>
      <c r="F293">
        <f>VLOOKUP(E293,Indicacao_viabilidade!E:F,2,0)</f>
        <v>0</v>
      </c>
      <c r="G293">
        <f>IFERROR(VLOOKUP(C293,[1]CROSSWALK!$C$2:$I$90,7,0),0)</f>
        <v>0</v>
      </c>
    </row>
    <row r="294" spans="1:7" x14ac:dyDescent="0.25">
      <c r="A294" s="11">
        <f t="shared" si="4"/>
        <v>9</v>
      </c>
      <c r="B294" t="str">
        <f>VLOOKUP(A294,Capitulos!A:B,2,0)</f>
        <v>View Information</v>
      </c>
      <c r="C294" s="19">
        <v>902</v>
      </c>
      <c r="D294" s="19" t="str">
        <f>VLOOKUP(C294,Campos!C:D,2,0)</f>
        <v>View Type</v>
      </c>
      <c r="E294" t="s">
        <v>337</v>
      </c>
      <c r="F294">
        <f>VLOOKUP(E294,Indicacao_viabilidade!E:F,2,0)</f>
        <v>0</v>
      </c>
      <c r="G294">
        <f>IFERROR(VLOOKUP(C294,[1]CROSSWALK!$C$2:$I$90,7,0),0)</f>
        <v>0</v>
      </c>
    </row>
    <row r="295" spans="1:7" x14ac:dyDescent="0.25">
      <c r="A295" s="11">
        <f t="shared" si="4"/>
        <v>9</v>
      </c>
      <c r="B295" t="str">
        <f>VLOOKUP(A295,Capitulos!A:B,2,0)</f>
        <v>View Information</v>
      </c>
      <c r="C295" s="19">
        <v>902</v>
      </c>
      <c r="D295" s="19" t="str">
        <f>VLOOKUP(C295,Campos!C:D,2,0)</f>
        <v>View Type</v>
      </c>
      <c r="E295" t="s">
        <v>338</v>
      </c>
      <c r="F295">
        <f>VLOOKUP(E295,Indicacao_viabilidade!E:F,2,0)</f>
        <v>0</v>
      </c>
      <c r="G295">
        <f>IFERROR(VLOOKUP(C295,[1]CROSSWALK!$C$2:$I$90,7,0),0)</f>
        <v>0</v>
      </c>
    </row>
    <row r="296" spans="1:7" x14ac:dyDescent="0.25">
      <c r="A296" s="11">
        <f t="shared" si="4"/>
        <v>9</v>
      </c>
      <c r="B296" t="str">
        <f>VLOOKUP(A296,Capitulos!A:B,2,0)</f>
        <v>View Information</v>
      </c>
      <c r="C296" s="19">
        <v>902</v>
      </c>
      <c r="D296" s="19" t="str">
        <f>VLOOKUP(C296,Campos!C:D,2,0)</f>
        <v>View Type</v>
      </c>
      <c r="E296" t="s">
        <v>339</v>
      </c>
      <c r="F296">
        <f>VLOOKUP(E296,Indicacao_viabilidade!E:F,2,0)</f>
        <v>0</v>
      </c>
      <c r="G296">
        <f>IFERROR(VLOOKUP(C296,[1]CROSSWALK!$C$2:$I$90,7,0),0)</f>
        <v>0</v>
      </c>
    </row>
    <row r="297" spans="1:7" x14ac:dyDescent="0.25">
      <c r="A297" s="11">
        <f t="shared" si="4"/>
        <v>9</v>
      </c>
      <c r="B297" t="str">
        <f>VLOOKUP(A297,Capitulos!A:B,2,0)</f>
        <v>View Information</v>
      </c>
      <c r="C297">
        <v>902</v>
      </c>
      <c r="D297" t="s">
        <v>30</v>
      </c>
      <c r="E297" t="s">
        <v>560</v>
      </c>
      <c r="F297">
        <f>VLOOKUP(E297,Indicacao_viabilidade!E:F,2,0)</f>
        <v>1</v>
      </c>
      <c r="G297">
        <f>IFERROR(VLOOKUP(C297,[1]CROSSWALK!$C$2:$I$90,7,0),0)</f>
        <v>0</v>
      </c>
    </row>
    <row r="298" spans="1:7" x14ac:dyDescent="0.25">
      <c r="A298" s="11">
        <f t="shared" si="4"/>
        <v>9</v>
      </c>
      <c r="B298" t="str">
        <f>VLOOKUP(A298,Capitulos!A:B,2,0)</f>
        <v>View Information</v>
      </c>
      <c r="C298" s="19">
        <v>903</v>
      </c>
      <c r="D298" s="19" t="str">
        <f>VLOOKUP(C298,Campos!C:D,2,0)</f>
        <v>View Subject</v>
      </c>
      <c r="E298" t="s">
        <v>541</v>
      </c>
      <c r="F298">
        <f>VLOOKUP(E298,Indicacao_viabilidade!E:F,2,0)</f>
        <v>1</v>
      </c>
      <c r="G298">
        <f>IFERROR(VLOOKUP(C298,[1]CROSSWALK!$C$2:$I$90,7,0),0)</f>
        <v>0</v>
      </c>
    </row>
    <row r="299" spans="1:7" x14ac:dyDescent="0.25">
      <c r="A299" s="11">
        <f t="shared" si="4"/>
        <v>9</v>
      </c>
      <c r="B299" t="str">
        <f>VLOOKUP(A299,Capitulos!A:B,2,0)</f>
        <v>View Information</v>
      </c>
      <c r="C299" s="19">
        <v>903</v>
      </c>
      <c r="D299" s="19" t="str">
        <f>VLOOKUP(C299,Campos!C:D,2,0)</f>
        <v>View Subject</v>
      </c>
      <c r="E299" t="s">
        <v>545</v>
      </c>
      <c r="F299">
        <f>VLOOKUP(E299,Indicacao_viabilidade!E:F,2,0)</f>
        <v>0</v>
      </c>
      <c r="G299">
        <f>IFERROR(VLOOKUP(C299,[1]CROSSWALK!$C$2:$I$90,7,0),0)</f>
        <v>0</v>
      </c>
    </row>
    <row r="300" spans="1:7" x14ac:dyDescent="0.25">
      <c r="A300" s="11">
        <f t="shared" si="4"/>
        <v>9</v>
      </c>
      <c r="B300" t="str">
        <f>VLOOKUP(A300,Capitulos!A:B,2,0)</f>
        <v>View Information</v>
      </c>
      <c r="C300" s="19">
        <v>903</v>
      </c>
      <c r="D300" s="19" t="str">
        <f>VLOOKUP(C300,Campos!C:D,2,0)</f>
        <v>View Subject</v>
      </c>
      <c r="E300" t="s">
        <v>381</v>
      </c>
      <c r="F300">
        <f>VLOOKUP(E300,Indicacao_viabilidade!E:F,2,0)</f>
        <v>1</v>
      </c>
      <c r="G300">
        <f>IFERROR(VLOOKUP(C300,[1]CROSSWALK!$C$2:$I$90,7,0),0)</f>
        <v>0</v>
      </c>
    </row>
    <row r="301" spans="1:7" x14ac:dyDescent="0.25">
      <c r="A301" s="11">
        <f t="shared" si="4"/>
        <v>9</v>
      </c>
      <c r="B301" t="str">
        <f>VLOOKUP(A301,Capitulos!A:B,2,0)</f>
        <v>View Information</v>
      </c>
      <c r="C301" s="19">
        <v>903</v>
      </c>
      <c r="D301" s="19" t="str">
        <f>VLOOKUP(C301,Campos!C:D,2,0)</f>
        <v>View Subject</v>
      </c>
      <c r="E301" t="s">
        <v>399</v>
      </c>
      <c r="F301">
        <f>VLOOKUP(E301,Indicacao_viabilidade!E:F,2,0)</f>
        <v>0</v>
      </c>
      <c r="G301">
        <f>IFERROR(VLOOKUP(C301,[1]CROSSWALK!$C$2:$I$90,7,0),0)</f>
        <v>0</v>
      </c>
    </row>
    <row r="302" spans="1:7" x14ac:dyDescent="0.25">
      <c r="A302" s="11">
        <f t="shared" si="4"/>
        <v>9</v>
      </c>
      <c r="B302" t="str">
        <f>VLOOKUP(A302,Capitulos!A:B,2,0)</f>
        <v>View Information</v>
      </c>
      <c r="C302" s="19">
        <v>903</v>
      </c>
      <c r="D302" s="19" t="str">
        <f>VLOOKUP(C302,Campos!C:D,2,0)</f>
        <v>View Subject</v>
      </c>
      <c r="E302" t="s">
        <v>387</v>
      </c>
      <c r="F302">
        <f>VLOOKUP(E302,Indicacao_viabilidade!E:F,2,0)</f>
        <v>0</v>
      </c>
      <c r="G302">
        <f>IFERROR(VLOOKUP(C302,[1]CROSSWALK!$C$2:$I$90,7,0),0)</f>
        <v>0</v>
      </c>
    </row>
    <row r="303" spans="1:7" x14ac:dyDescent="0.25">
      <c r="A303" s="11">
        <f t="shared" si="4"/>
        <v>9</v>
      </c>
      <c r="B303" t="str">
        <f>VLOOKUP(A303,Capitulos!A:B,2,0)</f>
        <v>View Information</v>
      </c>
      <c r="C303" s="19">
        <v>903</v>
      </c>
      <c r="D303" s="19" t="str">
        <f>VLOOKUP(C303,Campos!C:D,2,0)</f>
        <v>View Subject</v>
      </c>
      <c r="E303" t="s">
        <v>542</v>
      </c>
      <c r="F303">
        <f>VLOOKUP(E303,Indicacao_viabilidade!E:F,2,0)</f>
        <v>1</v>
      </c>
      <c r="G303">
        <f>IFERROR(VLOOKUP(C303,[1]CROSSWALK!$C$2:$I$90,7,0),0)</f>
        <v>0</v>
      </c>
    </row>
    <row r="304" spans="1:7" x14ac:dyDescent="0.25">
      <c r="A304" s="11">
        <f t="shared" si="4"/>
        <v>9</v>
      </c>
      <c r="B304" t="str">
        <f>VLOOKUP(A304,Capitulos!A:B,2,0)</f>
        <v>View Information</v>
      </c>
      <c r="C304" s="19">
        <v>903</v>
      </c>
      <c r="D304" s="19" t="str">
        <f>VLOOKUP(C304,Campos!C:D,2,0)</f>
        <v>View Subject</v>
      </c>
      <c r="E304" t="s">
        <v>343</v>
      </c>
      <c r="F304">
        <f>VLOOKUP(E304,Indicacao_viabilidade!E:F,2,0)</f>
        <v>0</v>
      </c>
      <c r="G304">
        <f>IFERROR(VLOOKUP(C304,[1]CROSSWALK!$C$2:$I$90,7,0),0)</f>
        <v>0</v>
      </c>
    </row>
    <row r="305" spans="1:7" x14ac:dyDescent="0.25">
      <c r="A305" s="11">
        <f t="shared" si="4"/>
        <v>9</v>
      </c>
      <c r="B305" t="str">
        <f>VLOOKUP(A305,Capitulos!A:B,2,0)</f>
        <v>View Information</v>
      </c>
      <c r="C305" s="19">
        <v>903</v>
      </c>
      <c r="D305" s="19" t="str">
        <f>VLOOKUP(C305,Campos!C:D,2,0)</f>
        <v>View Subject</v>
      </c>
      <c r="E305" t="s">
        <v>344</v>
      </c>
      <c r="F305">
        <f>VLOOKUP(E305,Indicacao_viabilidade!E:F,2,0)</f>
        <v>0</v>
      </c>
      <c r="G305">
        <f>IFERROR(VLOOKUP(C305,[1]CROSSWALK!$C$2:$I$90,7,0),0)</f>
        <v>0</v>
      </c>
    </row>
    <row r="306" spans="1:7" x14ac:dyDescent="0.25">
      <c r="A306" s="11">
        <f t="shared" si="4"/>
        <v>9</v>
      </c>
      <c r="B306" t="str">
        <f>VLOOKUP(A306,Capitulos!A:B,2,0)</f>
        <v>View Information</v>
      </c>
      <c r="C306" s="19">
        <v>903</v>
      </c>
      <c r="D306" s="19" t="str">
        <f>VLOOKUP(C306,Campos!C:D,2,0)</f>
        <v>View Subject</v>
      </c>
      <c r="E306" t="s">
        <v>345</v>
      </c>
      <c r="F306">
        <f>VLOOKUP(E306,Indicacao_viabilidade!E:F,2,0)</f>
        <v>0</v>
      </c>
      <c r="G306">
        <f>IFERROR(VLOOKUP(C306,[1]CROSSWALK!$C$2:$I$90,7,0),0)</f>
        <v>0</v>
      </c>
    </row>
    <row r="307" spans="1:7" x14ac:dyDescent="0.25">
      <c r="A307" s="11">
        <f t="shared" si="4"/>
        <v>9</v>
      </c>
      <c r="B307" t="str">
        <f>VLOOKUP(A307,Capitulos!A:B,2,0)</f>
        <v>View Information</v>
      </c>
      <c r="C307">
        <v>903</v>
      </c>
      <c r="D307" t="s">
        <v>31</v>
      </c>
      <c r="E307" t="s">
        <v>560</v>
      </c>
      <c r="F307">
        <f>VLOOKUP(E307,Indicacao_viabilidade!E:F,2,0)</f>
        <v>1</v>
      </c>
      <c r="G307">
        <f>IFERROR(VLOOKUP(C307,[1]CROSSWALK!$C$2:$I$90,7,0),0)</f>
        <v>0</v>
      </c>
    </row>
    <row r="308" spans="1:7" x14ac:dyDescent="0.25">
      <c r="A308" s="11">
        <f t="shared" si="4"/>
        <v>9</v>
      </c>
      <c r="B308" t="str">
        <f>VLOOKUP(A308,Capitulos!A:B,2,0)</f>
        <v>View Information</v>
      </c>
      <c r="C308" s="19">
        <v>904</v>
      </c>
      <c r="D308" s="19" t="str">
        <f>VLOOKUP(C308,Campos!C:D,2,0)</f>
        <v>View Date</v>
      </c>
      <c r="E308" t="s">
        <v>346</v>
      </c>
      <c r="F308">
        <f>VLOOKUP(E308,Indicacao_viabilidade!E:F,2,0)</f>
        <v>0</v>
      </c>
      <c r="G308">
        <f>IFERROR(VLOOKUP(C308,[1]CROSSWALK!$C$2:$I$90,7,0),0)</f>
        <v>0</v>
      </c>
    </row>
    <row r="309" spans="1:7" x14ac:dyDescent="0.25">
      <c r="A309" s="11">
        <f t="shared" si="4"/>
        <v>9</v>
      </c>
      <c r="B309" t="str">
        <f>VLOOKUP(A309,Capitulos!A:B,2,0)</f>
        <v>View Information</v>
      </c>
      <c r="C309" s="19">
        <v>904</v>
      </c>
      <c r="D309" s="19" t="str">
        <f>VLOOKUP(C309,Campos!C:D,2,0)</f>
        <v>View Date</v>
      </c>
      <c r="E309" t="s">
        <v>387</v>
      </c>
      <c r="F309">
        <f>VLOOKUP(E309,Indicacao_viabilidade!E:F,2,0)</f>
        <v>0</v>
      </c>
      <c r="G309">
        <f>IFERROR(VLOOKUP(C309,[1]CROSSWALK!$C$2:$I$90,7,0),0)</f>
        <v>0</v>
      </c>
    </row>
    <row r="310" spans="1:7" x14ac:dyDescent="0.25">
      <c r="A310" s="11">
        <f t="shared" si="4"/>
        <v>9</v>
      </c>
      <c r="B310" t="str">
        <f>VLOOKUP(A310,Capitulos!A:B,2,0)</f>
        <v>View Information</v>
      </c>
      <c r="C310" s="19">
        <v>904</v>
      </c>
      <c r="D310" s="19" t="str">
        <f>VLOOKUP(C310,Campos!C:D,2,0)</f>
        <v>View Date</v>
      </c>
      <c r="E310" t="s">
        <v>348</v>
      </c>
      <c r="F310">
        <f>VLOOKUP(E310,Indicacao_viabilidade!E:F,2,0)</f>
        <v>0</v>
      </c>
      <c r="G310">
        <f>IFERROR(VLOOKUP(C310,[1]CROSSWALK!$C$2:$I$90,7,0),0)</f>
        <v>0</v>
      </c>
    </row>
    <row r="311" spans="1:7" x14ac:dyDescent="0.25">
      <c r="A311" s="11">
        <f t="shared" si="4"/>
        <v>9</v>
      </c>
      <c r="B311" t="str">
        <f>VLOOKUP(A311,Capitulos!A:B,2,0)</f>
        <v>View Information</v>
      </c>
      <c r="C311" s="19">
        <v>904</v>
      </c>
      <c r="D311" s="19" t="str">
        <f>VLOOKUP(C311,Campos!C:D,2,0)</f>
        <v>View Date</v>
      </c>
      <c r="E311" t="s">
        <v>411</v>
      </c>
      <c r="F311">
        <f>VLOOKUP(E311,Indicacao_viabilidade!E:F,2,0)</f>
        <v>0</v>
      </c>
      <c r="G311">
        <f>IFERROR(VLOOKUP(C311,[1]CROSSWALK!$C$2:$I$90,7,0),0)</f>
        <v>0</v>
      </c>
    </row>
    <row r="312" spans="1:7" x14ac:dyDescent="0.25">
      <c r="A312" s="11">
        <f t="shared" si="4"/>
        <v>9</v>
      </c>
      <c r="B312" t="str">
        <f>VLOOKUP(A312,Capitulos!A:B,2,0)</f>
        <v>View Information</v>
      </c>
      <c r="C312" s="19">
        <v>904</v>
      </c>
      <c r="D312" s="19" t="str">
        <f>VLOOKUP(C312,Campos!C:D,2,0)</f>
        <v>View Date</v>
      </c>
      <c r="E312" t="s">
        <v>396</v>
      </c>
      <c r="F312">
        <f>VLOOKUP(E312,Indicacao_viabilidade!E:F,2,0)</f>
        <v>0</v>
      </c>
      <c r="G312">
        <f>IFERROR(VLOOKUP(C312,[1]CROSSWALK!$C$2:$I$90,7,0),0)</f>
        <v>0</v>
      </c>
    </row>
    <row r="313" spans="1:7" x14ac:dyDescent="0.25">
      <c r="A313" s="11">
        <f t="shared" si="4"/>
        <v>9</v>
      </c>
      <c r="B313" t="str">
        <f>VLOOKUP(A313,Capitulos!A:B,2,0)</f>
        <v>View Information</v>
      </c>
      <c r="C313" s="19">
        <v>904</v>
      </c>
      <c r="D313" s="19" t="str">
        <f>VLOOKUP(C313,Campos!C:D,2,0)</f>
        <v>View Date</v>
      </c>
      <c r="E313" t="s">
        <v>430</v>
      </c>
      <c r="F313">
        <f>VLOOKUP(E313,Indicacao_viabilidade!E:F,2,0)</f>
        <v>0</v>
      </c>
      <c r="G313">
        <f>IFERROR(VLOOKUP(C313,[1]CROSSWALK!$C$2:$I$90,7,0),0)</f>
        <v>0</v>
      </c>
    </row>
    <row r="315" spans="1:7" x14ac:dyDescent="0.25">
      <c r="C315"/>
      <c r="D315"/>
    </row>
  </sheetData>
  <autoFilter ref="A1:G313" xr:uid="{19227D12-10BC-406D-92F9-AB136631495A}">
    <sortState xmlns:xlrd2="http://schemas.microsoft.com/office/spreadsheetml/2017/richdata2" ref="A2:G313">
      <sortCondition ref="C1:C270"/>
    </sortState>
  </autoFilter>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3BD81-28A8-4A58-942B-E7503E36380E}">
  <sheetPr>
    <tabColor rgb="FFFFC000"/>
  </sheetPr>
  <dimension ref="A1:A165"/>
  <sheetViews>
    <sheetView workbookViewId="0">
      <selection sqref="A1:A312"/>
    </sheetView>
  </sheetViews>
  <sheetFormatPr defaultRowHeight="15" x14ac:dyDescent="0.25"/>
  <sheetData>
    <row r="1" spans="1:1" x14ac:dyDescent="0.25">
      <c r="A1" t="s">
        <v>541</v>
      </c>
    </row>
    <row r="2" spans="1:1" x14ac:dyDescent="0.25">
      <c r="A2" t="s">
        <v>546</v>
      </c>
    </row>
    <row r="3" spans="1:1" x14ac:dyDescent="0.25">
      <c r="A3" t="s">
        <v>381</v>
      </c>
    </row>
    <row r="4" spans="1:1" x14ac:dyDescent="0.25">
      <c r="A4" t="s">
        <v>542</v>
      </c>
    </row>
    <row r="5" spans="1:1" x14ac:dyDescent="0.25">
      <c r="A5" t="s">
        <v>543</v>
      </c>
    </row>
    <row r="6" spans="1:1" x14ac:dyDescent="0.25">
      <c r="A6" t="s">
        <v>387</v>
      </c>
    </row>
    <row r="7" spans="1:1" x14ac:dyDescent="0.25">
      <c r="A7" t="s">
        <v>149</v>
      </c>
    </row>
    <row r="8" spans="1:1" x14ac:dyDescent="0.25">
      <c r="A8" t="s">
        <v>560</v>
      </c>
    </row>
    <row r="9" spans="1:1" x14ac:dyDescent="0.25">
      <c r="A9" t="s">
        <v>371</v>
      </c>
    </row>
    <row r="10" spans="1:1" x14ac:dyDescent="0.25">
      <c r="A10" t="s">
        <v>386</v>
      </c>
    </row>
    <row r="11" spans="1:1" x14ac:dyDescent="0.25">
      <c r="A11" t="s">
        <v>154</v>
      </c>
    </row>
    <row r="12" spans="1:1" x14ac:dyDescent="0.25">
      <c r="A12" t="s">
        <v>157</v>
      </c>
    </row>
    <row r="13" spans="1:1" x14ac:dyDescent="0.25">
      <c r="A13" t="s">
        <v>389</v>
      </c>
    </row>
    <row r="14" spans="1:1" x14ac:dyDescent="0.25">
      <c r="A14" t="s">
        <v>552</v>
      </c>
    </row>
    <row r="15" spans="1:1" x14ac:dyDescent="0.25">
      <c r="A15" t="s">
        <v>376</v>
      </c>
    </row>
    <row r="16" spans="1:1" x14ac:dyDescent="0.25">
      <c r="A16" t="s">
        <v>164</v>
      </c>
    </row>
    <row r="17" spans="1:1" x14ac:dyDescent="0.25">
      <c r="A17" t="s">
        <v>456</v>
      </c>
    </row>
    <row r="18" spans="1:1" x14ac:dyDescent="0.25">
      <c r="A18" t="s">
        <v>166</v>
      </c>
    </row>
    <row r="19" spans="1:1" x14ac:dyDescent="0.25">
      <c r="A19" t="s">
        <v>550</v>
      </c>
    </row>
    <row r="20" spans="1:1" x14ac:dyDescent="0.25">
      <c r="A20" t="s">
        <v>379</v>
      </c>
    </row>
    <row r="21" spans="1:1" x14ac:dyDescent="0.25">
      <c r="A21" t="s">
        <v>373</v>
      </c>
    </row>
    <row r="22" spans="1:1" x14ac:dyDescent="0.25">
      <c r="A22" t="s">
        <v>170</v>
      </c>
    </row>
    <row r="23" spans="1:1" x14ac:dyDescent="0.25">
      <c r="A23" t="s">
        <v>408</v>
      </c>
    </row>
    <row r="24" spans="1:1" x14ac:dyDescent="0.25">
      <c r="A24" t="s">
        <v>175</v>
      </c>
    </row>
    <row r="25" spans="1:1" x14ac:dyDescent="0.25">
      <c r="A25" t="s">
        <v>176</v>
      </c>
    </row>
    <row r="26" spans="1:1" x14ac:dyDescent="0.25">
      <c r="A26" t="s">
        <v>382</v>
      </c>
    </row>
    <row r="27" spans="1:1" x14ac:dyDescent="0.25">
      <c r="A27" t="s">
        <v>179</v>
      </c>
    </row>
    <row r="28" spans="1:1" x14ac:dyDescent="0.25">
      <c r="A28" t="s">
        <v>180</v>
      </c>
    </row>
    <row r="29" spans="1:1" x14ac:dyDescent="0.25">
      <c r="A29" t="s">
        <v>181</v>
      </c>
    </row>
    <row r="30" spans="1:1" x14ac:dyDescent="0.25">
      <c r="A30" t="s">
        <v>558</v>
      </c>
    </row>
    <row r="31" spans="1:1" x14ac:dyDescent="0.25">
      <c r="A31" t="s">
        <v>183</v>
      </c>
    </row>
    <row r="32" spans="1:1" x14ac:dyDescent="0.25">
      <c r="A32" t="s">
        <v>185</v>
      </c>
    </row>
    <row r="33" spans="1:1" x14ac:dyDescent="0.25">
      <c r="A33" t="s">
        <v>435</v>
      </c>
    </row>
    <row r="34" spans="1:1" x14ac:dyDescent="0.25">
      <c r="A34" t="s">
        <v>397</v>
      </c>
    </row>
    <row r="35" spans="1:1" x14ac:dyDescent="0.25">
      <c r="A35" t="s">
        <v>400</v>
      </c>
    </row>
    <row r="36" spans="1:1" x14ac:dyDescent="0.25">
      <c r="A36" t="s">
        <v>189</v>
      </c>
    </row>
    <row r="37" spans="1:1" x14ac:dyDescent="0.25">
      <c r="A37" t="s">
        <v>394</v>
      </c>
    </row>
    <row r="38" spans="1:1" x14ac:dyDescent="0.25">
      <c r="A38" t="s">
        <v>191</v>
      </c>
    </row>
    <row r="39" spans="1:1" x14ac:dyDescent="0.25">
      <c r="A39" t="s">
        <v>427</v>
      </c>
    </row>
    <row r="40" spans="1:1" x14ac:dyDescent="0.25">
      <c r="A40" t="s">
        <v>405</v>
      </c>
    </row>
    <row r="41" spans="1:1" x14ac:dyDescent="0.25">
      <c r="A41" t="s">
        <v>194</v>
      </c>
    </row>
    <row r="42" spans="1:1" x14ac:dyDescent="0.25">
      <c r="A42" t="s">
        <v>544</v>
      </c>
    </row>
    <row r="43" spans="1:1" x14ac:dyDescent="0.25">
      <c r="A43" t="s">
        <v>196</v>
      </c>
    </row>
    <row r="44" spans="1:1" x14ac:dyDescent="0.25">
      <c r="A44" t="s">
        <v>540</v>
      </c>
    </row>
    <row r="45" spans="1:1" x14ac:dyDescent="0.25">
      <c r="A45" t="s">
        <v>202</v>
      </c>
    </row>
    <row r="46" spans="1:1" x14ac:dyDescent="0.25">
      <c r="A46" t="s">
        <v>203</v>
      </c>
    </row>
    <row r="47" spans="1:1" x14ac:dyDescent="0.25">
      <c r="A47" t="s">
        <v>204</v>
      </c>
    </row>
    <row r="48" spans="1:1" x14ac:dyDescent="0.25">
      <c r="A48" t="s">
        <v>372</v>
      </c>
    </row>
    <row r="49" spans="1:1" x14ac:dyDescent="0.25">
      <c r="A49" t="s">
        <v>392</v>
      </c>
    </row>
    <row r="50" spans="1:1" x14ac:dyDescent="0.25">
      <c r="A50" t="s">
        <v>208</v>
      </c>
    </row>
    <row r="51" spans="1:1" x14ac:dyDescent="0.25">
      <c r="A51" t="s">
        <v>410</v>
      </c>
    </row>
    <row r="52" spans="1:1" x14ac:dyDescent="0.25">
      <c r="A52" t="s">
        <v>210</v>
      </c>
    </row>
    <row r="53" spans="1:1" x14ac:dyDescent="0.25">
      <c r="A53" t="s">
        <v>378</v>
      </c>
    </row>
    <row r="54" spans="1:1" x14ac:dyDescent="0.25">
      <c r="A54" t="s">
        <v>375</v>
      </c>
    </row>
    <row r="55" spans="1:1" x14ac:dyDescent="0.25">
      <c r="A55" t="s">
        <v>369</v>
      </c>
    </row>
    <row r="56" spans="1:1" x14ac:dyDescent="0.25">
      <c r="A56" t="s">
        <v>217</v>
      </c>
    </row>
    <row r="57" spans="1:1" x14ac:dyDescent="0.25">
      <c r="A57" t="s">
        <v>220</v>
      </c>
    </row>
    <row r="58" spans="1:1" x14ac:dyDescent="0.25">
      <c r="A58" t="s">
        <v>221</v>
      </c>
    </row>
    <row r="59" spans="1:1" x14ac:dyDescent="0.25">
      <c r="A59" t="s">
        <v>406</v>
      </c>
    </row>
    <row r="60" spans="1:1" x14ac:dyDescent="0.25">
      <c r="A60" t="s">
        <v>549</v>
      </c>
    </row>
    <row r="61" spans="1:1" x14ac:dyDescent="0.25">
      <c r="A61" t="s">
        <v>225</v>
      </c>
    </row>
    <row r="62" spans="1:1" x14ac:dyDescent="0.25">
      <c r="A62" t="s">
        <v>421</v>
      </c>
    </row>
    <row r="63" spans="1:1" x14ac:dyDescent="0.25">
      <c r="A63" t="s">
        <v>227</v>
      </c>
    </row>
    <row r="64" spans="1:1" x14ac:dyDescent="0.25">
      <c r="A64" t="s">
        <v>229</v>
      </c>
    </row>
    <row r="65" spans="1:1" x14ac:dyDescent="0.25">
      <c r="A65" t="s">
        <v>399</v>
      </c>
    </row>
    <row r="66" spans="1:1" x14ac:dyDescent="0.25">
      <c r="A66" t="s">
        <v>380</v>
      </c>
    </row>
    <row r="67" spans="1:1" x14ac:dyDescent="0.25">
      <c r="A67" t="s">
        <v>377</v>
      </c>
    </row>
    <row r="68" spans="1:1" x14ac:dyDescent="0.25">
      <c r="A68" t="s">
        <v>388</v>
      </c>
    </row>
    <row r="69" spans="1:1" x14ac:dyDescent="0.25">
      <c r="A69" t="s">
        <v>398</v>
      </c>
    </row>
    <row r="70" spans="1:1" x14ac:dyDescent="0.25">
      <c r="A70" t="s">
        <v>390</v>
      </c>
    </row>
    <row r="71" spans="1:1" x14ac:dyDescent="0.25">
      <c r="A71" t="s">
        <v>240</v>
      </c>
    </row>
    <row r="72" spans="1:1" x14ac:dyDescent="0.25">
      <c r="A72" t="s">
        <v>553</v>
      </c>
    </row>
    <row r="73" spans="1:1" x14ac:dyDescent="0.25">
      <c r="A73" t="s">
        <v>384</v>
      </c>
    </row>
    <row r="74" spans="1:1" x14ac:dyDescent="0.25">
      <c r="A74" t="s">
        <v>554</v>
      </c>
    </row>
    <row r="75" spans="1:1" x14ac:dyDescent="0.25">
      <c r="A75" t="s">
        <v>415</v>
      </c>
    </row>
    <row r="76" spans="1:1" x14ac:dyDescent="0.25">
      <c r="A76" t="s">
        <v>414</v>
      </c>
    </row>
    <row r="77" spans="1:1" x14ac:dyDescent="0.25">
      <c r="A77" t="s">
        <v>368</v>
      </c>
    </row>
    <row r="78" spans="1:1" x14ac:dyDescent="0.25">
      <c r="A78" t="s">
        <v>548</v>
      </c>
    </row>
    <row r="79" spans="1:1" x14ac:dyDescent="0.25">
      <c r="A79" t="s">
        <v>422</v>
      </c>
    </row>
    <row r="80" spans="1:1" x14ac:dyDescent="0.25">
      <c r="A80" t="s">
        <v>255</v>
      </c>
    </row>
    <row r="81" spans="1:1" x14ac:dyDescent="0.25">
      <c r="A81" t="s">
        <v>403</v>
      </c>
    </row>
    <row r="82" spans="1:1" x14ac:dyDescent="0.25">
      <c r="A82" t="s">
        <v>256</v>
      </c>
    </row>
    <row r="83" spans="1:1" x14ac:dyDescent="0.25">
      <c r="A83" t="s">
        <v>383</v>
      </c>
    </row>
    <row r="84" spans="1:1" x14ac:dyDescent="0.25">
      <c r="A84" t="s">
        <v>258</v>
      </c>
    </row>
    <row r="85" spans="1:1" x14ac:dyDescent="0.25">
      <c r="A85" t="s">
        <v>417</v>
      </c>
    </row>
    <row r="86" spans="1:1" x14ac:dyDescent="0.25">
      <c r="A86" t="s">
        <v>409</v>
      </c>
    </row>
    <row r="87" spans="1:1" x14ac:dyDescent="0.25">
      <c r="A87" t="s">
        <v>432</v>
      </c>
    </row>
    <row r="88" spans="1:1" x14ac:dyDescent="0.25">
      <c r="A88" t="s">
        <v>551</v>
      </c>
    </row>
    <row r="89" spans="1:1" x14ac:dyDescent="0.25">
      <c r="A89" t="s">
        <v>263</v>
      </c>
    </row>
    <row r="90" spans="1:1" x14ac:dyDescent="0.25">
      <c r="A90" t="s">
        <v>437</v>
      </c>
    </row>
    <row r="91" spans="1:1" x14ac:dyDescent="0.25">
      <c r="A91" t="s">
        <v>370</v>
      </c>
    </row>
    <row r="92" spans="1:1" x14ac:dyDescent="0.25">
      <c r="A92" t="s">
        <v>433</v>
      </c>
    </row>
    <row r="93" spans="1:1" x14ac:dyDescent="0.25">
      <c r="A93" t="s">
        <v>547</v>
      </c>
    </row>
    <row r="94" spans="1:1" x14ac:dyDescent="0.25">
      <c r="A94" t="s">
        <v>393</v>
      </c>
    </row>
    <row r="95" spans="1:1" x14ac:dyDescent="0.25">
      <c r="A95" t="s">
        <v>412</v>
      </c>
    </row>
    <row r="96" spans="1:1" x14ac:dyDescent="0.25">
      <c r="A96" t="s">
        <v>426</v>
      </c>
    </row>
    <row r="97" spans="1:1" x14ac:dyDescent="0.25">
      <c r="A97" t="s">
        <v>275</v>
      </c>
    </row>
    <row r="98" spans="1:1" x14ac:dyDescent="0.25">
      <c r="A98" t="s">
        <v>420</v>
      </c>
    </row>
    <row r="99" spans="1:1" x14ac:dyDescent="0.25">
      <c r="A99" t="s">
        <v>419</v>
      </c>
    </row>
    <row r="100" spans="1:1" x14ac:dyDescent="0.25">
      <c r="A100" t="s">
        <v>418</v>
      </c>
    </row>
    <row r="101" spans="1:1" x14ac:dyDescent="0.25">
      <c r="A101" t="s">
        <v>367</v>
      </c>
    </row>
    <row r="102" spans="1:1" x14ac:dyDescent="0.25">
      <c r="A102" t="s">
        <v>402</v>
      </c>
    </row>
    <row r="103" spans="1:1" x14ac:dyDescent="0.25">
      <c r="A103" t="s">
        <v>559</v>
      </c>
    </row>
    <row r="104" spans="1:1" x14ac:dyDescent="0.25">
      <c r="A104" t="s">
        <v>385</v>
      </c>
    </row>
    <row r="105" spans="1:1" x14ac:dyDescent="0.25">
      <c r="A105" t="s">
        <v>429</v>
      </c>
    </row>
    <row r="106" spans="1:1" x14ac:dyDescent="0.25">
      <c r="A106" t="s">
        <v>404</v>
      </c>
    </row>
    <row r="107" spans="1:1" x14ac:dyDescent="0.25">
      <c r="A107" t="s">
        <v>428</v>
      </c>
    </row>
    <row r="108" spans="1:1" x14ac:dyDescent="0.25">
      <c r="A108" t="s">
        <v>283</v>
      </c>
    </row>
    <row r="109" spans="1:1" x14ac:dyDescent="0.25">
      <c r="A109" t="s">
        <v>285</v>
      </c>
    </row>
    <row r="110" spans="1:1" x14ac:dyDescent="0.25">
      <c r="A110" t="s">
        <v>286</v>
      </c>
    </row>
    <row r="111" spans="1:1" x14ac:dyDescent="0.25">
      <c r="A111" t="s">
        <v>361</v>
      </c>
    </row>
    <row r="112" spans="1:1" x14ac:dyDescent="0.25">
      <c r="A112" t="s">
        <v>425</v>
      </c>
    </row>
    <row r="113" spans="1:1" x14ac:dyDescent="0.25">
      <c r="A113" t="s">
        <v>360</v>
      </c>
    </row>
    <row r="114" spans="1:1" x14ac:dyDescent="0.25">
      <c r="A114" t="s">
        <v>290</v>
      </c>
    </row>
    <row r="115" spans="1:1" x14ac:dyDescent="0.25">
      <c r="A115" t="s">
        <v>291</v>
      </c>
    </row>
    <row r="116" spans="1:1" x14ac:dyDescent="0.25">
      <c r="A116" t="s">
        <v>292</v>
      </c>
    </row>
    <row r="117" spans="1:1" x14ac:dyDescent="0.25">
      <c r="A117" t="s">
        <v>416</v>
      </c>
    </row>
    <row r="118" spans="1:1" x14ac:dyDescent="0.25">
      <c r="A118" t="s">
        <v>294</v>
      </c>
    </row>
    <row r="119" spans="1:1" x14ac:dyDescent="0.25">
      <c r="A119" t="s">
        <v>295</v>
      </c>
    </row>
    <row r="120" spans="1:1" x14ac:dyDescent="0.25">
      <c r="A120" t="s">
        <v>296</v>
      </c>
    </row>
    <row r="121" spans="1:1" x14ac:dyDescent="0.25">
      <c r="A121" t="s">
        <v>297</v>
      </c>
    </row>
    <row r="122" spans="1:1" x14ac:dyDescent="0.25">
      <c r="A122" t="s">
        <v>298</v>
      </c>
    </row>
    <row r="123" spans="1:1" x14ac:dyDescent="0.25">
      <c r="A123" t="s">
        <v>299</v>
      </c>
    </row>
    <row r="124" spans="1:1" x14ac:dyDescent="0.25">
      <c r="A124" t="s">
        <v>300</v>
      </c>
    </row>
    <row r="125" spans="1:1" x14ac:dyDescent="0.25">
      <c r="A125" t="s">
        <v>301</v>
      </c>
    </row>
    <row r="126" spans="1:1" x14ac:dyDescent="0.25">
      <c r="A126" t="s">
        <v>302</v>
      </c>
    </row>
    <row r="127" spans="1:1" x14ac:dyDescent="0.25">
      <c r="A127" t="s">
        <v>303</v>
      </c>
    </row>
    <row r="128" spans="1:1" x14ac:dyDescent="0.25">
      <c r="A128" t="s">
        <v>304</v>
      </c>
    </row>
    <row r="129" spans="1:1" x14ac:dyDescent="0.25">
      <c r="A129" t="s">
        <v>431</v>
      </c>
    </row>
    <row r="130" spans="1:1" x14ac:dyDescent="0.25">
      <c r="A130" t="s">
        <v>436</v>
      </c>
    </row>
    <row r="131" spans="1:1" x14ac:dyDescent="0.25">
      <c r="A131" t="s">
        <v>374</v>
      </c>
    </row>
    <row r="132" spans="1:1" x14ac:dyDescent="0.25">
      <c r="A132" t="s">
        <v>407</v>
      </c>
    </row>
    <row r="133" spans="1:1" x14ac:dyDescent="0.25">
      <c r="A133" t="s">
        <v>423</v>
      </c>
    </row>
    <row r="134" spans="1:1" x14ac:dyDescent="0.25">
      <c r="A134" t="s">
        <v>401</v>
      </c>
    </row>
    <row r="135" spans="1:1" x14ac:dyDescent="0.25">
      <c r="A135" t="s">
        <v>313</v>
      </c>
    </row>
    <row r="136" spans="1:1" x14ac:dyDescent="0.25">
      <c r="A136" t="s">
        <v>434</v>
      </c>
    </row>
    <row r="137" spans="1:1" x14ac:dyDescent="0.25">
      <c r="A137" t="s">
        <v>315</v>
      </c>
    </row>
    <row r="138" spans="1:1" x14ac:dyDescent="0.25">
      <c r="A138" t="s">
        <v>316</v>
      </c>
    </row>
    <row r="139" spans="1:1" x14ac:dyDescent="0.25">
      <c r="A139" t="s">
        <v>424</v>
      </c>
    </row>
    <row r="140" spans="1:1" x14ac:dyDescent="0.25">
      <c r="A140" t="s">
        <v>319</v>
      </c>
    </row>
    <row r="141" spans="1:1" x14ac:dyDescent="0.25">
      <c r="A141" t="s">
        <v>320</v>
      </c>
    </row>
    <row r="142" spans="1:1" x14ac:dyDescent="0.25">
      <c r="A142" t="s">
        <v>322</v>
      </c>
    </row>
    <row r="143" spans="1:1" x14ac:dyDescent="0.25">
      <c r="A143" t="s">
        <v>323</v>
      </c>
    </row>
    <row r="144" spans="1:1" x14ac:dyDescent="0.25">
      <c r="A144" t="s">
        <v>324</v>
      </c>
    </row>
    <row r="145" spans="1:1" x14ac:dyDescent="0.25">
      <c r="A145" t="s">
        <v>136</v>
      </c>
    </row>
    <row r="146" spans="1:1" x14ac:dyDescent="0.25">
      <c r="A146" t="s">
        <v>326</v>
      </c>
    </row>
    <row r="147" spans="1:1" x14ac:dyDescent="0.25">
      <c r="A147" t="s">
        <v>545</v>
      </c>
    </row>
    <row r="148" spans="1:1" x14ac:dyDescent="0.25">
      <c r="A148" t="s">
        <v>395</v>
      </c>
    </row>
    <row r="149" spans="1:1" x14ac:dyDescent="0.25">
      <c r="A149" t="s">
        <v>391</v>
      </c>
    </row>
    <row r="150" spans="1:1" x14ac:dyDescent="0.25">
      <c r="A150" t="s">
        <v>332</v>
      </c>
    </row>
    <row r="151" spans="1:1" x14ac:dyDescent="0.25">
      <c r="A151" t="s">
        <v>413</v>
      </c>
    </row>
    <row r="152" spans="1:1" x14ac:dyDescent="0.25">
      <c r="A152" t="s">
        <v>334</v>
      </c>
    </row>
    <row r="153" spans="1:1" x14ac:dyDescent="0.25">
      <c r="A153" t="s">
        <v>335</v>
      </c>
    </row>
    <row r="154" spans="1:1" x14ac:dyDescent="0.25">
      <c r="A154" t="s">
        <v>336</v>
      </c>
    </row>
    <row r="155" spans="1:1" x14ac:dyDescent="0.25">
      <c r="A155" t="s">
        <v>337</v>
      </c>
    </row>
    <row r="156" spans="1:1" x14ac:dyDescent="0.25">
      <c r="A156" t="s">
        <v>338</v>
      </c>
    </row>
    <row r="157" spans="1:1" x14ac:dyDescent="0.25">
      <c r="A157" t="s">
        <v>339</v>
      </c>
    </row>
    <row r="158" spans="1:1" x14ac:dyDescent="0.25">
      <c r="A158" t="s">
        <v>343</v>
      </c>
    </row>
    <row r="159" spans="1:1" x14ac:dyDescent="0.25">
      <c r="A159" t="s">
        <v>344</v>
      </c>
    </row>
    <row r="160" spans="1:1" x14ac:dyDescent="0.25">
      <c r="A160" t="s">
        <v>345</v>
      </c>
    </row>
    <row r="161" spans="1:1" x14ac:dyDescent="0.25">
      <c r="A161" t="s">
        <v>346</v>
      </c>
    </row>
    <row r="162" spans="1:1" x14ac:dyDescent="0.25">
      <c r="A162" t="s">
        <v>348</v>
      </c>
    </row>
    <row r="163" spans="1:1" x14ac:dyDescent="0.25">
      <c r="A163" t="s">
        <v>411</v>
      </c>
    </row>
    <row r="164" spans="1:1" x14ac:dyDescent="0.25">
      <c r="A164" t="s">
        <v>396</v>
      </c>
    </row>
    <row r="165" spans="1:1" x14ac:dyDescent="0.25">
      <c r="A165" t="s">
        <v>430</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Capitulos</vt:lpstr>
      <vt:lpstr>Campos</vt:lpstr>
      <vt:lpstr>Resumo campos</vt:lpstr>
      <vt:lpstr>Todas_Regras</vt:lpstr>
      <vt:lpstr>Indicacao_viabilidade</vt:lpstr>
      <vt:lpstr>Consolidado_Viaveis</vt:lpstr>
      <vt:lpstr>Analytics_Viaveis</vt:lpstr>
      <vt:lpstr>Todas_Regras_Consolidado</vt:lpstr>
      <vt:lpstr>Planilha6</vt:lpstr>
      <vt:lpstr>Analytics_Todas</vt:lpstr>
      <vt:lpstr>Tabela regras por campos</vt:lpstr>
      <vt:lpstr>enancib 2022</vt:lpstr>
      <vt:lpstr>enancib regras distintas</vt:lpstr>
      <vt:lpstr>Planilha4</vt:lpstr>
      <vt:lpstr>gráfico 1</vt:lpstr>
      <vt:lpstr>Planilha8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Abeil Coelho Junior</dc:creator>
  <cp:lastModifiedBy>Abeil Coelho Junior</cp:lastModifiedBy>
  <dcterms:created xsi:type="dcterms:W3CDTF">2022-04-11T00:27:46Z</dcterms:created>
  <dcterms:modified xsi:type="dcterms:W3CDTF">2022-06-13T20:19:53Z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NoClassification</vt:lpwstr>
  </property>
  <property fmtid="{D5CDD505-2E9C-101B-9397-08002B2CF9AE}" pid="3" name="ClassificationDisplay">
    <vt:lpwstr>[No Classification] </vt:lpwstr>
  </property>
  <property fmtid="{D5CDD505-2E9C-101B-9397-08002B2CF9AE}" pid="4" name="Verifier">
    <vt:lpwstr>IyCHJSc6Ni2APpMzOzkqPA==</vt:lpwstr>
  </property>
  <property fmtid="{D5CDD505-2E9C-101B-9397-08002B2CF9AE}" pid="5" name="PolicyName">
    <vt:lpwstr>IyBkiiooNjePMZkxLiQsPTo=</vt:lpwstr>
  </property>
  <property fmtid="{D5CDD505-2E9C-101B-9397-08002B2CF9AE}" pid="6" name="PolicyID">
    <vt:lpwstr/>
  </property>
  <property fmtid="{D5CDD505-2E9C-101B-9397-08002B2CF9AE}" pid="7" name="DomainID">
    <vt:lpwstr/>
  </property>
  <property fmtid="{D5CDD505-2E9C-101B-9397-08002B2CF9AE}" pid="8" name="HText">
    <vt:lpwstr/>
  </property>
  <property fmtid="{D5CDD505-2E9C-101B-9397-08002B2CF9AE}" pid="9" name="FText">
    <vt:lpwstr/>
  </property>
  <property fmtid="{D5CDD505-2E9C-101B-9397-08002B2CF9AE}" pid="10" name="WMark">
    <vt:lpwstr/>
  </property>
  <property fmtid="{D5CDD505-2E9C-101B-9397-08002B2CF9AE}" pid="11" name="Set">
    <vt:lpwstr>Ky4oOiM=</vt:lpwstr>
  </property>
  <property fmtid="{D5CDD505-2E9C-101B-9397-08002B2CF9AE}" pid="12" name="Version">
    <vt:lpwstr>Xw==</vt:lpwstr>
  </property>
</Properties>
</file>