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KS\Desktop\R\"/>
    </mc:Choice>
  </mc:AlternateContent>
  <xr:revisionPtr revIDLastSave="0" documentId="13_ncr:1_{3933D1CA-DA6F-43E8-8F3C-4ADABE5473EB}" xr6:coauthVersionLast="47" xr6:coauthVersionMax="47" xr10:uidLastSave="{00000000-0000-0000-0000-000000000000}"/>
  <bookViews>
    <workbookView xWindow="-120" yWindow="-120" windowWidth="20730" windowHeight="11160" xr2:uid="{C09CD7DE-2265-4281-B842-9C77A551E0B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B24" i="1" l="1"/>
  <c r="AD26" i="1"/>
  <c r="AD25" i="1"/>
  <c r="AD24" i="1"/>
  <c r="AD23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4" i="1"/>
  <c r="Y26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O26" i="1"/>
  <c r="P26" i="1"/>
  <c r="Q26" i="1"/>
  <c r="R26" i="1"/>
  <c r="S26" i="1"/>
  <c r="T26" i="1"/>
  <c r="U26" i="1"/>
  <c r="V26" i="1"/>
  <c r="W26" i="1"/>
  <c r="X26" i="1"/>
  <c r="Z26" i="1"/>
  <c r="AA26" i="1"/>
  <c r="AB26" i="1"/>
  <c r="V11" i="1"/>
  <c r="Z8" i="1"/>
  <c r="Y4" i="1"/>
  <c r="Z4" i="1"/>
  <c r="AA4" i="1"/>
  <c r="AB4" i="1"/>
  <c r="Y5" i="1"/>
  <c r="Z5" i="1"/>
  <c r="AA5" i="1"/>
  <c r="AB5" i="1"/>
  <c r="Y6" i="1"/>
  <c r="Z6" i="1"/>
  <c r="AA6" i="1"/>
  <c r="AB6" i="1"/>
  <c r="Y7" i="1"/>
  <c r="Z7" i="1"/>
  <c r="AA7" i="1"/>
  <c r="AB7" i="1"/>
  <c r="Y8" i="1"/>
  <c r="AA8" i="1"/>
  <c r="AB8" i="1"/>
  <c r="Y9" i="1"/>
  <c r="Z9" i="1"/>
  <c r="AA9" i="1"/>
  <c r="AB9" i="1"/>
  <c r="Y10" i="1"/>
  <c r="Z10" i="1"/>
  <c r="AA10" i="1"/>
  <c r="AB10" i="1"/>
  <c r="Y11" i="1"/>
  <c r="Z11" i="1"/>
  <c r="AA11" i="1"/>
  <c r="AB11" i="1"/>
  <c r="Y12" i="1"/>
  <c r="Z12" i="1"/>
  <c r="AA12" i="1"/>
  <c r="AB12" i="1"/>
  <c r="Y13" i="1"/>
  <c r="Z13" i="1"/>
  <c r="AA13" i="1"/>
  <c r="AB13" i="1"/>
  <c r="Y14" i="1"/>
  <c r="Z14" i="1"/>
  <c r="AA14" i="1"/>
  <c r="AB14" i="1"/>
  <c r="Y15" i="1"/>
  <c r="Z15" i="1"/>
  <c r="AA15" i="1"/>
  <c r="AB15" i="1"/>
  <c r="Y16" i="1"/>
  <c r="Z16" i="1"/>
  <c r="AA16" i="1"/>
  <c r="AB16" i="1"/>
  <c r="Y17" i="1"/>
  <c r="Z17" i="1"/>
  <c r="AA17" i="1"/>
  <c r="AB17" i="1"/>
  <c r="Y18" i="1"/>
  <c r="Z18" i="1"/>
  <c r="AA18" i="1"/>
  <c r="AB18" i="1"/>
  <c r="Y19" i="1"/>
  <c r="Z19" i="1"/>
  <c r="AA19" i="1"/>
  <c r="AB19" i="1"/>
  <c r="Y20" i="1"/>
  <c r="Z20" i="1"/>
  <c r="AA20" i="1"/>
  <c r="AB20" i="1"/>
  <c r="Y21" i="1"/>
  <c r="Z21" i="1"/>
  <c r="AA21" i="1"/>
  <c r="AB21" i="1"/>
  <c r="Z3" i="1"/>
  <c r="AA3" i="1"/>
  <c r="AB3" i="1" s="1"/>
  <c r="Y3" i="1"/>
  <c r="U7" i="1"/>
  <c r="S5" i="1"/>
  <c r="W21" i="1"/>
  <c r="V21" i="1"/>
  <c r="U21" i="1"/>
  <c r="T21" i="1"/>
  <c r="S21" i="1"/>
  <c r="W20" i="1"/>
  <c r="V20" i="1"/>
  <c r="U20" i="1"/>
  <c r="T20" i="1"/>
  <c r="S20" i="1"/>
  <c r="W19" i="1"/>
  <c r="V19" i="1"/>
  <c r="U19" i="1"/>
  <c r="T19" i="1"/>
  <c r="S19" i="1"/>
  <c r="W18" i="1"/>
  <c r="V18" i="1"/>
  <c r="U18" i="1"/>
  <c r="T18" i="1"/>
  <c r="S18" i="1"/>
  <c r="W17" i="1"/>
  <c r="V17" i="1"/>
  <c r="U17" i="1"/>
  <c r="T17" i="1"/>
  <c r="S17" i="1"/>
  <c r="W16" i="1"/>
  <c r="V16" i="1"/>
  <c r="U16" i="1"/>
  <c r="T16" i="1"/>
  <c r="S16" i="1"/>
  <c r="W15" i="1"/>
  <c r="V15" i="1"/>
  <c r="U15" i="1"/>
  <c r="T15" i="1"/>
  <c r="S15" i="1"/>
  <c r="W14" i="1"/>
  <c r="V14" i="1"/>
  <c r="U14" i="1"/>
  <c r="T14" i="1"/>
  <c r="S14" i="1"/>
  <c r="W13" i="1"/>
  <c r="V13" i="1"/>
  <c r="U13" i="1"/>
  <c r="T13" i="1"/>
  <c r="S13" i="1"/>
  <c r="W12" i="1"/>
  <c r="V12" i="1"/>
  <c r="U12" i="1"/>
  <c r="T12" i="1"/>
  <c r="S12" i="1"/>
  <c r="W11" i="1"/>
  <c r="U11" i="1"/>
  <c r="T11" i="1"/>
  <c r="S11" i="1"/>
  <c r="W10" i="1"/>
  <c r="V10" i="1"/>
  <c r="U10" i="1"/>
  <c r="T10" i="1"/>
  <c r="S10" i="1"/>
  <c r="W9" i="1"/>
  <c r="V9" i="1"/>
  <c r="U9" i="1"/>
  <c r="T9" i="1"/>
  <c r="S9" i="1"/>
  <c r="W8" i="1"/>
  <c r="V8" i="1"/>
  <c r="U8" i="1"/>
  <c r="T8" i="1"/>
  <c r="S8" i="1"/>
  <c r="W7" i="1"/>
  <c r="V7" i="1"/>
  <c r="T7" i="1"/>
  <c r="S7" i="1"/>
  <c r="W6" i="1"/>
  <c r="V6" i="1"/>
  <c r="U6" i="1"/>
  <c r="T6" i="1"/>
  <c r="S6" i="1"/>
  <c r="W5" i="1"/>
  <c r="V5" i="1"/>
  <c r="U5" i="1"/>
  <c r="T5" i="1"/>
  <c r="W4" i="1"/>
  <c r="V4" i="1"/>
  <c r="U4" i="1"/>
  <c r="T4" i="1"/>
  <c r="S4" i="1"/>
  <c r="U3" i="1"/>
  <c r="V3" i="1"/>
  <c r="W3" i="1" s="1"/>
  <c r="T3" i="1"/>
  <c r="P21" i="1"/>
  <c r="P4" i="1"/>
  <c r="Q4" i="1"/>
  <c r="R4" i="1"/>
  <c r="P5" i="1"/>
  <c r="Q5" i="1"/>
  <c r="R5" i="1"/>
  <c r="P6" i="1"/>
  <c r="Q6" i="1"/>
  <c r="R6" i="1"/>
  <c r="P7" i="1"/>
  <c r="Q7" i="1"/>
  <c r="R7" i="1"/>
  <c r="P8" i="1"/>
  <c r="Q8" i="1"/>
  <c r="R8" i="1"/>
  <c r="P9" i="1"/>
  <c r="Q9" i="1"/>
  <c r="R9" i="1"/>
  <c r="P10" i="1"/>
  <c r="Q10" i="1"/>
  <c r="R10" i="1"/>
  <c r="P11" i="1"/>
  <c r="Q11" i="1"/>
  <c r="R11" i="1"/>
  <c r="P12" i="1"/>
  <c r="Q12" i="1"/>
  <c r="R12" i="1"/>
  <c r="P13" i="1"/>
  <c r="Q13" i="1"/>
  <c r="R13" i="1"/>
  <c r="P14" i="1"/>
  <c r="Q14" i="1"/>
  <c r="R14" i="1"/>
  <c r="P15" i="1"/>
  <c r="Q15" i="1"/>
  <c r="R15" i="1"/>
  <c r="P16" i="1"/>
  <c r="Q16" i="1"/>
  <c r="R16" i="1"/>
  <c r="P17" i="1"/>
  <c r="Q17" i="1"/>
  <c r="R17" i="1"/>
  <c r="P18" i="1"/>
  <c r="Q18" i="1"/>
  <c r="R18" i="1"/>
  <c r="P19" i="1"/>
  <c r="Q19" i="1"/>
  <c r="R19" i="1"/>
  <c r="P20" i="1"/>
  <c r="Q20" i="1"/>
  <c r="R20" i="1"/>
  <c r="Q21" i="1"/>
  <c r="R21" i="1"/>
  <c r="O8" i="1"/>
  <c r="O4" i="1"/>
  <c r="O9" i="1"/>
  <c r="O21" i="1"/>
  <c r="O20" i="1"/>
  <c r="O19" i="1"/>
  <c r="O18" i="1"/>
  <c r="O17" i="1"/>
  <c r="O16" i="1"/>
  <c r="O15" i="1"/>
  <c r="O14" i="1"/>
  <c r="O13" i="1"/>
  <c r="O12" i="1"/>
  <c r="O11" i="1"/>
  <c r="O10" i="1"/>
  <c r="O7" i="1"/>
  <c r="O6" i="1"/>
  <c r="O5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4" i="1"/>
  <c r="O3" i="1"/>
  <c r="P3" i="1" s="1"/>
  <c r="Q3" i="1" s="1"/>
  <c r="R3" i="1" s="1"/>
  <c r="J11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J4" i="1"/>
  <c r="J21" i="1"/>
  <c r="J20" i="1"/>
  <c r="J19" i="1"/>
  <c r="J18" i="1"/>
  <c r="J17" i="1"/>
  <c r="J16" i="1"/>
  <c r="J15" i="1"/>
  <c r="J14" i="1"/>
  <c r="J13" i="1"/>
  <c r="J12" i="1"/>
  <c r="J10" i="1"/>
  <c r="J9" i="1"/>
  <c r="J8" i="1"/>
  <c r="J7" i="1"/>
  <c r="J6" i="1"/>
  <c r="J5" i="1"/>
  <c r="J3" i="1"/>
  <c r="K3" i="1" s="1"/>
  <c r="L3" i="1" s="1"/>
  <c r="M3" i="1" s="1"/>
  <c r="E3" i="1"/>
  <c r="F3" i="1" s="1"/>
  <c r="G3" i="1" s="1"/>
  <c r="H3" i="1" s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4" i="1"/>
  <c r="D26" i="1"/>
  <c r="D25" i="1"/>
  <c r="D24" i="1"/>
  <c r="D23" i="1"/>
  <c r="C25" i="1"/>
  <c r="C24" i="1"/>
  <c r="C23" i="1"/>
  <c r="X16" i="1" l="1"/>
  <c r="X8" i="1"/>
  <c r="X7" i="1"/>
  <c r="X12" i="1"/>
  <c r="X19" i="1"/>
  <c r="X11" i="1"/>
  <c r="X20" i="1"/>
  <c r="X4" i="1"/>
  <c r="X15" i="1"/>
  <c r="X21" i="1"/>
  <c r="X13" i="1"/>
  <c r="N25" i="1"/>
  <c r="N26" i="1"/>
  <c r="X17" i="1"/>
  <c r="X14" i="1"/>
  <c r="X9" i="1"/>
  <c r="X6" i="1"/>
  <c r="X18" i="1"/>
  <c r="X10" i="1"/>
  <c r="N23" i="1"/>
  <c r="N24" i="1"/>
  <c r="X5" i="1"/>
</calcChain>
</file>

<file path=xl/sharedStrings.xml><?xml version="1.0" encoding="utf-8"?>
<sst xmlns="http://schemas.openxmlformats.org/spreadsheetml/2006/main" count="51" uniqueCount="51">
  <si>
    <t>Employee Payroll</t>
  </si>
  <si>
    <t>LastName</t>
  </si>
  <si>
    <t>FirstName</t>
  </si>
  <si>
    <t xml:space="preserve"> Hourly wage</t>
  </si>
  <si>
    <t>Hours worked</t>
  </si>
  <si>
    <t>Pay</t>
  </si>
  <si>
    <t>Tim</t>
  </si>
  <si>
    <t>Jason</t>
  </si>
  <si>
    <t xml:space="preserve">Tobby </t>
  </si>
  <si>
    <t>Sham</t>
  </si>
  <si>
    <t>Singa</t>
  </si>
  <si>
    <t>Irene</t>
  </si>
  <si>
    <t>Menat</t>
  </si>
  <si>
    <t>George</t>
  </si>
  <si>
    <t>Calvin</t>
  </si>
  <si>
    <t>Isaac</t>
  </si>
  <si>
    <t>Sanchion</t>
  </si>
  <si>
    <t>Katani</t>
  </si>
  <si>
    <t>Jodan</t>
  </si>
  <si>
    <t>Aniba</t>
  </si>
  <si>
    <t>Licasa</t>
  </si>
  <si>
    <t>Anitah</t>
  </si>
  <si>
    <t>Jeff</t>
  </si>
  <si>
    <t>Lisa</t>
  </si>
  <si>
    <t>Abdi</t>
  </si>
  <si>
    <t>Shanaan</t>
  </si>
  <si>
    <t>Okienda</t>
  </si>
  <si>
    <t>Tomas</t>
  </si>
  <si>
    <t>Amigo</t>
  </si>
  <si>
    <t>Dason</t>
  </si>
  <si>
    <t>Din</t>
  </si>
  <si>
    <t xml:space="preserve">Xavi </t>
  </si>
  <si>
    <t xml:space="preserve">Paul </t>
  </si>
  <si>
    <t>Thomas</t>
  </si>
  <si>
    <t xml:space="preserve">Anyango </t>
  </si>
  <si>
    <t>Oloo</t>
  </si>
  <si>
    <t>Martin</t>
  </si>
  <si>
    <t>Munene</t>
  </si>
  <si>
    <t xml:space="preserve">Shaz </t>
  </si>
  <si>
    <t>Timon</t>
  </si>
  <si>
    <t>Bill</t>
  </si>
  <si>
    <t>Jane</t>
  </si>
  <si>
    <t>Max</t>
  </si>
  <si>
    <t>Min</t>
  </si>
  <si>
    <t>Average</t>
  </si>
  <si>
    <t>Total</t>
  </si>
  <si>
    <t>Don RAKS</t>
  </si>
  <si>
    <t>Overtime Hours</t>
  </si>
  <si>
    <t>Overtime Bonus</t>
  </si>
  <si>
    <t>TOTAL</t>
  </si>
  <si>
    <t>Jan PAY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</si>
</sst>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9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49998474074526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5">
    <xf numFmtId="0" fontId="0" fillId="0" borderId="0" xfId="0"/>
    <xf numFmtId="16" fontId="0" fillId="0" borderId="0" xfId="0" applyNumberFormat="1"/>
    <xf numFmtId="44" fontId="0" fillId="0" borderId="0" xfId="1" applyFont="1"/>
    <xf numFmtId="44" fontId="0" fillId="0" borderId="0" xfId="0" applyNumberFormat="1"/>
    <xf numFmtId="169" fontId="0" fillId="0" borderId="0" xfId="0" applyNumberFormat="1"/>
    <xf numFmtId="16" fontId="0" fillId="2" borderId="0" xfId="0" applyNumberFormat="1" applyFill="1"/>
    <xf numFmtId="0" fontId="0" fillId="2" borderId="0" xfId="0" applyFill="1"/>
    <xf numFmtId="16" fontId="0" fillId="3" borderId="0" xfId="0" applyNumberFormat="1" applyFill="1"/>
    <xf numFmtId="0" fontId="0" fillId="3" borderId="0" xfId="0" applyFill="1"/>
    <xf numFmtId="16" fontId="0" fillId="4" borderId="0" xfId="0" applyNumberFormat="1" applyFill="1"/>
    <xf numFmtId="44" fontId="0" fillId="4" borderId="0" xfId="0" applyNumberFormat="1" applyFill="1"/>
    <xf numFmtId="16" fontId="0" fillId="5" borderId="0" xfId="0" applyNumberFormat="1" applyFill="1"/>
    <xf numFmtId="44" fontId="0" fillId="5" borderId="0" xfId="0" applyNumberFormat="1" applyFill="1"/>
    <xf numFmtId="16" fontId="0" fillId="6" borderId="0" xfId="0" applyNumberFormat="1" applyFill="1"/>
    <xf numFmtId="44" fontId="0" fillId="6" borderId="0" xfId="0" applyNumberForma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8B25D-973B-442F-A256-1B86F2BBB4E6}">
  <sheetPr>
    <pageSetUpPr fitToPage="1"/>
  </sheetPr>
  <dimension ref="A1:AD26"/>
  <sheetViews>
    <sheetView tabSelected="1" topLeftCell="W17" zoomScale="85" zoomScaleNormal="85" workbookViewId="0">
      <selection activeCell="AF13" sqref="AF13"/>
    </sheetView>
  </sheetViews>
  <sheetFormatPr defaultRowHeight="15" x14ac:dyDescent="0.25"/>
  <cols>
    <col min="1" max="1" width="14.85546875" customWidth="1"/>
    <col min="2" max="2" width="12.7109375" customWidth="1"/>
    <col min="3" max="3" width="13.5703125" customWidth="1"/>
    <col min="4" max="13" width="18.85546875" customWidth="1"/>
    <col min="14" max="18" width="14.7109375" customWidth="1"/>
    <col min="19" max="23" width="18.42578125" customWidth="1"/>
    <col min="24" max="24" width="13.42578125" customWidth="1"/>
    <col min="25" max="28" width="11.5703125" bestFit="1" customWidth="1"/>
    <col min="30" max="30" width="11.5703125" bestFit="1" customWidth="1"/>
  </cols>
  <sheetData>
    <row r="1" spans="1:30" x14ac:dyDescent="0.25">
      <c r="A1" t="s">
        <v>0</v>
      </c>
      <c r="C1" t="s">
        <v>46</v>
      </c>
    </row>
    <row r="2" spans="1:30" x14ac:dyDescent="0.25">
      <c r="D2" t="s">
        <v>4</v>
      </c>
      <c r="I2" t="s">
        <v>47</v>
      </c>
      <c r="N2" t="s">
        <v>5</v>
      </c>
      <c r="S2" t="s">
        <v>48</v>
      </c>
      <c r="X2" t="s">
        <v>49</v>
      </c>
      <c r="AD2" t="s">
        <v>50</v>
      </c>
    </row>
    <row r="3" spans="1:30" x14ac:dyDescent="0.25">
      <c r="A3" t="s">
        <v>1</v>
      </c>
      <c r="B3" t="s">
        <v>2</v>
      </c>
      <c r="C3" t="s">
        <v>3</v>
      </c>
      <c r="D3" s="5">
        <v>44562</v>
      </c>
      <c r="E3" s="5">
        <f>SUM(D3,7)</f>
        <v>44569</v>
      </c>
      <c r="F3" s="5">
        <f t="shared" ref="F3:H3" si="0">SUM(E3,7)</f>
        <v>44576</v>
      </c>
      <c r="G3" s="5">
        <f t="shared" si="0"/>
        <v>44583</v>
      </c>
      <c r="H3" s="5">
        <f t="shared" si="0"/>
        <v>44590</v>
      </c>
      <c r="I3" s="7">
        <v>44562</v>
      </c>
      <c r="J3" s="7">
        <f>SUM(I3,7)</f>
        <v>44569</v>
      </c>
      <c r="K3" s="7">
        <f t="shared" ref="K3:M3" si="1">SUM(J3,7)</f>
        <v>44576</v>
      </c>
      <c r="L3" s="7">
        <f t="shared" si="1"/>
        <v>44583</v>
      </c>
      <c r="M3" s="7">
        <f t="shared" si="1"/>
        <v>44590</v>
      </c>
      <c r="N3" s="9">
        <v>44562</v>
      </c>
      <c r="O3" s="9">
        <f>SUM(N3,7)</f>
        <v>44569</v>
      </c>
      <c r="P3" s="9">
        <f t="shared" ref="P3:R3" si="2">SUM(O3,7)</f>
        <v>44576</v>
      </c>
      <c r="Q3" s="9">
        <f t="shared" si="2"/>
        <v>44583</v>
      </c>
      <c r="R3" s="9">
        <f t="shared" si="2"/>
        <v>44590</v>
      </c>
      <c r="S3" s="11">
        <v>44562</v>
      </c>
      <c r="T3" s="11">
        <f>SUM(S3,7)</f>
        <v>44569</v>
      </c>
      <c r="U3" s="11">
        <f t="shared" ref="U3:W3" si="3">SUM(T3,7)</f>
        <v>44576</v>
      </c>
      <c r="V3" s="11">
        <f t="shared" si="3"/>
        <v>44583</v>
      </c>
      <c r="W3" s="11">
        <f t="shared" si="3"/>
        <v>44590</v>
      </c>
      <c r="X3" s="13">
        <v>44562</v>
      </c>
      <c r="Y3" s="13">
        <f>SUM(X3,7)</f>
        <v>44569</v>
      </c>
      <c r="Z3" s="13">
        <f t="shared" ref="Z3:AC3" si="4">SUM(Y3,7)</f>
        <v>44576</v>
      </c>
      <c r="AA3" s="13">
        <f t="shared" si="4"/>
        <v>44583</v>
      </c>
      <c r="AB3" s="13">
        <f t="shared" si="4"/>
        <v>44590</v>
      </c>
      <c r="AC3" s="1"/>
    </row>
    <row r="4" spans="1:30" x14ac:dyDescent="0.25">
      <c r="A4" t="s">
        <v>6</v>
      </c>
      <c r="B4" t="s">
        <v>7</v>
      </c>
      <c r="C4" s="2">
        <v>23.11</v>
      </c>
      <c r="D4" s="6">
        <v>35</v>
      </c>
      <c r="E4" s="6">
        <v>43</v>
      </c>
      <c r="F4" s="6">
        <v>43</v>
      </c>
      <c r="G4" s="6">
        <v>24</v>
      </c>
      <c r="H4" s="6">
        <v>42</v>
      </c>
      <c r="I4" s="8">
        <f>IF(D4&gt;37,D4-37,0)</f>
        <v>0</v>
      </c>
      <c r="J4" s="8">
        <f>IF(E4&gt;37,E4-37,0)</f>
        <v>6</v>
      </c>
      <c r="K4" s="8">
        <f>IF(F4&gt;37,F4-37,0)</f>
        <v>6</v>
      </c>
      <c r="L4" s="8">
        <f>IF(G4&gt;37,G4-37,0)</f>
        <v>0</v>
      </c>
      <c r="M4" s="8">
        <f>IF(H4&gt;37,H4-37,0)</f>
        <v>5</v>
      </c>
      <c r="N4" s="10">
        <f>$C4*D4</f>
        <v>808.85</v>
      </c>
      <c r="O4" s="10">
        <f>$C4*E4</f>
        <v>993.73</v>
      </c>
      <c r="P4" s="10">
        <f t="shared" ref="P4:R19" si="5">$C4*F4</f>
        <v>993.73</v>
      </c>
      <c r="Q4" s="10">
        <f t="shared" si="5"/>
        <v>554.64</v>
      </c>
      <c r="R4" s="10">
        <f t="shared" si="5"/>
        <v>970.62</v>
      </c>
      <c r="S4" s="12">
        <f>0.5*$C4*I4</f>
        <v>0</v>
      </c>
      <c r="T4" s="12">
        <f t="shared" ref="T4:T21" si="6">0.5*$C4*J4</f>
        <v>69.33</v>
      </c>
      <c r="U4" s="12">
        <f t="shared" ref="U4:U21" si="7">0.5*$C4*K4</f>
        <v>69.33</v>
      </c>
      <c r="V4" s="12">
        <f t="shared" ref="V4:V21" si="8">0.5*$C4*L4</f>
        <v>0</v>
      </c>
      <c r="W4" s="12">
        <f t="shared" ref="W4:W21" si="9">0.5*$C4*M4</f>
        <v>57.774999999999999</v>
      </c>
      <c r="X4" s="14">
        <f>SUM(N4,S4)</f>
        <v>808.85</v>
      </c>
      <c r="Y4" s="14">
        <f t="shared" ref="Y4:AB19" si="10">SUM(O4,T4)</f>
        <v>1063.06</v>
      </c>
      <c r="Z4" s="14">
        <f t="shared" si="10"/>
        <v>1063.06</v>
      </c>
      <c r="AA4" s="14">
        <f t="shared" si="10"/>
        <v>554.64</v>
      </c>
      <c r="AB4" s="14">
        <f t="shared" si="10"/>
        <v>1028.395</v>
      </c>
      <c r="AD4" s="3">
        <f>SUM(X4:AB4)</f>
        <v>4518.0049999999992</v>
      </c>
    </row>
    <row r="5" spans="1:30" x14ac:dyDescent="0.25">
      <c r="A5" t="s">
        <v>8</v>
      </c>
      <c r="B5" t="s">
        <v>9</v>
      </c>
      <c r="C5" s="2">
        <v>42.11</v>
      </c>
      <c r="D5" s="6">
        <v>34</v>
      </c>
      <c r="E5" s="6">
        <v>23</v>
      </c>
      <c r="F5" s="6">
        <v>12</v>
      </c>
      <c r="G5" s="6">
        <v>11</v>
      </c>
      <c r="H5" s="6">
        <v>43</v>
      </c>
      <c r="I5" s="8">
        <f>IF(D5&gt;37,D5-37,0)</f>
        <v>0</v>
      </c>
      <c r="J5" s="8">
        <f>IF(E5&gt;37,E5-37,0)</f>
        <v>0</v>
      </c>
      <c r="K5" s="8">
        <f>IF(F5&gt;37,F5-37,0)</f>
        <v>0</v>
      </c>
      <c r="L5" s="8">
        <f>IF(G5&gt;37,G5-37,0)</f>
        <v>0</v>
      </c>
      <c r="M5" s="8">
        <f>IF(H5&gt;37,H5-37,0)</f>
        <v>6</v>
      </c>
      <c r="N5" s="10">
        <f t="shared" ref="N5:O21" si="11">$C5*D5</f>
        <v>1431.74</v>
      </c>
      <c r="O5" s="10">
        <f t="shared" si="11"/>
        <v>968.53</v>
      </c>
      <c r="P5" s="10">
        <f t="shared" si="5"/>
        <v>505.32</v>
      </c>
      <c r="Q5" s="10">
        <f t="shared" si="5"/>
        <v>463.21</v>
      </c>
      <c r="R5" s="10">
        <f t="shared" si="5"/>
        <v>1810.73</v>
      </c>
      <c r="S5" s="12">
        <f>0.5*$C5*I5</f>
        <v>0</v>
      </c>
      <c r="T5" s="12">
        <f t="shared" si="6"/>
        <v>0</v>
      </c>
      <c r="U5" s="12">
        <f t="shared" si="7"/>
        <v>0</v>
      </c>
      <c r="V5" s="12">
        <f t="shared" si="8"/>
        <v>0</v>
      </c>
      <c r="W5" s="12">
        <f t="shared" si="9"/>
        <v>126.33</v>
      </c>
      <c r="X5" s="14">
        <f>SUM(N5,S5)</f>
        <v>1431.74</v>
      </c>
      <c r="Y5" s="14">
        <f t="shared" si="10"/>
        <v>968.53</v>
      </c>
      <c r="Z5" s="14">
        <f t="shared" si="10"/>
        <v>505.32</v>
      </c>
      <c r="AA5" s="14">
        <f t="shared" si="10"/>
        <v>463.21</v>
      </c>
      <c r="AB5" s="14">
        <f t="shared" si="10"/>
        <v>1937.06</v>
      </c>
      <c r="AD5" s="3">
        <f t="shared" ref="AD5:AD21" si="12">SUM(X5:AB5)</f>
        <v>5305.8600000000006</v>
      </c>
    </row>
    <row r="6" spans="1:30" x14ac:dyDescent="0.25">
      <c r="A6" t="s">
        <v>10</v>
      </c>
      <c r="B6" t="s">
        <v>11</v>
      </c>
      <c r="C6" s="2">
        <v>21.12</v>
      </c>
      <c r="D6" s="6">
        <v>44</v>
      </c>
      <c r="E6" s="6">
        <v>23</v>
      </c>
      <c r="F6" s="6">
        <v>13</v>
      </c>
      <c r="G6" s="6">
        <v>31</v>
      </c>
      <c r="H6" s="6">
        <v>22</v>
      </c>
      <c r="I6" s="8">
        <f>IF(D6&gt;37,D6-37,0)</f>
        <v>7</v>
      </c>
      <c r="J6" s="8">
        <f>IF(E6&gt;37,E6-37,0)</f>
        <v>0</v>
      </c>
      <c r="K6" s="8">
        <f>IF(F6&gt;37,F6-37,0)</f>
        <v>0</v>
      </c>
      <c r="L6" s="8">
        <f>IF(G6&gt;37,G6-37,0)</f>
        <v>0</v>
      </c>
      <c r="M6" s="8">
        <f>IF(H6&gt;37,H6-37,0)</f>
        <v>0</v>
      </c>
      <c r="N6" s="10">
        <f t="shared" si="11"/>
        <v>929.28000000000009</v>
      </c>
      <c r="O6" s="10">
        <f t="shared" si="11"/>
        <v>485.76000000000005</v>
      </c>
      <c r="P6" s="10">
        <f t="shared" si="5"/>
        <v>274.56</v>
      </c>
      <c r="Q6" s="10">
        <f t="shared" si="5"/>
        <v>654.72</v>
      </c>
      <c r="R6" s="10">
        <f t="shared" si="5"/>
        <v>464.64000000000004</v>
      </c>
      <c r="S6" s="12">
        <f t="shared" ref="S5:S21" si="13">0.5*$C6*I6</f>
        <v>73.92</v>
      </c>
      <c r="T6" s="12">
        <f t="shared" si="6"/>
        <v>0</v>
      </c>
      <c r="U6" s="12">
        <f t="shared" si="7"/>
        <v>0</v>
      </c>
      <c r="V6" s="12">
        <f t="shared" si="8"/>
        <v>0</v>
      </c>
      <c r="W6" s="12">
        <f t="shared" si="9"/>
        <v>0</v>
      </c>
      <c r="X6" s="14">
        <f>SUM(N6,S6)</f>
        <v>1003.2</v>
      </c>
      <c r="Y6" s="14">
        <f t="shared" si="10"/>
        <v>485.76000000000005</v>
      </c>
      <c r="Z6" s="14">
        <f t="shared" si="10"/>
        <v>274.56</v>
      </c>
      <c r="AA6" s="14">
        <f t="shared" si="10"/>
        <v>654.72</v>
      </c>
      <c r="AB6" s="14">
        <f t="shared" si="10"/>
        <v>464.64000000000004</v>
      </c>
      <c r="AD6" s="3">
        <f t="shared" si="12"/>
        <v>2882.8799999999997</v>
      </c>
    </row>
    <row r="7" spans="1:30" x14ac:dyDescent="0.25">
      <c r="A7" t="s">
        <v>12</v>
      </c>
      <c r="B7" t="s">
        <v>13</v>
      </c>
      <c r="C7" s="2">
        <v>13.11</v>
      </c>
      <c r="D7" s="6">
        <v>23</v>
      </c>
      <c r="E7" s="6">
        <v>32</v>
      </c>
      <c r="F7" s="6">
        <v>23</v>
      </c>
      <c r="G7" s="6">
        <v>32</v>
      </c>
      <c r="H7" s="6">
        <v>42</v>
      </c>
      <c r="I7" s="8">
        <f>IF(D7&gt;37,D7-37,0)</f>
        <v>0</v>
      </c>
      <c r="J7" s="8">
        <f>IF(E7&gt;37,E7-37,0)</f>
        <v>0</v>
      </c>
      <c r="K7" s="8">
        <f>IF(F7&gt;37,F7-37,0)</f>
        <v>0</v>
      </c>
      <c r="L7" s="8">
        <f>IF(G7&gt;37,G7-37,0)</f>
        <v>0</v>
      </c>
      <c r="M7" s="8">
        <f>IF(H7&gt;37,H7-37,0)</f>
        <v>5</v>
      </c>
      <c r="N7" s="10">
        <f t="shared" si="11"/>
        <v>301.52999999999997</v>
      </c>
      <c r="O7" s="10">
        <f t="shared" si="11"/>
        <v>419.52</v>
      </c>
      <c r="P7" s="10">
        <f t="shared" si="5"/>
        <v>301.52999999999997</v>
      </c>
      <c r="Q7" s="10">
        <f t="shared" si="5"/>
        <v>419.52</v>
      </c>
      <c r="R7" s="10">
        <f t="shared" si="5"/>
        <v>550.62</v>
      </c>
      <c r="S7" s="12">
        <f t="shared" si="13"/>
        <v>0</v>
      </c>
      <c r="T7" s="12">
        <f t="shared" si="6"/>
        <v>0</v>
      </c>
      <c r="U7" s="12">
        <f>0.5*$C7*K7</f>
        <v>0</v>
      </c>
      <c r="V7" s="12">
        <f t="shared" si="8"/>
        <v>0</v>
      </c>
      <c r="W7" s="12">
        <f t="shared" si="9"/>
        <v>32.774999999999999</v>
      </c>
      <c r="X7" s="14">
        <f>SUM(N7,S7)</f>
        <v>301.52999999999997</v>
      </c>
      <c r="Y7" s="14">
        <f t="shared" si="10"/>
        <v>419.52</v>
      </c>
      <c r="Z7" s="14">
        <f t="shared" si="10"/>
        <v>301.52999999999997</v>
      </c>
      <c r="AA7" s="14">
        <f t="shared" si="10"/>
        <v>419.52</v>
      </c>
      <c r="AB7" s="14">
        <f t="shared" si="10"/>
        <v>583.39499999999998</v>
      </c>
      <c r="AD7" s="3">
        <f t="shared" si="12"/>
        <v>2025.4949999999999</v>
      </c>
    </row>
    <row r="8" spans="1:30" x14ac:dyDescent="0.25">
      <c r="A8" t="s">
        <v>14</v>
      </c>
      <c r="B8" t="s">
        <v>15</v>
      </c>
      <c r="C8" s="2">
        <v>5.19</v>
      </c>
      <c r="D8" s="6">
        <v>45</v>
      </c>
      <c r="E8" s="6">
        <v>11</v>
      </c>
      <c r="F8" s="6">
        <v>12</v>
      </c>
      <c r="G8" s="6">
        <v>32</v>
      </c>
      <c r="H8" s="6">
        <v>22</v>
      </c>
      <c r="I8" s="8">
        <f>IF(D8&gt;37,D8-37,0)</f>
        <v>8</v>
      </c>
      <c r="J8" s="8">
        <f>IF(E8&gt;37,E8-37,0)</f>
        <v>0</v>
      </c>
      <c r="K8" s="8">
        <f>IF(F8&gt;37,F8-37,0)</f>
        <v>0</v>
      </c>
      <c r="L8" s="8">
        <f>IF(G8&gt;37,G8-37,0)</f>
        <v>0</v>
      </c>
      <c r="M8" s="8">
        <f>IF(H8&gt;37,H8-37,0)</f>
        <v>0</v>
      </c>
      <c r="N8" s="10">
        <f t="shared" si="11"/>
        <v>233.55</v>
      </c>
      <c r="O8" s="10">
        <f>$C8*E8</f>
        <v>57.09</v>
      </c>
      <c r="P8" s="10">
        <f t="shared" si="5"/>
        <v>62.28</v>
      </c>
      <c r="Q8" s="10">
        <f t="shared" si="5"/>
        <v>166.08</v>
      </c>
      <c r="R8" s="10">
        <f t="shared" si="5"/>
        <v>114.18</v>
      </c>
      <c r="S8" s="12">
        <f t="shared" si="13"/>
        <v>20.76</v>
      </c>
      <c r="T8" s="12">
        <f t="shared" si="6"/>
        <v>0</v>
      </c>
      <c r="U8" s="12">
        <f t="shared" si="7"/>
        <v>0</v>
      </c>
      <c r="V8" s="12">
        <f t="shared" si="8"/>
        <v>0</v>
      </c>
      <c r="W8" s="12">
        <f t="shared" si="9"/>
        <v>0</v>
      </c>
      <c r="X8" s="14">
        <f>SUM(N8,S8)</f>
        <v>254.31</v>
      </c>
      <c r="Y8" s="14">
        <f t="shared" si="10"/>
        <v>57.09</v>
      </c>
      <c r="Z8" s="14">
        <f>SUM(P8,U8)</f>
        <v>62.28</v>
      </c>
      <c r="AA8" s="14">
        <f t="shared" si="10"/>
        <v>166.08</v>
      </c>
      <c r="AB8" s="14">
        <f t="shared" si="10"/>
        <v>114.18</v>
      </c>
      <c r="AD8" s="3">
        <f t="shared" si="12"/>
        <v>653.94000000000005</v>
      </c>
    </row>
    <row r="9" spans="1:30" x14ac:dyDescent="0.25">
      <c r="A9" t="s">
        <v>16</v>
      </c>
      <c r="B9" t="s">
        <v>17</v>
      </c>
      <c r="C9" s="2">
        <v>22.11</v>
      </c>
      <c r="D9" s="6">
        <v>23</v>
      </c>
      <c r="E9" s="6">
        <v>42</v>
      </c>
      <c r="F9" s="6">
        <v>23</v>
      </c>
      <c r="G9" s="6">
        <v>24</v>
      </c>
      <c r="H9" s="6">
        <v>34</v>
      </c>
      <c r="I9" s="8">
        <f>IF(D9&gt;37,D9-37,0)</f>
        <v>0</v>
      </c>
      <c r="J9" s="8">
        <f>IF(E9&gt;37,E9-37,0)</f>
        <v>5</v>
      </c>
      <c r="K9" s="8">
        <f>IF(F9&gt;37,F9-37,0)</f>
        <v>0</v>
      </c>
      <c r="L9" s="8">
        <f>IF(G9&gt;37,G9-37,0)</f>
        <v>0</v>
      </c>
      <c r="M9" s="8">
        <f>IF(H9&gt;37,H9-37,0)</f>
        <v>0</v>
      </c>
      <c r="N9" s="10">
        <f t="shared" si="11"/>
        <v>508.53</v>
      </c>
      <c r="O9" s="10">
        <f>$C9*E9</f>
        <v>928.62</v>
      </c>
      <c r="P9" s="10">
        <f t="shared" si="5"/>
        <v>508.53</v>
      </c>
      <c r="Q9" s="10">
        <f t="shared" si="5"/>
        <v>530.64</v>
      </c>
      <c r="R9" s="10">
        <f t="shared" si="5"/>
        <v>751.74</v>
      </c>
      <c r="S9" s="12">
        <f t="shared" si="13"/>
        <v>0</v>
      </c>
      <c r="T9" s="12">
        <f t="shared" si="6"/>
        <v>55.274999999999999</v>
      </c>
      <c r="U9" s="12">
        <f t="shared" si="7"/>
        <v>0</v>
      </c>
      <c r="V9" s="12">
        <f t="shared" si="8"/>
        <v>0</v>
      </c>
      <c r="W9" s="12">
        <f t="shared" si="9"/>
        <v>0</v>
      </c>
      <c r="X9" s="14">
        <f>SUM(N9,S9)</f>
        <v>508.53</v>
      </c>
      <c r="Y9" s="14">
        <f t="shared" si="10"/>
        <v>983.89499999999998</v>
      </c>
      <c r="Z9" s="14">
        <f t="shared" si="10"/>
        <v>508.53</v>
      </c>
      <c r="AA9" s="14">
        <f t="shared" si="10"/>
        <v>530.64</v>
      </c>
      <c r="AB9" s="14">
        <f t="shared" si="10"/>
        <v>751.74</v>
      </c>
      <c r="AD9" s="3">
        <f t="shared" si="12"/>
        <v>3283.335</v>
      </c>
    </row>
    <row r="10" spans="1:30" x14ac:dyDescent="0.25">
      <c r="A10" t="s">
        <v>18</v>
      </c>
      <c r="B10" t="s">
        <v>19</v>
      </c>
      <c r="C10" s="2">
        <v>45.11</v>
      </c>
      <c r="D10" s="6">
        <v>34</v>
      </c>
      <c r="E10" s="6">
        <v>39</v>
      </c>
      <c r="F10" s="6">
        <v>37</v>
      </c>
      <c r="G10" s="6">
        <v>38</v>
      </c>
      <c r="H10" s="6">
        <v>32</v>
      </c>
      <c r="I10" s="8">
        <f>IF(D10&gt;37,D10-37,0)</f>
        <v>0</v>
      </c>
      <c r="J10" s="8">
        <f>IF(E10&gt;37,E10-37,0)</f>
        <v>2</v>
      </c>
      <c r="K10" s="8">
        <f>IF(F10&gt;37,F10-37,0)</f>
        <v>0</v>
      </c>
      <c r="L10" s="8">
        <f>IF(G10&gt;37,G10-37,0)</f>
        <v>1</v>
      </c>
      <c r="M10" s="8">
        <f>IF(H10&gt;37,H10-37,0)</f>
        <v>0</v>
      </c>
      <c r="N10" s="10">
        <f t="shared" si="11"/>
        <v>1533.74</v>
      </c>
      <c r="O10" s="10">
        <f t="shared" si="11"/>
        <v>1759.29</v>
      </c>
      <c r="P10" s="10">
        <f t="shared" si="5"/>
        <v>1669.07</v>
      </c>
      <c r="Q10" s="10">
        <f t="shared" si="5"/>
        <v>1714.18</v>
      </c>
      <c r="R10" s="10">
        <f t="shared" si="5"/>
        <v>1443.52</v>
      </c>
      <c r="S10" s="12">
        <f t="shared" si="13"/>
        <v>0</v>
      </c>
      <c r="T10" s="12">
        <f t="shared" si="6"/>
        <v>45.11</v>
      </c>
      <c r="U10" s="12">
        <f t="shared" si="7"/>
        <v>0</v>
      </c>
      <c r="V10" s="12">
        <f t="shared" si="8"/>
        <v>22.555</v>
      </c>
      <c r="W10" s="12">
        <f t="shared" si="9"/>
        <v>0</v>
      </c>
      <c r="X10" s="14">
        <f>SUM(N10,S10)</f>
        <v>1533.74</v>
      </c>
      <c r="Y10" s="14">
        <f t="shared" si="10"/>
        <v>1804.3999999999999</v>
      </c>
      <c r="Z10" s="14">
        <f t="shared" si="10"/>
        <v>1669.07</v>
      </c>
      <c r="AA10" s="14">
        <f t="shared" si="10"/>
        <v>1736.7350000000001</v>
      </c>
      <c r="AB10" s="14">
        <f t="shared" si="10"/>
        <v>1443.52</v>
      </c>
      <c r="AD10" s="3">
        <f t="shared" si="12"/>
        <v>8187.4650000000001</v>
      </c>
    </row>
    <row r="11" spans="1:30" x14ac:dyDescent="0.25">
      <c r="A11" t="s">
        <v>21</v>
      </c>
      <c r="B11" t="s">
        <v>20</v>
      </c>
      <c r="C11" s="2">
        <v>23.11</v>
      </c>
      <c r="D11" s="6">
        <v>23</v>
      </c>
      <c r="E11" s="6">
        <v>38</v>
      </c>
      <c r="F11" s="6">
        <v>37</v>
      </c>
      <c r="G11" s="6">
        <v>42</v>
      </c>
      <c r="H11" s="6">
        <v>34</v>
      </c>
      <c r="I11" s="8">
        <f>IF(D11&gt;37,D11-37,0)</f>
        <v>0</v>
      </c>
      <c r="J11" s="8">
        <f>IF(E11&gt;37,E11-37,0)</f>
        <v>1</v>
      </c>
      <c r="K11" s="8">
        <f>IF(F11&gt;37,F11-37,0)</f>
        <v>0</v>
      </c>
      <c r="L11" s="8">
        <f>IF(G11&gt;37,G11-37,0)</f>
        <v>5</v>
      </c>
      <c r="M11" s="8">
        <f>IF(H11&gt;37,H11-37,0)</f>
        <v>0</v>
      </c>
      <c r="N11" s="10">
        <f t="shared" si="11"/>
        <v>531.53</v>
      </c>
      <c r="O11" s="10">
        <f t="shared" si="11"/>
        <v>878.18</v>
      </c>
      <c r="P11" s="10">
        <f t="shared" si="5"/>
        <v>855.06999999999994</v>
      </c>
      <c r="Q11" s="10">
        <f t="shared" si="5"/>
        <v>970.62</v>
      </c>
      <c r="R11" s="10">
        <f t="shared" si="5"/>
        <v>785.74</v>
      </c>
      <c r="S11" s="12">
        <f t="shared" si="13"/>
        <v>0</v>
      </c>
      <c r="T11" s="12">
        <f t="shared" si="6"/>
        <v>11.555</v>
      </c>
      <c r="U11" s="12">
        <f t="shared" si="7"/>
        <v>0</v>
      </c>
      <c r="V11" s="12">
        <f>0.5*$C11*L11</f>
        <v>57.774999999999999</v>
      </c>
      <c r="W11" s="12">
        <f t="shared" si="9"/>
        <v>0</v>
      </c>
      <c r="X11" s="14">
        <f>SUM(N11,S11)</f>
        <v>531.53</v>
      </c>
      <c r="Y11" s="14">
        <f t="shared" si="10"/>
        <v>889.7349999999999</v>
      </c>
      <c r="Z11" s="14">
        <f t="shared" si="10"/>
        <v>855.06999999999994</v>
      </c>
      <c r="AA11" s="14">
        <f t="shared" si="10"/>
        <v>1028.395</v>
      </c>
      <c r="AB11" s="14">
        <f t="shared" si="10"/>
        <v>785.74</v>
      </c>
      <c r="AD11" s="3">
        <f t="shared" si="12"/>
        <v>4090.4700000000003</v>
      </c>
    </row>
    <row r="12" spans="1:30" x14ac:dyDescent="0.25">
      <c r="A12" t="s">
        <v>22</v>
      </c>
      <c r="B12" t="s">
        <v>23</v>
      </c>
      <c r="C12" s="2">
        <v>12.11</v>
      </c>
      <c r="D12" s="6">
        <v>37</v>
      </c>
      <c r="E12" s="6">
        <v>34</v>
      </c>
      <c r="F12" s="6">
        <v>39</v>
      </c>
      <c r="G12" s="6">
        <v>35</v>
      </c>
      <c r="H12" s="6">
        <v>23</v>
      </c>
      <c r="I12" s="8">
        <f>IF(D12&gt;37,D12-37,0)</f>
        <v>0</v>
      </c>
      <c r="J12" s="8">
        <f>IF(E12&gt;37,E12-37,0)</f>
        <v>0</v>
      </c>
      <c r="K12" s="8">
        <f>IF(F12&gt;37,F12-37,0)</f>
        <v>2</v>
      </c>
      <c r="L12" s="8">
        <f>IF(G12&gt;37,G12-37,0)</f>
        <v>0</v>
      </c>
      <c r="M12" s="8">
        <f>IF(H12&gt;37,H12-37,0)</f>
        <v>0</v>
      </c>
      <c r="N12" s="10">
        <f t="shared" si="11"/>
        <v>448.07</v>
      </c>
      <c r="O12" s="10">
        <f t="shared" si="11"/>
        <v>411.74</v>
      </c>
      <c r="P12" s="10">
        <f t="shared" si="5"/>
        <v>472.28999999999996</v>
      </c>
      <c r="Q12" s="10">
        <f t="shared" si="5"/>
        <v>423.84999999999997</v>
      </c>
      <c r="R12" s="10">
        <f t="shared" si="5"/>
        <v>278.52999999999997</v>
      </c>
      <c r="S12" s="12">
        <f t="shared" si="13"/>
        <v>0</v>
      </c>
      <c r="T12" s="12">
        <f t="shared" si="6"/>
        <v>0</v>
      </c>
      <c r="U12" s="12">
        <f t="shared" si="7"/>
        <v>12.11</v>
      </c>
      <c r="V12" s="12">
        <f t="shared" si="8"/>
        <v>0</v>
      </c>
      <c r="W12" s="12">
        <f t="shared" si="9"/>
        <v>0</v>
      </c>
      <c r="X12" s="14">
        <f>SUM(N12,S12)</f>
        <v>448.07</v>
      </c>
      <c r="Y12" s="14">
        <f t="shared" si="10"/>
        <v>411.74</v>
      </c>
      <c r="Z12" s="14">
        <f t="shared" si="10"/>
        <v>484.4</v>
      </c>
      <c r="AA12" s="14">
        <f t="shared" si="10"/>
        <v>423.84999999999997</v>
      </c>
      <c r="AB12" s="14">
        <f t="shared" si="10"/>
        <v>278.52999999999997</v>
      </c>
      <c r="AD12" s="3">
        <f t="shared" si="12"/>
        <v>2046.59</v>
      </c>
    </row>
    <row r="13" spans="1:30" x14ac:dyDescent="0.25">
      <c r="A13" t="s">
        <v>24</v>
      </c>
      <c r="B13" t="s">
        <v>25</v>
      </c>
      <c r="C13" s="2">
        <v>31.21</v>
      </c>
      <c r="D13" s="6">
        <v>32</v>
      </c>
      <c r="E13" s="6">
        <v>23</v>
      </c>
      <c r="F13" s="6">
        <v>22</v>
      </c>
      <c r="G13" s="6">
        <v>13</v>
      </c>
      <c r="H13" s="6">
        <v>34</v>
      </c>
      <c r="I13" s="8">
        <f>IF(D13&gt;37,D13-37,0)</f>
        <v>0</v>
      </c>
      <c r="J13" s="8">
        <f>IF(E13&gt;37,E13-37,0)</f>
        <v>0</v>
      </c>
      <c r="K13" s="8">
        <f>IF(F13&gt;37,F13-37,0)</f>
        <v>0</v>
      </c>
      <c r="L13" s="8">
        <f>IF(G13&gt;37,G13-37,0)</f>
        <v>0</v>
      </c>
      <c r="M13" s="8">
        <f>IF(H13&gt;37,H13-37,0)</f>
        <v>0</v>
      </c>
      <c r="N13" s="10">
        <f t="shared" si="11"/>
        <v>998.72</v>
      </c>
      <c r="O13" s="10">
        <f t="shared" si="11"/>
        <v>717.83</v>
      </c>
      <c r="P13" s="10">
        <f t="shared" si="5"/>
        <v>686.62</v>
      </c>
      <c r="Q13" s="10">
        <f t="shared" si="5"/>
        <v>405.73</v>
      </c>
      <c r="R13" s="10">
        <f t="shared" si="5"/>
        <v>1061.1400000000001</v>
      </c>
      <c r="S13" s="12">
        <f t="shared" si="13"/>
        <v>0</v>
      </c>
      <c r="T13" s="12">
        <f t="shared" si="6"/>
        <v>0</v>
      </c>
      <c r="U13" s="12">
        <f t="shared" si="7"/>
        <v>0</v>
      </c>
      <c r="V13" s="12">
        <f t="shared" si="8"/>
        <v>0</v>
      </c>
      <c r="W13" s="12">
        <f t="shared" si="9"/>
        <v>0</v>
      </c>
      <c r="X13" s="14">
        <f>SUM(N13,S13)</f>
        <v>998.72</v>
      </c>
      <c r="Y13" s="14">
        <f t="shared" si="10"/>
        <v>717.83</v>
      </c>
      <c r="Z13" s="14">
        <f t="shared" si="10"/>
        <v>686.62</v>
      </c>
      <c r="AA13" s="14">
        <f t="shared" si="10"/>
        <v>405.73</v>
      </c>
      <c r="AB13" s="14">
        <f t="shared" si="10"/>
        <v>1061.1400000000001</v>
      </c>
      <c r="AD13" s="3">
        <f t="shared" si="12"/>
        <v>3870.04</v>
      </c>
    </row>
    <row r="14" spans="1:30" x14ac:dyDescent="0.25">
      <c r="A14" t="s">
        <v>26</v>
      </c>
      <c r="B14" t="s">
        <v>27</v>
      </c>
      <c r="C14" s="2">
        <v>21.12</v>
      </c>
      <c r="D14" s="6">
        <v>39</v>
      </c>
      <c r="E14" s="6">
        <v>33</v>
      </c>
      <c r="F14" s="6">
        <v>23</v>
      </c>
      <c r="G14" s="6">
        <v>39</v>
      </c>
      <c r="H14" s="6">
        <v>39</v>
      </c>
      <c r="I14" s="8">
        <f>IF(D14&gt;37,D14-37,0)</f>
        <v>2</v>
      </c>
      <c r="J14" s="8">
        <f>IF(E14&gt;37,E14-37,0)</f>
        <v>0</v>
      </c>
      <c r="K14" s="8">
        <f>IF(F14&gt;37,F14-37,0)</f>
        <v>0</v>
      </c>
      <c r="L14" s="8">
        <f>IF(G14&gt;37,G14-37,0)</f>
        <v>2</v>
      </c>
      <c r="M14" s="8">
        <f>IF(H14&gt;37,H14-37,0)</f>
        <v>2</v>
      </c>
      <c r="N14" s="10">
        <f t="shared" si="11"/>
        <v>823.68000000000006</v>
      </c>
      <c r="O14" s="10">
        <f t="shared" si="11"/>
        <v>696.96</v>
      </c>
      <c r="P14" s="10">
        <f t="shared" si="5"/>
        <v>485.76000000000005</v>
      </c>
      <c r="Q14" s="10">
        <f t="shared" si="5"/>
        <v>823.68000000000006</v>
      </c>
      <c r="R14" s="10">
        <f t="shared" si="5"/>
        <v>823.68000000000006</v>
      </c>
      <c r="S14" s="12">
        <f t="shared" si="13"/>
        <v>21.12</v>
      </c>
      <c r="T14" s="12">
        <f t="shared" si="6"/>
        <v>0</v>
      </c>
      <c r="U14" s="12">
        <f t="shared" si="7"/>
        <v>0</v>
      </c>
      <c r="V14" s="12">
        <f t="shared" si="8"/>
        <v>21.12</v>
      </c>
      <c r="W14" s="12">
        <f t="shared" si="9"/>
        <v>21.12</v>
      </c>
      <c r="X14" s="14">
        <f>SUM(N14,S14)</f>
        <v>844.80000000000007</v>
      </c>
      <c r="Y14" s="14">
        <f t="shared" si="10"/>
        <v>696.96</v>
      </c>
      <c r="Z14" s="14">
        <f t="shared" si="10"/>
        <v>485.76000000000005</v>
      </c>
      <c r="AA14" s="14">
        <f t="shared" si="10"/>
        <v>844.80000000000007</v>
      </c>
      <c r="AB14" s="14">
        <f t="shared" si="10"/>
        <v>844.80000000000007</v>
      </c>
      <c r="AD14" s="3">
        <f t="shared" si="12"/>
        <v>3717.1200000000003</v>
      </c>
    </row>
    <row r="15" spans="1:30" x14ac:dyDescent="0.25">
      <c r="A15" t="s">
        <v>29</v>
      </c>
      <c r="B15" t="s">
        <v>28</v>
      </c>
      <c r="C15" s="2">
        <v>51.11</v>
      </c>
      <c r="D15" s="6">
        <v>27</v>
      </c>
      <c r="E15" s="6">
        <v>43</v>
      </c>
      <c r="F15" s="6">
        <v>37</v>
      </c>
      <c r="G15" s="6">
        <v>35</v>
      </c>
      <c r="H15" s="6">
        <v>35</v>
      </c>
      <c r="I15" s="8">
        <f>IF(D15&gt;37,D15-37,0)</f>
        <v>0</v>
      </c>
      <c r="J15" s="8">
        <f>IF(E15&gt;37,E15-37,0)</f>
        <v>6</v>
      </c>
      <c r="K15" s="8">
        <f>IF(F15&gt;37,F15-37,0)</f>
        <v>0</v>
      </c>
      <c r="L15" s="8">
        <f>IF(G15&gt;37,G15-37,0)</f>
        <v>0</v>
      </c>
      <c r="M15" s="8">
        <f>IF(H15&gt;37,H15-37,0)</f>
        <v>0</v>
      </c>
      <c r="N15" s="10">
        <f t="shared" si="11"/>
        <v>1379.97</v>
      </c>
      <c r="O15" s="10">
        <f t="shared" si="11"/>
        <v>2197.73</v>
      </c>
      <c r="P15" s="10">
        <f t="shared" si="5"/>
        <v>1891.07</v>
      </c>
      <c r="Q15" s="10">
        <f t="shared" si="5"/>
        <v>1788.85</v>
      </c>
      <c r="R15" s="10">
        <f t="shared" si="5"/>
        <v>1788.85</v>
      </c>
      <c r="S15" s="12">
        <f t="shared" si="13"/>
        <v>0</v>
      </c>
      <c r="T15" s="12">
        <f t="shared" si="6"/>
        <v>153.32999999999998</v>
      </c>
      <c r="U15" s="12">
        <f t="shared" si="7"/>
        <v>0</v>
      </c>
      <c r="V15" s="12">
        <f t="shared" si="8"/>
        <v>0</v>
      </c>
      <c r="W15" s="12">
        <f t="shared" si="9"/>
        <v>0</v>
      </c>
      <c r="X15" s="14">
        <f>SUM(N15,S15)</f>
        <v>1379.97</v>
      </c>
      <c r="Y15" s="14">
        <f t="shared" si="10"/>
        <v>2351.06</v>
      </c>
      <c r="Z15" s="14">
        <f t="shared" si="10"/>
        <v>1891.07</v>
      </c>
      <c r="AA15" s="14">
        <f t="shared" si="10"/>
        <v>1788.85</v>
      </c>
      <c r="AB15" s="14">
        <f t="shared" si="10"/>
        <v>1788.85</v>
      </c>
      <c r="AD15" s="3">
        <f t="shared" si="12"/>
        <v>9199.7999999999993</v>
      </c>
    </row>
    <row r="16" spans="1:30" x14ac:dyDescent="0.25">
      <c r="A16" t="s">
        <v>30</v>
      </c>
      <c r="B16" t="s">
        <v>31</v>
      </c>
      <c r="C16" s="2">
        <v>7.05</v>
      </c>
      <c r="D16" s="6">
        <v>41</v>
      </c>
      <c r="E16" s="6">
        <v>32</v>
      </c>
      <c r="F16" s="6">
        <v>38</v>
      </c>
      <c r="G16" s="6">
        <v>37</v>
      </c>
      <c r="H16" s="6">
        <v>38</v>
      </c>
      <c r="I16" s="8">
        <f>IF(D16&gt;37,D16-37,0)</f>
        <v>4</v>
      </c>
      <c r="J16" s="8">
        <f>IF(E16&gt;37,E16-37,0)</f>
        <v>0</v>
      </c>
      <c r="K16" s="8">
        <f>IF(F16&gt;37,F16-37,0)</f>
        <v>1</v>
      </c>
      <c r="L16" s="8">
        <f>IF(G16&gt;37,G16-37,0)</f>
        <v>0</v>
      </c>
      <c r="M16" s="8">
        <f>IF(H16&gt;37,H16-37,0)</f>
        <v>1</v>
      </c>
      <c r="N16" s="10">
        <f t="shared" si="11"/>
        <v>289.05</v>
      </c>
      <c r="O16" s="10">
        <f t="shared" si="11"/>
        <v>225.6</v>
      </c>
      <c r="P16" s="10">
        <f t="shared" si="5"/>
        <v>267.89999999999998</v>
      </c>
      <c r="Q16" s="10">
        <f t="shared" si="5"/>
        <v>260.84999999999997</v>
      </c>
      <c r="R16" s="10">
        <f t="shared" si="5"/>
        <v>267.89999999999998</v>
      </c>
      <c r="S16" s="12">
        <f t="shared" si="13"/>
        <v>14.1</v>
      </c>
      <c r="T16" s="12">
        <f t="shared" si="6"/>
        <v>0</v>
      </c>
      <c r="U16" s="12">
        <f t="shared" si="7"/>
        <v>3.5249999999999999</v>
      </c>
      <c r="V16" s="12">
        <f t="shared" si="8"/>
        <v>0</v>
      </c>
      <c r="W16" s="12">
        <f t="shared" si="9"/>
        <v>3.5249999999999999</v>
      </c>
      <c r="X16" s="14">
        <f>SUM(N16,S16)</f>
        <v>303.15000000000003</v>
      </c>
      <c r="Y16" s="14">
        <f t="shared" si="10"/>
        <v>225.6</v>
      </c>
      <c r="Z16" s="14">
        <f t="shared" si="10"/>
        <v>271.42499999999995</v>
      </c>
      <c r="AA16" s="14">
        <f t="shared" si="10"/>
        <v>260.84999999999997</v>
      </c>
      <c r="AB16" s="14">
        <f t="shared" si="10"/>
        <v>271.42499999999995</v>
      </c>
      <c r="AD16" s="3">
        <f t="shared" si="12"/>
        <v>1332.4499999999998</v>
      </c>
    </row>
    <row r="17" spans="1:30" x14ac:dyDescent="0.25">
      <c r="A17" t="s">
        <v>32</v>
      </c>
      <c r="B17" t="s">
        <v>33</v>
      </c>
      <c r="C17" s="2">
        <v>43.01</v>
      </c>
      <c r="D17" s="6">
        <v>35</v>
      </c>
      <c r="E17" s="6">
        <v>21</v>
      </c>
      <c r="F17" s="6">
        <v>32</v>
      </c>
      <c r="G17" s="6">
        <v>23</v>
      </c>
      <c r="H17" s="6">
        <v>37</v>
      </c>
      <c r="I17" s="8">
        <f>IF(D17&gt;37,D17-37,0)</f>
        <v>0</v>
      </c>
      <c r="J17" s="8">
        <f>IF(E17&gt;37,E17-37,0)</f>
        <v>0</v>
      </c>
      <c r="K17" s="8">
        <f>IF(F17&gt;37,F17-37,0)</f>
        <v>0</v>
      </c>
      <c r="L17" s="8">
        <f>IF(G17&gt;37,G17-37,0)</f>
        <v>0</v>
      </c>
      <c r="M17" s="8">
        <f>IF(H17&gt;37,H17-37,0)</f>
        <v>0</v>
      </c>
      <c r="N17" s="10">
        <f t="shared" si="11"/>
        <v>1505.35</v>
      </c>
      <c r="O17" s="10">
        <f t="shared" si="11"/>
        <v>903.20999999999992</v>
      </c>
      <c r="P17" s="10">
        <f t="shared" si="5"/>
        <v>1376.32</v>
      </c>
      <c r="Q17" s="10">
        <f t="shared" si="5"/>
        <v>989.2299999999999</v>
      </c>
      <c r="R17" s="10">
        <f t="shared" si="5"/>
        <v>1591.37</v>
      </c>
      <c r="S17" s="12">
        <f t="shared" si="13"/>
        <v>0</v>
      </c>
      <c r="T17" s="12">
        <f t="shared" si="6"/>
        <v>0</v>
      </c>
      <c r="U17" s="12">
        <f t="shared" si="7"/>
        <v>0</v>
      </c>
      <c r="V17" s="12">
        <f t="shared" si="8"/>
        <v>0</v>
      </c>
      <c r="W17" s="12">
        <f t="shared" si="9"/>
        <v>0</v>
      </c>
      <c r="X17" s="14">
        <f>SUM(N17,S17)</f>
        <v>1505.35</v>
      </c>
      <c r="Y17" s="14">
        <f t="shared" si="10"/>
        <v>903.20999999999992</v>
      </c>
      <c r="Z17" s="14">
        <f t="shared" si="10"/>
        <v>1376.32</v>
      </c>
      <c r="AA17" s="14">
        <f t="shared" si="10"/>
        <v>989.2299999999999</v>
      </c>
      <c r="AB17" s="14">
        <f t="shared" si="10"/>
        <v>1591.37</v>
      </c>
      <c r="AD17" s="3">
        <f t="shared" si="12"/>
        <v>6365.48</v>
      </c>
    </row>
    <row r="18" spans="1:30" x14ac:dyDescent="0.25">
      <c r="A18" t="s">
        <v>34</v>
      </c>
      <c r="B18" t="s">
        <v>35</v>
      </c>
      <c r="C18" s="2">
        <v>6.98</v>
      </c>
      <c r="D18" s="6">
        <v>44</v>
      </c>
      <c r="E18" s="6">
        <v>12</v>
      </c>
      <c r="F18" s="6">
        <v>23</v>
      </c>
      <c r="G18" s="6">
        <v>42</v>
      </c>
      <c r="H18" s="6">
        <v>23</v>
      </c>
      <c r="I18" s="8">
        <f>IF(D18&gt;37,D18-37,0)</f>
        <v>7</v>
      </c>
      <c r="J18" s="8">
        <f>IF(E18&gt;37,E18-37,0)</f>
        <v>0</v>
      </c>
      <c r="K18" s="8">
        <f>IF(F18&gt;37,F18-37,0)</f>
        <v>0</v>
      </c>
      <c r="L18" s="8">
        <f>IF(G18&gt;37,G18-37,0)</f>
        <v>5</v>
      </c>
      <c r="M18" s="8">
        <f>IF(H18&gt;37,H18-37,0)</f>
        <v>0</v>
      </c>
      <c r="N18" s="10">
        <f t="shared" si="11"/>
        <v>307.12</v>
      </c>
      <c r="O18" s="10">
        <f t="shared" si="11"/>
        <v>83.76</v>
      </c>
      <c r="P18" s="10">
        <f t="shared" si="5"/>
        <v>160.54000000000002</v>
      </c>
      <c r="Q18" s="10">
        <f t="shared" si="5"/>
        <v>293.16000000000003</v>
      </c>
      <c r="R18" s="10">
        <f t="shared" si="5"/>
        <v>160.54000000000002</v>
      </c>
      <c r="S18" s="12">
        <f t="shared" si="13"/>
        <v>24.43</v>
      </c>
      <c r="T18" s="12">
        <f t="shared" si="6"/>
        <v>0</v>
      </c>
      <c r="U18" s="12">
        <f t="shared" si="7"/>
        <v>0</v>
      </c>
      <c r="V18" s="12">
        <f t="shared" si="8"/>
        <v>17.450000000000003</v>
      </c>
      <c r="W18" s="12">
        <f t="shared" si="9"/>
        <v>0</v>
      </c>
      <c r="X18" s="14">
        <f>SUM(N18,S18)</f>
        <v>331.55</v>
      </c>
      <c r="Y18" s="14">
        <f t="shared" si="10"/>
        <v>83.76</v>
      </c>
      <c r="Z18" s="14">
        <f t="shared" si="10"/>
        <v>160.54000000000002</v>
      </c>
      <c r="AA18" s="14">
        <f t="shared" si="10"/>
        <v>310.61</v>
      </c>
      <c r="AB18" s="14">
        <f t="shared" si="10"/>
        <v>160.54000000000002</v>
      </c>
      <c r="AD18" s="3">
        <f t="shared" si="12"/>
        <v>1047</v>
      </c>
    </row>
    <row r="19" spans="1:30" x14ac:dyDescent="0.25">
      <c r="A19" t="s">
        <v>36</v>
      </c>
      <c r="B19" t="s">
        <v>37</v>
      </c>
      <c r="C19" s="2">
        <v>8.89</v>
      </c>
      <c r="D19" s="6">
        <v>45</v>
      </c>
      <c r="E19" s="6">
        <v>43</v>
      </c>
      <c r="F19" s="6">
        <v>32</v>
      </c>
      <c r="G19" s="6">
        <v>21</v>
      </c>
      <c r="H19" s="6">
        <v>42</v>
      </c>
      <c r="I19" s="8">
        <f>IF(D19&gt;37,D19-37,0)</f>
        <v>8</v>
      </c>
      <c r="J19" s="8">
        <f>IF(E19&gt;37,E19-37,0)</f>
        <v>6</v>
      </c>
      <c r="K19" s="8">
        <f>IF(F19&gt;37,F19-37,0)</f>
        <v>0</v>
      </c>
      <c r="L19" s="8">
        <f>IF(G19&gt;37,G19-37,0)</f>
        <v>0</v>
      </c>
      <c r="M19" s="8">
        <f>IF(H19&gt;37,H19-37,0)</f>
        <v>5</v>
      </c>
      <c r="N19" s="10">
        <f t="shared" si="11"/>
        <v>400.05</v>
      </c>
      <c r="O19" s="10">
        <f t="shared" si="11"/>
        <v>382.27000000000004</v>
      </c>
      <c r="P19" s="10">
        <f t="shared" si="5"/>
        <v>284.48</v>
      </c>
      <c r="Q19" s="10">
        <f t="shared" si="5"/>
        <v>186.69</v>
      </c>
      <c r="R19" s="10">
        <f t="shared" si="5"/>
        <v>373.38</v>
      </c>
      <c r="S19" s="12">
        <f t="shared" si="13"/>
        <v>35.56</v>
      </c>
      <c r="T19" s="12">
        <f t="shared" si="6"/>
        <v>26.67</v>
      </c>
      <c r="U19" s="12">
        <f t="shared" si="7"/>
        <v>0</v>
      </c>
      <c r="V19" s="12">
        <f t="shared" si="8"/>
        <v>0</v>
      </c>
      <c r="W19" s="12">
        <f t="shared" si="9"/>
        <v>22.225000000000001</v>
      </c>
      <c r="X19" s="14">
        <f>SUM(N19,S19)</f>
        <v>435.61</v>
      </c>
      <c r="Y19" s="14">
        <f t="shared" si="10"/>
        <v>408.94000000000005</v>
      </c>
      <c r="Z19" s="14">
        <f t="shared" si="10"/>
        <v>284.48</v>
      </c>
      <c r="AA19" s="14">
        <f t="shared" si="10"/>
        <v>186.69</v>
      </c>
      <c r="AB19" s="14">
        <f t="shared" si="10"/>
        <v>395.60500000000002</v>
      </c>
      <c r="AD19" s="3">
        <f t="shared" si="12"/>
        <v>1711.3250000000003</v>
      </c>
    </row>
    <row r="20" spans="1:30" x14ac:dyDescent="0.25">
      <c r="A20" t="s">
        <v>38</v>
      </c>
      <c r="B20" t="s">
        <v>39</v>
      </c>
      <c r="C20" s="2">
        <v>11.12</v>
      </c>
      <c r="D20" s="6">
        <v>23</v>
      </c>
      <c r="E20" s="6">
        <v>33</v>
      </c>
      <c r="F20" s="6">
        <v>24</v>
      </c>
      <c r="G20" s="6">
        <v>43</v>
      </c>
      <c r="H20" s="6">
        <v>12</v>
      </c>
      <c r="I20" s="8">
        <f>IF(D20&gt;37,D20-37,0)</f>
        <v>0</v>
      </c>
      <c r="J20" s="8">
        <f>IF(E20&gt;37,E20-37,0)</f>
        <v>0</v>
      </c>
      <c r="K20" s="8">
        <f>IF(F20&gt;37,F20-37,0)</f>
        <v>0</v>
      </c>
      <c r="L20" s="8">
        <f>IF(G20&gt;37,G20-37,0)</f>
        <v>6</v>
      </c>
      <c r="M20" s="8">
        <f>IF(H20&gt;37,H20-37,0)</f>
        <v>0</v>
      </c>
      <c r="N20" s="10">
        <f t="shared" si="11"/>
        <v>255.76</v>
      </c>
      <c r="O20" s="10">
        <f t="shared" si="11"/>
        <v>366.96</v>
      </c>
      <c r="P20" s="10">
        <f t="shared" ref="P20" si="14">$C20*F20</f>
        <v>266.88</v>
      </c>
      <c r="Q20" s="10">
        <f t="shared" ref="Q20:Q21" si="15">$C20*G20</f>
        <v>478.15999999999997</v>
      </c>
      <c r="R20" s="10">
        <f t="shared" ref="R20:R21" si="16">$C20*H20</f>
        <v>133.44</v>
      </c>
      <c r="S20" s="12">
        <f t="shared" si="13"/>
        <v>0</v>
      </c>
      <c r="T20" s="12">
        <f t="shared" si="6"/>
        <v>0</v>
      </c>
      <c r="U20" s="12">
        <f t="shared" si="7"/>
        <v>0</v>
      </c>
      <c r="V20" s="12">
        <f t="shared" si="8"/>
        <v>33.36</v>
      </c>
      <c r="W20" s="12">
        <f t="shared" si="9"/>
        <v>0</v>
      </c>
      <c r="X20" s="14">
        <f>SUM(N20,S20)</f>
        <v>255.76</v>
      </c>
      <c r="Y20" s="14">
        <f t="shared" ref="Y20:AB21" si="17">SUM(O20,T20)</f>
        <v>366.96</v>
      </c>
      <c r="Z20" s="14">
        <f t="shared" si="17"/>
        <v>266.88</v>
      </c>
      <c r="AA20" s="14">
        <f t="shared" si="17"/>
        <v>511.52</v>
      </c>
      <c r="AB20" s="14">
        <f t="shared" si="17"/>
        <v>133.44</v>
      </c>
      <c r="AD20" s="3">
        <f t="shared" si="12"/>
        <v>1534.56</v>
      </c>
    </row>
    <row r="21" spans="1:30" x14ac:dyDescent="0.25">
      <c r="A21" t="s">
        <v>40</v>
      </c>
      <c r="B21" t="s">
        <v>41</v>
      </c>
      <c r="C21" s="2">
        <v>13.11</v>
      </c>
      <c r="D21" s="6">
        <v>23</v>
      </c>
      <c r="E21" s="6">
        <v>34</v>
      </c>
      <c r="F21" s="6">
        <v>43</v>
      </c>
      <c r="G21" s="6">
        <v>29</v>
      </c>
      <c r="H21" s="6">
        <v>22</v>
      </c>
      <c r="I21" s="8">
        <f>IF(D21&gt;37,D21-37,0)</f>
        <v>0</v>
      </c>
      <c r="J21" s="8">
        <f>IF(E21&gt;37,E21-37,0)</f>
        <v>0</v>
      </c>
      <c r="K21" s="8">
        <f>IF(F21&gt;37,F21-37,0)</f>
        <v>6</v>
      </c>
      <c r="L21" s="8">
        <f>IF(G21&gt;37,G21-37,0)</f>
        <v>0</v>
      </c>
      <c r="M21" s="8">
        <f>IF(H21&gt;37,H21-37,0)</f>
        <v>0</v>
      </c>
      <c r="N21" s="10">
        <f t="shared" si="11"/>
        <v>301.52999999999997</v>
      </c>
      <c r="O21" s="10">
        <f t="shared" si="11"/>
        <v>445.74</v>
      </c>
      <c r="P21" s="10">
        <f>$C21*F21</f>
        <v>563.73</v>
      </c>
      <c r="Q21" s="10">
        <f t="shared" si="15"/>
        <v>380.19</v>
      </c>
      <c r="R21" s="10">
        <f t="shared" si="16"/>
        <v>288.41999999999996</v>
      </c>
      <c r="S21" s="12">
        <f t="shared" si="13"/>
        <v>0</v>
      </c>
      <c r="T21" s="12">
        <f t="shared" si="6"/>
        <v>0</v>
      </c>
      <c r="U21" s="12">
        <f t="shared" si="7"/>
        <v>39.33</v>
      </c>
      <c r="V21" s="12">
        <f t="shared" si="8"/>
        <v>0</v>
      </c>
      <c r="W21" s="12">
        <f t="shared" si="9"/>
        <v>0</v>
      </c>
      <c r="X21" s="14">
        <f>SUM(N21,S21)</f>
        <v>301.52999999999997</v>
      </c>
      <c r="Y21" s="14">
        <f t="shared" si="17"/>
        <v>445.74</v>
      </c>
      <c r="Z21" s="14">
        <f t="shared" si="17"/>
        <v>603.06000000000006</v>
      </c>
      <c r="AA21" s="14">
        <f t="shared" si="17"/>
        <v>380.19</v>
      </c>
      <c r="AB21" s="14">
        <f t="shared" si="17"/>
        <v>288.41999999999996</v>
      </c>
      <c r="AD21" s="3">
        <f t="shared" si="12"/>
        <v>2018.94</v>
      </c>
    </row>
    <row r="23" spans="1:30" x14ac:dyDescent="0.25">
      <c r="A23" t="s">
        <v>42</v>
      </c>
      <c r="C23" s="3">
        <f>MAX(C4:C21)</f>
        <v>51.11</v>
      </c>
      <c r="D23" s="4">
        <f>MAX(D4:D21)</f>
        <v>45</v>
      </c>
      <c r="E23" s="4"/>
      <c r="F23" s="4"/>
      <c r="G23" s="4"/>
      <c r="H23" s="4"/>
      <c r="I23" s="4"/>
      <c r="J23" s="4"/>
      <c r="K23" s="4"/>
      <c r="L23" s="4"/>
      <c r="M23" s="4"/>
      <c r="N23" s="2">
        <f>MAX(N4:N21)</f>
        <v>1533.74</v>
      </c>
      <c r="O23" s="2">
        <f t="shared" ref="O23:AB23" si="18">MAX(O4:O21)</f>
        <v>2197.73</v>
      </c>
      <c r="P23" s="2">
        <f t="shared" si="18"/>
        <v>1891.07</v>
      </c>
      <c r="Q23" s="2">
        <f t="shared" si="18"/>
        <v>1788.85</v>
      </c>
      <c r="R23" s="2">
        <f t="shared" si="18"/>
        <v>1810.73</v>
      </c>
      <c r="S23" s="2">
        <f t="shared" si="18"/>
        <v>73.92</v>
      </c>
      <c r="T23" s="2">
        <f t="shared" si="18"/>
        <v>153.32999999999998</v>
      </c>
      <c r="U23" s="2">
        <f t="shared" si="18"/>
        <v>69.33</v>
      </c>
      <c r="V23" s="2">
        <f t="shared" si="18"/>
        <v>57.774999999999999</v>
      </c>
      <c r="W23" s="2">
        <f t="shared" si="18"/>
        <v>126.33</v>
      </c>
      <c r="X23" s="2">
        <f t="shared" si="18"/>
        <v>1533.74</v>
      </c>
      <c r="Y23" s="2">
        <f t="shared" si="18"/>
        <v>2351.06</v>
      </c>
      <c r="Z23" s="2">
        <f t="shared" si="18"/>
        <v>1891.07</v>
      </c>
      <c r="AA23" s="2">
        <f t="shared" si="18"/>
        <v>1788.85</v>
      </c>
      <c r="AB23" s="2">
        <f t="shared" si="18"/>
        <v>1937.06</v>
      </c>
      <c r="AD23" s="2">
        <f t="shared" ref="AD23" si="19">MAX(AD4:AD21)</f>
        <v>9199.7999999999993</v>
      </c>
    </row>
    <row r="24" spans="1:30" x14ac:dyDescent="0.25">
      <c r="A24" t="s">
        <v>43</v>
      </c>
      <c r="C24" s="3">
        <f>MIN(C4:C21)</f>
        <v>5.19</v>
      </c>
      <c r="D24" s="4">
        <f>MIN(D4:D21)</f>
        <v>23</v>
      </c>
      <c r="E24" s="4"/>
      <c r="F24" s="4"/>
      <c r="G24" s="4"/>
      <c r="H24" s="4"/>
      <c r="I24" s="4"/>
      <c r="J24" s="4"/>
      <c r="K24" s="4"/>
      <c r="L24" s="4"/>
      <c r="M24" s="4"/>
      <c r="N24" s="2">
        <f>MIN(N4:N21)</f>
        <v>233.55</v>
      </c>
      <c r="O24" s="2">
        <f t="shared" ref="O24:AB24" si="20">MIN(O4:O21)</f>
        <v>57.09</v>
      </c>
      <c r="P24" s="2">
        <f t="shared" si="20"/>
        <v>62.28</v>
      </c>
      <c r="Q24" s="2">
        <f t="shared" si="20"/>
        <v>166.08</v>
      </c>
      <c r="R24" s="2">
        <f t="shared" si="20"/>
        <v>114.18</v>
      </c>
      <c r="S24" s="2">
        <f t="shared" si="20"/>
        <v>0</v>
      </c>
      <c r="T24" s="2">
        <f t="shared" si="20"/>
        <v>0</v>
      </c>
      <c r="U24" s="2">
        <f t="shared" si="20"/>
        <v>0</v>
      </c>
      <c r="V24" s="2">
        <f t="shared" si="20"/>
        <v>0</v>
      </c>
      <c r="W24" s="2">
        <f t="shared" si="20"/>
        <v>0</v>
      </c>
      <c r="X24" s="2">
        <f t="shared" si="20"/>
        <v>254.31</v>
      </c>
      <c r="Y24" s="2">
        <f t="shared" si="20"/>
        <v>57.09</v>
      </c>
      <c r="Z24" s="2">
        <f t="shared" si="20"/>
        <v>62.28</v>
      </c>
      <c r="AA24" s="2">
        <f t="shared" si="20"/>
        <v>166.08</v>
      </c>
      <c r="AB24" s="2">
        <f>MIN(AB4:AB21)</f>
        <v>114.18</v>
      </c>
      <c r="AD24" s="2">
        <f t="shared" ref="AD24" si="21">MIN(AD4:AD21)</f>
        <v>653.94000000000005</v>
      </c>
    </row>
    <row r="25" spans="1:30" x14ac:dyDescent="0.25">
      <c r="A25" t="s">
        <v>44</v>
      </c>
      <c r="C25" s="3">
        <f>AVERAGE(C4:C21)</f>
        <v>22.260000000000005</v>
      </c>
      <c r="D25" s="4">
        <f>AVERAGE(D4:D21)</f>
        <v>33.722222222222221</v>
      </c>
      <c r="E25" s="4"/>
      <c r="F25" s="4"/>
      <c r="G25" s="4"/>
      <c r="H25" s="4"/>
      <c r="I25" s="4"/>
      <c r="J25" s="4"/>
      <c r="K25" s="4"/>
      <c r="L25" s="4"/>
      <c r="M25" s="4"/>
      <c r="N25" s="2">
        <f>AVERAGE(N4:N21)</f>
        <v>721.55833333333328</v>
      </c>
      <c r="O25" s="2">
        <f t="shared" ref="O25:AB25" si="22">AVERAGE(O4:O21)</f>
        <v>717.9177777777777</v>
      </c>
      <c r="P25" s="2">
        <f t="shared" si="22"/>
        <v>645.87111111111108</v>
      </c>
      <c r="Q25" s="2">
        <f t="shared" si="22"/>
        <v>639.1111111111112</v>
      </c>
      <c r="R25" s="2">
        <f t="shared" si="22"/>
        <v>758.83555555555552</v>
      </c>
      <c r="S25" s="2">
        <f t="shared" si="22"/>
        <v>10.549444444444445</v>
      </c>
      <c r="T25" s="2">
        <f t="shared" si="22"/>
        <v>20.070555555555554</v>
      </c>
      <c r="U25" s="2">
        <f t="shared" si="22"/>
        <v>6.9052777777777781</v>
      </c>
      <c r="V25" s="2">
        <f t="shared" si="22"/>
        <v>8.4588888888888878</v>
      </c>
      <c r="W25" s="2">
        <f t="shared" si="22"/>
        <v>14.652777777777779</v>
      </c>
      <c r="X25" s="2">
        <f t="shared" si="22"/>
        <v>732.10777777777776</v>
      </c>
      <c r="Y25" s="2">
        <f t="shared" si="22"/>
        <v>737.98833333333323</v>
      </c>
      <c r="Z25" s="2">
        <f t="shared" si="22"/>
        <v>652.77638888888873</v>
      </c>
      <c r="AA25" s="2">
        <f t="shared" si="22"/>
        <v>647.57000000000016</v>
      </c>
      <c r="AB25" s="2">
        <f t="shared" si="22"/>
        <v>773.48833333333334</v>
      </c>
      <c r="AD25" s="2">
        <f t="shared" ref="AD25" si="23">AVERAGE(AD4:AD21)</f>
        <v>3543.9308333333329</v>
      </c>
    </row>
    <row r="26" spans="1:30" x14ac:dyDescent="0.25">
      <c r="A26" t="s">
        <v>45</v>
      </c>
      <c r="D26">
        <f>SUM(D4:D21)</f>
        <v>607</v>
      </c>
      <c r="N26" s="2">
        <f>SUM(N4:N21)</f>
        <v>12988.05</v>
      </c>
      <c r="O26" s="2">
        <f t="shared" ref="O26:AB26" si="24">SUM(O4:O21)</f>
        <v>12922.519999999999</v>
      </c>
      <c r="P26" s="2">
        <f t="shared" si="24"/>
        <v>11625.679999999998</v>
      </c>
      <c r="Q26" s="2">
        <f t="shared" si="24"/>
        <v>11504.000000000002</v>
      </c>
      <c r="R26" s="2">
        <f t="shared" si="24"/>
        <v>13659.039999999999</v>
      </c>
      <c r="S26" s="2">
        <f t="shared" si="24"/>
        <v>189.89000000000001</v>
      </c>
      <c r="T26" s="2">
        <f t="shared" si="24"/>
        <v>361.27</v>
      </c>
      <c r="U26" s="2">
        <f t="shared" si="24"/>
        <v>124.295</v>
      </c>
      <c r="V26" s="2">
        <f t="shared" si="24"/>
        <v>152.26</v>
      </c>
      <c r="W26" s="2">
        <f t="shared" si="24"/>
        <v>263.75</v>
      </c>
      <c r="X26" s="2">
        <f t="shared" si="24"/>
        <v>13177.939999999999</v>
      </c>
      <c r="Y26" s="2">
        <f>SUM(Y4:Y21)</f>
        <v>13283.789999999999</v>
      </c>
      <c r="Z26" s="2">
        <f t="shared" si="24"/>
        <v>11749.974999999997</v>
      </c>
      <c r="AA26" s="2">
        <f t="shared" si="24"/>
        <v>11656.260000000002</v>
      </c>
      <c r="AB26" s="2">
        <f t="shared" si="24"/>
        <v>13922.79</v>
      </c>
      <c r="AD26" s="2">
        <f t="shared" ref="AD26" si="25">SUM(AD4:AD21)</f>
        <v>63790.75499999999</v>
      </c>
    </row>
  </sheetData>
  <pageMargins left="0.7" right="0.7" top="0.75" bottom="0.75" header="0.3" footer="0.3"/>
  <pageSetup scale="25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WORD</dc:creator>
  <cp:lastModifiedBy>WORD</cp:lastModifiedBy>
  <cp:lastPrinted>2022-07-23T09:29:39Z</cp:lastPrinted>
  <dcterms:created xsi:type="dcterms:W3CDTF">2022-07-15T09:22:48Z</dcterms:created>
  <dcterms:modified xsi:type="dcterms:W3CDTF">2022-07-23T09:49:59Z</dcterms:modified>
</cp:coreProperties>
</file>