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dit hygiène SSI" sheetId="1" r:id="rId4"/>
    <sheet state="visible" name="DashBoard" sheetId="2" r:id="rId5"/>
    <sheet state="hidden" name="Base" sheetId="3" r:id="rId6"/>
  </sheets>
  <definedNames>
    <definedName hidden="1" localSheetId="0" name="_xlnm._FilterDatabase">'Audit hygiène SSI'!$A$2:$H$2</definedName>
  </definedNames>
  <calcPr/>
  <extLst>
    <ext uri="GoogleSheetsCustomDataVersion1">
      <go:sheetsCustomData xmlns:go="http://customooxmlschemas.google.com/" r:id="rId7" roundtripDataSignature="AMtx7mgdmxqBfEyIA/a3CWWvRvv8CxoLvg=="/>
    </ext>
  </extLst>
</workbook>
</file>

<file path=xl/sharedStrings.xml><?xml version="1.0" encoding="utf-8"?>
<sst xmlns="http://schemas.openxmlformats.org/spreadsheetml/2006/main" count="118" uniqueCount="76">
  <si>
    <r>
      <rPr>
        <rFont val="Calibri"/>
        <i/>
        <sz val="12.0"/>
      </rPr>
      <t xml:space="preserve">Règles d'utilisation du niveau de maturité :
</t>
    </r>
    <r>
      <rPr>
        <rFont val="Calibri"/>
        <color rgb="FF000000"/>
        <sz val="12.0"/>
      </rPr>
      <t xml:space="preserve">
0 = Mesures inexistantes
1 = Mesures en cours de reflexion
2 = Mesures en cours d'implémentation
3 = Mesures implémentées
4 = Mesures implémentées avec procédures associées</t>
    </r>
  </si>
  <si>
    <t>N°</t>
  </si>
  <si>
    <t>Thème</t>
  </si>
  <si>
    <t>Sujet :</t>
  </si>
  <si>
    <t>Maturité actuelle:</t>
  </si>
  <si>
    <t>Détails :</t>
  </si>
  <si>
    <t>Origine de l'écart :</t>
  </si>
  <si>
    <t>Plan d'action:</t>
  </si>
  <si>
    <t>Responsable:</t>
  </si>
  <si>
    <t xml:space="preserve">Sensibiliser et former </t>
  </si>
  <si>
    <t xml:space="preserve">Les équipes opérationnelles sont formées à la sécurité des systèmes d’information? </t>
  </si>
  <si>
    <t>Niveau de maturité</t>
  </si>
  <si>
    <t>Alignement au "Guide d'hyhiène de l'ANSSI"</t>
  </si>
  <si>
    <t>Répartition de la maturité</t>
  </si>
  <si>
    <t>Max</t>
  </si>
  <si>
    <t>M4</t>
  </si>
  <si>
    <t>Non-aligné</t>
  </si>
  <si>
    <t>M3</t>
  </si>
  <si>
    <t xml:space="preserve">Connaitre le système d’information </t>
  </si>
  <si>
    <t>Aligné</t>
  </si>
  <si>
    <t>M2</t>
  </si>
  <si>
    <t xml:space="preserve">Authentifier et contrôler les accès </t>
  </si>
  <si>
    <t>M1</t>
  </si>
  <si>
    <t xml:space="preserve">Sécuriser les postes </t>
  </si>
  <si>
    <t>M0</t>
  </si>
  <si>
    <t xml:space="preserve">Sécuriser le réseau </t>
  </si>
  <si>
    <t xml:space="preserve">Sécuriser l’administration </t>
  </si>
  <si>
    <t xml:space="preserve">gérer le nomadisme </t>
  </si>
  <si>
    <t xml:space="preserve">Maintenir à jour le système d’information </t>
  </si>
  <si>
    <t xml:space="preserve">Superviser, auditer, réagir </t>
  </si>
  <si>
    <t xml:space="preserve">Pour aller plus loin </t>
  </si>
  <si>
    <t>Les utilisateurs sont-ils sensibilisés aux bonnes pratiques élémentaires de sécurité informatique ?</t>
  </si>
  <si>
    <t>Maîtrisez-vous les risques liés à l’infogérance ?</t>
  </si>
  <si>
    <t>Possédez-vous un schéma réseau ou une cartographie à jour des vos infrastructures?</t>
  </si>
  <si>
    <t>Disposez-vous d’un inventaire exhaustif des comptes privilégiés maintenu à jour ?</t>
  </si>
  <si>
    <t xml:space="preserve">Possèdez-vous des procédures d’arrivées, de départ et de changement de fonction des utilisateurs? </t>
  </si>
  <si>
    <t>Autorisez-vous uniquement la connexion au réseau de l’entité aux seuls équipements maîtrisés ?</t>
  </si>
  <si>
    <r>
      <rPr>
        <rFont val="Calibri"/>
        <i/>
        <sz val="12.0"/>
      </rPr>
      <t xml:space="preserve">Règles d'utilisation du niveau de maturité :
</t>
    </r>
    <r>
      <rPr>
        <rFont val="Calibri"/>
        <color rgb="FF000000"/>
        <sz val="12.0"/>
      </rPr>
      <t xml:space="preserve">
0 = Mesures inexistantes
1 = Mesures en cours de reflexion
2 = Mesures en cours d'implémentation
3 = Mesures implémentées
4 = Mesures implémentées avec procédures associées</t>
    </r>
  </si>
  <si>
    <t>Indicateurs</t>
  </si>
  <si>
    <t xml:space="preserve">Identifiez-vous nommément chaque personne accédant au système (éviter les comptes génériques)? </t>
  </si>
  <si>
    <t xml:space="preserve">Possédez-vous une attribution/gestion des droits efficaces sur les ressources sensibles du système d’information? </t>
  </si>
  <si>
    <t>L'entreprise défini-t-elle et vérifi-t-elle des règles de choix et de dimensionnement des mots de passe ?</t>
  </si>
  <si>
    <t xml:space="preserve">Protégez-vous les mots de passe stockés sur vos systèmes? </t>
  </si>
  <si>
    <t>Changez-vous les éléments d’authentification par défaut sur les équipements et services ?</t>
  </si>
  <si>
    <t xml:space="preserve">Privilégiez-vous lorsque c’est possible une authentification forte? </t>
  </si>
  <si>
    <t>Mettez-vous en place un niveau de sécurité minimal sur l’ensemble du parc informatique ?</t>
  </si>
  <si>
    <t>Vous protégez-vous des menaces relatives à l’utilisation de supports amovibles ?</t>
  </si>
  <si>
    <t>Utilisez-vous un outil de gestion centralisée afin d’homogénéiser les politiques de sécurité  ?</t>
  </si>
  <si>
    <t xml:space="preserve">Activez-vous et configurez-vous le pare-feu local des postes de travail? </t>
  </si>
  <si>
    <t>Chiffrez-vous les données sensibles transmises par voie Internet  ?</t>
  </si>
  <si>
    <t>Segmentez-vous le/les réseau(x) et mettez-vous en place un cloisonnement entre ces zones ?</t>
  </si>
  <si>
    <t>Vous assurez-vous de la sécurité des réseaux d’accès Wi-Fi et de la séparation des usages ?</t>
  </si>
  <si>
    <t>Utilisez-vous des protocoles sécurisés dès qu’ils existent ?</t>
  </si>
  <si>
    <t xml:space="preserve">Mettez-vous en place une/des passerelle(s) d’accès sécurisé(es) à Internet ? </t>
  </si>
  <si>
    <t>Cloisonnez-vous les services visibles depuis Internet du reste du système d’information ?</t>
  </si>
  <si>
    <t xml:space="preserve">Protégez-vous votre messagerie professionnelle ? </t>
  </si>
  <si>
    <t>Sécurisez-vous les interconnexions réseau dédiées avec les partenaires ?</t>
  </si>
  <si>
    <t>Contrôlez-vous et protégez-vous l’accès aux salles serveurs et aux locaux techniques ?</t>
  </si>
  <si>
    <t>Interdisez-vous l’accès à Internet depuis les postes ou serveurs utilisés pour l’administration du système d’information ?</t>
  </si>
  <si>
    <t>Utilisez-vous un réseau dédié et cloisonné pour l’administration du système d’information ?</t>
  </si>
  <si>
    <t>Limitez-vous au strict besoin opérationnel les droits d’administration sur les postes de travail ?</t>
  </si>
  <si>
    <t>Prenez-vous des mesures de sécurisation physique des terminaux nomades ?</t>
  </si>
  <si>
    <t>Chiffrez-vous les données sensibles, en particulier sur le matériel potentiellement perdable ?</t>
  </si>
  <si>
    <t>Sécurisez-vous la connexion réseau des postes utilisés en situation de nomadisme ?</t>
  </si>
  <si>
    <t>Adoptez-vous des politiques de sécurité dédiées aux terminaux mobiles ?</t>
  </si>
  <si>
    <t>Avez-vous défini une politique de mise à jour des composants du système d’information ?</t>
  </si>
  <si>
    <t>Anticipez-vous la fin de la maintenance des logiciels et systèmes ?</t>
  </si>
  <si>
    <t>Activez et configurez-vous les journaux des composants les plus importants ?</t>
  </si>
  <si>
    <t>Avez-vous défini et appliqué une politique de sauvegarde des composants critiques ?</t>
  </si>
  <si>
    <t>Procédez-vous à des contrôles et audits de sécurité réguliers puis appliquer les actions correctives ?</t>
  </si>
  <si>
    <t xml:space="preserve">Avez-vous désigné un référent en sécurité des systèmes d’information ? Celui-ci est-il connu du personnel? </t>
  </si>
  <si>
    <t>Avez-vous défini une procédure de gestion des incidents de sécurité ?</t>
  </si>
  <si>
    <t xml:space="preserve">Avec-vous mené une analyse de risques formelle ? </t>
  </si>
  <si>
    <t>Privilégiez-vous  l’usage de produits et de services qualifiés par l’ANSSI ?</t>
  </si>
  <si>
    <t>Note totale</t>
  </si>
  <si>
    <t>Note maximale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</si>
</sst>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rgb="FF000000"/>
      <name val="Calibri"/>
    </font>
    <font>
      <sz val="12.0"/>
      <color theme="1"/>
      <name val="Oxygen"/>
    </font>
    <font>
      <b/>
      <sz val="16.0"/>
      <color rgb="FFFFFFFF"/>
      <name val="Oxygen"/>
    </font>
    <font>
      <b/>
      <u/>
      <sz val="14.0"/>
      <color rgb="FF000000"/>
      <name val="Oxygen"/>
    </font>
    <font>
      <sz val="14.0"/>
      <color rgb="FF000000"/>
      <name val="Oxygen"/>
    </font>
    <font>
      <sz val="12.0"/>
      <color theme="1"/>
      <name val="Calibri"/>
    </font>
    <font>
      <color theme="1"/>
      <name val="Calibri"/>
    </font>
    <font>
      <b/>
      <i/>
      <sz val="16.0"/>
      <color rgb="FFFFFFFF"/>
      <name val="Oxygen"/>
    </font>
    <font/>
    <font>
      <b/>
      <u/>
      <sz val="14.0"/>
      <color rgb="FF000000"/>
      <name val="Oxygen"/>
    </font>
    <font>
      <b/>
      <sz val="14.0"/>
      <color rgb="FFFFFFFF"/>
      <name val="Oxygen"/>
    </font>
    <font>
      <b/>
      <sz val="12.0"/>
      <color rgb="FF000000"/>
      <name val="Oxygen"/>
    </font>
  </fonts>
  <fills count="5">
    <fill>
      <patternFill patternType="none"/>
    </fill>
    <fill>
      <patternFill patternType="lightGray"/>
    </fill>
    <fill>
      <patternFill patternType="solid">
        <fgColor rgb="FF39598E"/>
        <bgColor rgb="FF39598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3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4" fontId="4" numFmtId="0" xfId="0" applyAlignment="1" applyBorder="1" applyFill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0" fontId="0" numFmtId="0" xfId="0" applyBorder="1" applyFont="1"/>
    <xf borderId="0" fillId="0" fontId="0" numFmtId="0" xfId="0" applyFont="1"/>
    <xf borderId="0" fillId="0" fontId="5" numFmtId="0" xfId="0" applyFont="1"/>
    <xf borderId="0" fillId="0" fontId="0" numFmtId="9" xfId="0" applyFont="1" applyNumberFormat="1"/>
    <xf borderId="0" fillId="0" fontId="6" numFmtId="0" xfId="0" applyFont="1"/>
    <xf borderId="0" fillId="0" fontId="0" numFmtId="10" xfId="0" applyFont="1" applyNumberFormat="1"/>
    <xf borderId="4" fillId="0" fontId="4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8" fillId="2" fontId="7" numFmtId="0" xfId="0" applyAlignment="1" applyBorder="1" applyFont="1">
      <alignment horizontal="left" readingOrder="0" shrinkToFit="0" vertical="center" wrapText="1"/>
    </xf>
    <xf borderId="9" fillId="0" fontId="8" numFmtId="0" xfId="0" applyBorder="1" applyFont="1"/>
    <xf borderId="10" fillId="0" fontId="8" numFmtId="0" xfId="0" applyBorder="1" applyFont="1"/>
    <xf borderId="4" fillId="3" fontId="9" numFmtId="0" xfId="0" applyAlignment="1" applyBorder="1" applyFont="1">
      <alignment horizontal="center" vertical="center"/>
    </xf>
    <xf borderId="4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0" fillId="0" fontId="4" numFmtId="0" xfId="0" applyFont="1"/>
    <xf borderId="13" fillId="2" fontId="10" numFmtId="0" xfId="0" applyAlignment="1" applyBorder="1" applyFont="1">
      <alignment horizontal="right" shrinkToFit="0" vertical="center" wrapText="1"/>
    </xf>
    <xf borderId="3" fillId="0" fontId="11" numFmtId="0" xfId="0" applyAlignment="1" applyBorder="1" applyFont="1">
      <alignment horizontal="center" vertical="center"/>
    </xf>
    <xf borderId="14" fillId="2" fontId="10" numFmtId="0" xfId="0" applyAlignment="1" applyBorder="1" applyFont="1">
      <alignment horizontal="right" shrinkToFit="0" vertical="center" wrapText="1"/>
    </xf>
    <xf borderId="15" fillId="0" fontId="11" numFmtId="0" xfId="0" applyAlignment="1" applyBorder="1" applyFont="1">
      <alignment horizontal="center" vertical="center"/>
    </xf>
    <xf borderId="13" fillId="2" fontId="10" numFmtId="10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92D050"/>
          <bgColor rgb="FF92D050"/>
        </patternFill>
      </fill>
      <border/>
    </dxf>
    <dxf>
      <font>
        <color theme="0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FFF66"/>
          <bgColor rgb="FFFFFF66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Alignement au "Guide d'hyhiène de l'ANSSI"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C00000"/>
              </a:solidFill>
            </c:spPr>
          </c:dPt>
          <c:dPt>
            <c:idx val="1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Base!$C$4:$C$5</c:f>
            </c:strRef>
          </c:cat>
          <c:val>
            <c:numRef>
              <c:f>Base!$D$4:$D$5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Répartition de la maturité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66"/>
              </a:solidFill>
            </c:spPr>
          </c:dPt>
          <c:dPt>
            <c:idx val="2"/>
            <c:spPr>
              <a:solidFill>
                <a:srgbClr val="FFC000"/>
              </a:solidFill>
            </c:spPr>
          </c:dPt>
          <c:dPt>
            <c:idx val="3"/>
            <c:spPr>
              <a:solidFill>
                <a:srgbClr val="C00000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Base!$F$3:$F$7</c:f>
            </c:strRef>
          </c:cat>
          <c:val>
            <c:numRef>
              <c:f>Base!$G$3:$G$7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% par thème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</c:spPr>
          <c:cat>
            <c:strRef>
              <c:f>Base!$J$3:$J$12</c:f>
            </c:strRef>
          </c:cat>
          <c:val>
            <c:numRef>
              <c:f>Base!$K$3:$K$12</c:f>
            </c:numRef>
          </c:val>
        </c:ser>
        <c:ser>
          <c:idx val="1"/>
          <c:order val="1"/>
          <c:cat>
            <c:strRef>
              <c:f>Base!$J$3:$J$12</c:f>
            </c:strRef>
          </c:cat>
          <c:val>
            <c:numRef>
              <c:f>Base!$L$3:$L$12</c:f>
            </c:numRef>
          </c:val>
        </c:ser>
        <c:ser>
          <c:idx val="2"/>
          <c:order val="2"/>
          <c:cat>
            <c:strRef>
              <c:f>Base!$J$3:$J$12</c:f>
            </c:strRef>
          </c:cat>
          <c:val>
            <c:numRef>
              <c:f>Base!$M$3:$M$12</c:f>
            </c:numRef>
          </c:val>
        </c:ser>
        <c:axId val="1853725336"/>
        <c:axId val="1516872229"/>
      </c:barChart>
      <c:catAx>
        <c:axId val="18537253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16872229"/>
      </c:catAx>
      <c:valAx>
        <c:axId val="15168722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53725336"/>
        <c:crosses val="max"/>
      </c:valAx>
    </c:plotArea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0</xdr:row>
      <xdr:rowOff>0</xdr:rowOff>
    </xdr:from>
    <xdr:ext cx="2324100" cy="2324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6581775" cy="3409950"/>
    <xdr:graphicFrame>
      <xdr:nvGraphicFramePr>
        <xdr:cNvPr id="7369397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819150</xdr:colOff>
      <xdr:row>3</xdr:row>
      <xdr:rowOff>9525</xdr:rowOff>
    </xdr:from>
    <xdr:ext cx="6534150" cy="3409950"/>
    <xdr:graphicFrame>
      <xdr:nvGraphicFramePr>
        <xdr:cNvPr id="130194609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21</xdr:row>
      <xdr:rowOff>200025</xdr:rowOff>
    </xdr:from>
    <xdr:ext cx="6524625" cy="3171825"/>
    <xdr:graphicFrame>
      <xdr:nvGraphicFramePr>
        <xdr:cNvPr id="176518805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904875" cy="53340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44"/>
    <col customWidth="1" min="2" max="2" width="45.11"/>
    <col customWidth="1" min="3" max="3" width="125.11"/>
    <col customWidth="1" min="4" max="4" width="15.33"/>
    <col customWidth="1" min="5" max="6" width="38.11"/>
    <col customWidth="1" min="7" max="8" width="42.67"/>
    <col customWidth="1" min="9" max="25" width="10.44"/>
  </cols>
  <sheetData>
    <row r="1" ht="161.25" customHeight="1">
      <c r="A1" s="1"/>
      <c r="C1" s="2" t="s">
        <v>0</v>
      </c>
      <c r="D1" s="1"/>
      <c r="E1" s="1"/>
      <c r="F1" s="1"/>
      <c r="G1" s="1"/>
      <c r="H1" s="1"/>
    </row>
    <row r="2" ht="66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58.5" customHeight="1">
      <c r="A3" s="6">
        <v>1.0</v>
      </c>
      <c r="B3" s="7" t="s">
        <v>9</v>
      </c>
      <c r="C3" s="7" t="s">
        <v>10</v>
      </c>
      <c r="D3" s="8">
        <v>2.0</v>
      </c>
      <c r="E3" s="9"/>
      <c r="F3" s="7"/>
      <c r="G3" s="7"/>
      <c r="H3" s="10"/>
    </row>
    <row r="4" ht="58.5" customHeight="1">
      <c r="A4" s="6">
        <v>2.0</v>
      </c>
      <c r="B4" s="7" t="s">
        <v>9</v>
      </c>
      <c r="C4" s="7" t="s">
        <v>31</v>
      </c>
      <c r="D4" s="17">
        <v>3.0</v>
      </c>
      <c r="E4" s="9"/>
      <c r="F4" s="7"/>
      <c r="G4" s="7"/>
      <c r="H4" s="10"/>
    </row>
    <row r="5" ht="58.5" customHeight="1">
      <c r="A5" s="6">
        <v>3.0</v>
      </c>
      <c r="B5" s="7" t="s">
        <v>9</v>
      </c>
      <c r="C5" s="7" t="s">
        <v>32</v>
      </c>
      <c r="D5" s="17">
        <v>2.0</v>
      </c>
      <c r="E5" s="9"/>
      <c r="F5" s="7"/>
      <c r="G5" s="7"/>
      <c r="H5" s="10"/>
    </row>
    <row r="6" ht="58.5" customHeight="1">
      <c r="A6" s="6">
        <v>4.0</v>
      </c>
      <c r="B6" s="7" t="s">
        <v>18</v>
      </c>
      <c r="C6" s="7" t="s">
        <v>33</v>
      </c>
      <c r="D6" s="17">
        <v>0.0</v>
      </c>
      <c r="E6" s="9"/>
      <c r="F6" s="7"/>
      <c r="G6" s="7"/>
      <c r="H6" s="10"/>
    </row>
    <row r="7" ht="58.5" customHeight="1">
      <c r="A7" s="6">
        <v>5.0</v>
      </c>
      <c r="B7" s="7" t="s">
        <v>18</v>
      </c>
      <c r="C7" s="7" t="s">
        <v>34</v>
      </c>
      <c r="D7" s="17">
        <v>4.0</v>
      </c>
      <c r="E7" s="9"/>
      <c r="F7" s="7"/>
      <c r="G7" s="7"/>
      <c r="H7" s="10"/>
    </row>
    <row r="8" ht="58.5" customHeight="1">
      <c r="A8" s="6">
        <v>6.0</v>
      </c>
      <c r="B8" s="7" t="s">
        <v>18</v>
      </c>
      <c r="C8" s="7" t="s">
        <v>35</v>
      </c>
      <c r="D8" s="17">
        <v>3.0</v>
      </c>
      <c r="E8" s="9"/>
      <c r="F8" s="7"/>
      <c r="G8" s="7"/>
      <c r="H8" s="10"/>
    </row>
    <row r="9" ht="58.5" customHeight="1">
      <c r="A9" s="6">
        <v>7.0</v>
      </c>
      <c r="B9" s="7" t="s">
        <v>18</v>
      </c>
      <c r="C9" s="7" t="s">
        <v>36</v>
      </c>
      <c r="D9" s="17">
        <v>2.0</v>
      </c>
      <c r="E9" s="9"/>
      <c r="F9" s="7"/>
      <c r="G9" s="7"/>
      <c r="H9" s="10"/>
    </row>
    <row r="10" ht="58.5" customHeight="1">
      <c r="A10" s="6">
        <v>8.0</v>
      </c>
      <c r="B10" s="7" t="s">
        <v>21</v>
      </c>
      <c r="C10" s="7" t="s">
        <v>39</v>
      </c>
      <c r="D10" s="17">
        <v>3.0</v>
      </c>
      <c r="E10" s="9"/>
      <c r="F10" s="7"/>
      <c r="G10" s="7"/>
      <c r="H10" s="10"/>
    </row>
    <row r="11" ht="58.5" customHeight="1">
      <c r="A11" s="6">
        <v>9.0</v>
      </c>
      <c r="B11" s="7" t="s">
        <v>21</v>
      </c>
      <c r="C11" s="7" t="s">
        <v>40</v>
      </c>
      <c r="D11" s="17">
        <v>4.0</v>
      </c>
      <c r="E11" s="9"/>
      <c r="F11" s="7"/>
      <c r="G11" s="7"/>
      <c r="H11" s="10"/>
    </row>
    <row r="12" ht="58.5" customHeight="1">
      <c r="A12" s="6">
        <v>10.0</v>
      </c>
      <c r="B12" s="7" t="s">
        <v>21</v>
      </c>
      <c r="C12" s="7" t="s">
        <v>41</v>
      </c>
      <c r="D12" s="17">
        <v>3.0</v>
      </c>
      <c r="E12" s="9"/>
      <c r="F12" s="7"/>
      <c r="G12" s="7"/>
      <c r="H12" s="10"/>
    </row>
    <row r="13" ht="58.5" customHeight="1">
      <c r="A13" s="6">
        <v>11.0</v>
      </c>
      <c r="B13" s="7" t="s">
        <v>21</v>
      </c>
      <c r="C13" s="7" t="s">
        <v>42</v>
      </c>
      <c r="D13" s="17">
        <v>1.0</v>
      </c>
      <c r="E13" s="9"/>
      <c r="F13" s="7"/>
      <c r="G13" s="7"/>
      <c r="H13" s="10"/>
    </row>
    <row r="14" ht="58.5" customHeight="1">
      <c r="A14" s="6">
        <v>12.0</v>
      </c>
      <c r="B14" s="7" t="s">
        <v>21</v>
      </c>
      <c r="C14" s="7" t="s">
        <v>43</v>
      </c>
      <c r="D14" s="17">
        <v>1.0</v>
      </c>
      <c r="E14" s="9"/>
      <c r="F14" s="7"/>
      <c r="G14" s="7"/>
      <c r="H14" s="10"/>
    </row>
    <row r="15" ht="58.5" customHeight="1">
      <c r="A15" s="6">
        <v>13.0</v>
      </c>
      <c r="B15" s="7" t="s">
        <v>21</v>
      </c>
      <c r="C15" s="7" t="s">
        <v>44</v>
      </c>
      <c r="D15" s="17">
        <v>2.0</v>
      </c>
      <c r="E15" s="9"/>
      <c r="F15" s="7"/>
      <c r="G15" s="7"/>
      <c r="H15" s="10"/>
    </row>
    <row r="16" ht="58.5" customHeight="1">
      <c r="A16" s="6">
        <v>14.0</v>
      </c>
      <c r="B16" s="7" t="s">
        <v>23</v>
      </c>
      <c r="C16" s="7" t="s">
        <v>45</v>
      </c>
      <c r="D16" s="17">
        <v>3.0</v>
      </c>
      <c r="E16" s="9"/>
      <c r="F16" s="7"/>
      <c r="G16" s="7"/>
      <c r="H16" s="10"/>
    </row>
    <row r="17" ht="58.5" customHeight="1">
      <c r="A17" s="6">
        <v>15.0</v>
      </c>
      <c r="B17" s="7" t="s">
        <v>23</v>
      </c>
      <c r="C17" s="7" t="s">
        <v>46</v>
      </c>
      <c r="D17" s="17">
        <v>4.0</v>
      </c>
      <c r="E17" s="9"/>
      <c r="F17" s="7"/>
      <c r="G17" s="7"/>
      <c r="H17" s="10"/>
    </row>
    <row r="18" ht="58.5" customHeight="1">
      <c r="A18" s="6">
        <v>16.0</v>
      </c>
      <c r="B18" s="7" t="s">
        <v>23</v>
      </c>
      <c r="C18" s="7" t="s">
        <v>47</v>
      </c>
      <c r="D18" s="17">
        <v>3.0</v>
      </c>
      <c r="E18" s="9"/>
      <c r="F18" s="7"/>
      <c r="G18" s="7"/>
      <c r="H18" s="10"/>
    </row>
    <row r="19" ht="58.5" customHeight="1">
      <c r="A19" s="6">
        <v>17.0</v>
      </c>
      <c r="B19" s="7" t="s">
        <v>23</v>
      </c>
      <c r="C19" s="7" t="s">
        <v>48</v>
      </c>
      <c r="D19" s="17">
        <v>2.0</v>
      </c>
      <c r="E19" s="9"/>
      <c r="F19" s="7"/>
      <c r="G19" s="7"/>
      <c r="H19" s="10"/>
    </row>
    <row r="20" ht="58.5" customHeight="1">
      <c r="A20" s="6">
        <v>18.0</v>
      </c>
      <c r="B20" s="7" t="s">
        <v>23</v>
      </c>
      <c r="C20" s="7" t="s">
        <v>49</v>
      </c>
      <c r="D20" s="17">
        <v>1.0</v>
      </c>
      <c r="E20" s="9"/>
      <c r="F20" s="7"/>
      <c r="G20" s="7"/>
      <c r="H20" s="10"/>
    </row>
    <row r="21" ht="58.5" customHeight="1">
      <c r="A21" s="6">
        <v>19.0</v>
      </c>
      <c r="B21" s="7" t="s">
        <v>25</v>
      </c>
      <c r="C21" s="7" t="s">
        <v>50</v>
      </c>
      <c r="D21" s="17">
        <v>3.0</v>
      </c>
      <c r="E21" s="9"/>
      <c r="F21" s="7"/>
      <c r="G21" s="7"/>
      <c r="H21" s="10"/>
    </row>
    <row r="22" ht="58.5" customHeight="1">
      <c r="A22" s="6">
        <v>20.0</v>
      </c>
      <c r="B22" s="7" t="s">
        <v>25</v>
      </c>
      <c r="C22" s="7" t="s">
        <v>51</v>
      </c>
      <c r="D22" s="17">
        <v>4.0</v>
      </c>
      <c r="E22" s="9"/>
      <c r="F22" s="7"/>
      <c r="G22" s="7"/>
      <c r="H22" s="10"/>
    </row>
    <row r="23" ht="58.5" customHeight="1">
      <c r="A23" s="6">
        <v>21.0</v>
      </c>
      <c r="B23" s="7" t="s">
        <v>25</v>
      </c>
      <c r="C23" s="7" t="s">
        <v>52</v>
      </c>
      <c r="D23" s="17">
        <v>1.0</v>
      </c>
      <c r="E23" s="9"/>
      <c r="F23" s="7"/>
      <c r="G23" s="7"/>
      <c r="H23" s="10"/>
    </row>
    <row r="24" ht="58.5" customHeight="1">
      <c r="A24" s="6">
        <v>22.0</v>
      </c>
      <c r="B24" s="7" t="s">
        <v>25</v>
      </c>
      <c r="C24" s="7" t="s">
        <v>53</v>
      </c>
      <c r="D24" s="17">
        <v>1.0</v>
      </c>
      <c r="E24" s="9"/>
      <c r="F24" s="7"/>
      <c r="G24" s="7"/>
      <c r="H24" s="10"/>
    </row>
    <row r="25" ht="58.5" customHeight="1">
      <c r="A25" s="6">
        <v>23.0</v>
      </c>
      <c r="B25" s="7" t="s">
        <v>25</v>
      </c>
      <c r="C25" s="7" t="s">
        <v>54</v>
      </c>
      <c r="D25" s="17">
        <v>1.0</v>
      </c>
      <c r="E25" s="9"/>
      <c r="F25" s="7"/>
      <c r="G25" s="7"/>
      <c r="H25" s="10"/>
    </row>
    <row r="26" ht="58.5" customHeight="1">
      <c r="A26" s="6">
        <v>24.0</v>
      </c>
      <c r="B26" s="7" t="s">
        <v>25</v>
      </c>
      <c r="C26" s="7" t="s">
        <v>55</v>
      </c>
      <c r="D26" s="17">
        <v>3.0</v>
      </c>
      <c r="E26" s="9"/>
      <c r="F26" s="7"/>
      <c r="G26" s="7"/>
      <c r="H26" s="10"/>
    </row>
    <row r="27" ht="58.5" customHeight="1">
      <c r="A27" s="6">
        <v>25.0</v>
      </c>
      <c r="B27" s="7" t="s">
        <v>25</v>
      </c>
      <c r="C27" s="7" t="s">
        <v>56</v>
      </c>
      <c r="D27" s="17">
        <v>4.0</v>
      </c>
      <c r="E27" s="9"/>
      <c r="F27" s="7"/>
      <c r="G27" s="7"/>
      <c r="H27" s="10"/>
    </row>
    <row r="28" ht="58.5" customHeight="1">
      <c r="A28" s="6">
        <v>26.0</v>
      </c>
      <c r="B28" s="7" t="s">
        <v>25</v>
      </c>
      <c r="C28" s="7" t="s">
        <v>57</v>
      </c>
      <c r="D28" s="17">
        <v>3.0</v>
      </c>
      <c r="E28" s="9"/>
      <c r="F28" s="7"/>
      <c r="G28" s="7"/>
      <c r="H28" s="10"/>
    </row>
    <row r="29" ht="58.5" customHeight="1">
      <c r="A29" s="6">
        <v>27.0</v>
      </c>
      <c r="B29" s="7" t="s">
        <v>26</v>
      </c>
      <c r="C29" s="7" t="s">
        <v>58</v>
      </c>
      <c r="D29" s="17">
        <v>2.0</v>
      </c>
      <c r="E29" s="9"/>
      <c r="F29" s="7"/>
      <c r="G29" s="7"/>
      <c r="H29" s="10"/>
    </row>
    <row r="30" ht="58.5" customHeight="1">
      <c r="A30" s="6">
        <v>28.0</v>
      </c>
      <c r="B30" s="7" t="s">
        <v>26</v>
      </c>
      <c r="C30" s="7" t="s">
        <v>59</v>
      </c>
      <c r="D30" s="17">
        <v>0.0</v>
      </c>
      <c r="E30" s="9"/>
      <c r="F30" s="7"/>
      <c r="G30" s="7"/>
      <c r="H30" s="10"/>
    </row>
    <row r="31" ht="58.5" customHeight="1">
      <c r="A31" s="6">
        <v>29.0</v>
      </c>
      <c r="B31" s="7" t="s">
        <v>26</v>
      </c>
      <c r="C31" s="7" t="s">
        <v>60</v>
      </c>
      <c r="D31" s="17">
        <v>1.0</v>
      </c>
      <c r="E31" s="9"/>
      <c r="F31" s="7"/>
      <c r="G31" s="7"/>
      <c r="H31" s="10"/>
    </row>
    <row r="32" ht="58.5" customHeight="1">
      <c r="A32" s="6">
        <v>30.0</v>
      </c>
      <c r="B32" s="7" t="s">
        <v>27</v>
      </c>
      <c r="C32" s="7" t="s">
        <v>61</v>
      </c>
      <c r="D32" s="17">
        <v>0.0</v>
      </c>
      <c r="E32" s="9"/>
      <c r="F32" s="7"/>
      <c r="G32" s="7"/>
      <c r="H32" s="10"/>
    </row>
    <row r="33" ht="58.5" customHeight="1">
      <c r="A33" s="6">
        <v>31.0</v>
      </c>
      <c r="B33" s="7" t="s">
        <v>27</v>
      </c>
      <c r="C33" s="7" t="s">
        <v>62</v>
      </c>
      <c r="D33" s="17">
        <v>1.0</v>
      </c>
      <c r="E33" s="9"/>
      <c r="F33" s="7"/>
      <c r="G33" s="7"/>
      <c r="H33" s="10"/>
    </row>
    <row r="34" ht="58.5" customHeight="1">
      <c r="A34" s="6">
        <v>32.0</v>
      </c>
      <c r="B34" s="7" t="s">
        <v>27</v>
      </c>
      <c r="C34" s="7" t="s">
        <v>63</v>
      </c>
      <c r="D34" s="17">
        <v>1.0</v>
      </c>
      <c r="E34" s="9"/>
      <c r="F34" s="7"/>
      <c r="G34" s="7"/>
      <c r="H34" s="10"/>
    </row>
    <row r="35" ht="58.5" customHeight="1">
      <c r="A35" s="6">
        <v>33.0</v>
      </c>
      <c r="B35" s="7" t="s">
        <v>27</v>
      </c>
      <c r="C35" s="7" t="s">
        <v>64</v>
      </c>
      <c r="D35" s="17">
        <v>2.0</v>
      </c>
      <c r="E35" s="9"/>
      <c r="F35" s="7"/>
      <c r="G35" s="7"/>
      <c r="H35" s="10"/>
    </row>
    <row r="36" ht="58.5" customHeight="1">
      <c r="A36" s="6">
        <v>34.0</v>
      </c>
      <c r="B36" s="7" t="s">
        <v>28</v>
      </c>
      <c r="C36" s="7" t="s">
        <v>65</v>
      </c>
      <c r="D36" s="17">
        <v>4.0</v>
      </c>
      <c r="E36" s="9"/>
      <c r="F36" s="7"/>
      <c r="G36" s="7"/>
      <c r="H36" s="10"/>
    </row>
    <row r="37" ht="58.5" customHeight="1">
      <c r="A37" s="6">
        <v>35.0</v>
      </c>
      <c r="B37" s="7" t="s">
        <v>28</v>
      </c>
      <c r="C37" s="7" t="s">
        <v>66</v>
      </c>
      <c r="D37" s="17">
        <v>3.0</v>
      </c>
      <c r="E37" s="9"/>
      <c r="F37" s="7"/>
      <c r="G37" s="7"/>
      <c r="H37" s="10"/>
    </row>
    <row r="38" ht="58.5" customHeight="1">
      <c r="A38" s="6">
        <v>36.0</v>
      </c>
      <c r="B38" s="7" t="s">
        <v>29</v>
      </c>
      <c r="C38" s="7" t="s">
        <v>67</v>
      </c>
      <c r="D38" s="17">
        <v>3.0</v>
      </c>
      <c r="E38" s="9"/>
      <c r="F38" s="7"/>
      <c r="G38" s="7"/>
      <c r="H38" s="10"/>
    </row>
    <row r="39" ht="58.5" customHeight="1">
      <c r="A39" s="6">
        <v>37.0</v>
      </c>
      <c r="B39" s="7" t="s">
        <v>29</v>
      </c>
      <c r="C39" s="7" t="s">
        <v>68</v>
      </c>
      <c r="D39" s="17">
        <v>1.0</v>
      </c>
      <c r="E39" s="9"/>
      <c r="F39" s="7"/>
      <c r="G39" s="7"/>
      <c r="H39" s="10"/>
    </row>
    <row r="40" ht="58.5" customHeight="1">
      <c r="A40" s="6">
        <v>38.0</v>
      </c>
      <c r="B40" s="7" t="s">
        <v>29</v>
      </c>
      <c r="C40" s="7" t="s">
        <v>69</v>
      </c>
      <c r="D40" s="17">
        <v>0.0</v>
      </c>
      <c r="E40" s="9"/>
      <c r="F40" s="7"/>
      <c r="G40" s="7"/>
      <c r="H40" s="10"/>
    </row>
    <row r="41" ht="58.5" customHeight="1">
      <c r="A41" s="6">
        <v>39.0</v>
      </c>
      <c r="B41" s="7" t="s">
        <v>29</v>
      </c>
      <c r="C41" s="7" t="s">
        <v>70</v>
      </c>
      <c r="D41" s="17">
        <v>2.0</v>
      </c>
      <c r="E41" s="9"/>
      <c r="F41" s="7"/>
      <c r="G41" s="7"/>
      <c r="H41" s="10"/>
    </row>
    <row r="42" ht="58.5" customHeight="1">
      <c r="A42" s="22">
        <v>40.0</v>
      </c>
      <c r="B42" s="7" t="s">
        <v>29</v>
      </c>
      <c r="C42" s="7" t="s">
        <v>71</v>
      </c>
      <c r="D42" s="17">
        <v>2.0</v>
      </c>
      <c r="E42" s="23"/>
      <c r="F42" s="23"/>
      <c r="G42" s="23"/>
      <c r="H42" s="24"/>
    </row>
    <row r="43" ht="58.5" customHeight="1">
      <c r="A43" s="6">
        <v>41.0</v>
      </c>
      <c r="B43" s="7" t="s">
        <v>30</v>
      </c>
      <c r="C43" s="7" t="s">
        <v>72</v>
      </c>
      <c r="D43" s="17">
        <v>2.0</v>
      </c>
      <c r="E43" s="9"/>
      <c r="F43" s="9"/>
      <c r="G43" s="9"/>
      <c r="H43" s="25"/>
    </row>
    <row r="44" ht="58.5" customHeight="1">
      <c r="A44" s="22">
        <v>42.0</v>
      </c>
      <c r="B44" s="23" t="s">
        <v>30</v>
      </c>
      <c r="C44" s="23" t="s">
        <v>73</v>
      </c>
      <c r="D44" s="17">
        <v>1.0</v>
      </c>
      <c r="E44" s="23"/>
      <c r="F44" s="23"/>
      <c r="G44" s="23"/>
      <c r="H44" s="24"/>
    </row>
    <row r="45" ht="27.75" customHeight="1">
      <c r="A45" s="26"/>
      <c r="B45" s="26"/>
      <c r="C45" s="27" t="s">
        <v>74</v>
      </c>
      <c r="D45" s="28">
        <f>SUM(D3:D44)</f>
        <v>88</v>
      </c>
      <c r="E45" s="26"/>
      <c r="F45" s="26"/>
      <c r="G45" s="26"/>
      <c r="H45" s="26"/>
    </row>
    <row r="46" ht="15.75" customHeight="1">
      <c r="A46" s="26"/>
      <c r="B46" s="26"/>
      <c r="C46" s="29" t="s">
        <v>75</v>
      </c>
      <c r="D46" s="30">
        <f>42*4</f>
        <v>168</v>
      </c>
      <c r="E46" s="26"/>
      <c r="F46" s="26"/>
      <c r="G46" s="26"/>
      <c r="H46" s="26"/>
    </row>
    <row r="47" ht="15.75" customHeight="1">
      <c r="D47" s="31">
        <f>D45/D46</f>
        <v>0.5238095238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H$2"/>
  <conditionalFormatting sqref="D3:D44">
    <cfRule type="cellIs" dxfId="0" priority="1" operator="equal">
      <formula>4</formula>
    </cfRule>
  </conditionalFormatting>
  <conditionalFormatting sqref="D3:D44">
    <cfRule type="cellIs" dxfId="1" priority="2" operator="equal">
      <formula>0</formula>
    </cfRule>
  </conditionalFormatting>
  <conditionalFormatting sqref="D3:D44">
    <cfRule type="cellIs" dxfId="2" priority="3" operator="equal">
      <formula>3</formula>
    </cfRule>
  </conditionalFormatting>
  <conditionalFormatting sqref="D3:D44">
    <cfRule type="cellIs" dxfId="3" priority="4" operator="equal">
      <formula>2</formula>
    </cfRule>
  </conditionalFormatting>
  <conditionalFormatting sqref="D3:D44">
    <cfRule type="cellIs" dxfId="4" priority="5" operator="equal">
      <formula>1</formula>
    </cfRule>
  </conditionalFormatting>
  <dataValidations>
    <dataValidation type="list" allowBlank="1" showErrorMessage="1" sqref="D3:D44">
      <formula1>Base!$B$3:$B$7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21.5" customHeight="1">
      <c r="A1" s="18"/>
      <c r="F1" s="2" t="s">
        <v>37</v>
      </c>
    </row>
    <row r="2" ht="34.5" customHeight="1">
      <c r="A2" s="19" t="s">
        <v>38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E1"/>
    <mergeCell ref="F1:P1"/>
    <mergeCell ref="A2:P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17.0"/>
    <col customWidth="1" min="3" max="3" width="20.22"/>
    <col customWidth="1" min="4" max="4" width="36.78"/>
    <col customWidth="1" min="5" max="5" width="11.67"/>
    <col customWidth="1" min="6" max="6" width="3.44"/>
    <col customWidth="1" min="7" max="7" width="23.67"/>
    <col customWidth="1" min="8" max="9" width="11.11"/>
    <col customWidth="1" min="10" max="10" width="42.89"/>
    <col customWidth="1" hidden="1" min="11" max="12" width="0.11"/>
    <col customWidth="1" min="13" max="26" width="11.11"/>
  </cols>
  <sheetData>
    <row r="1" ht="15.75" customHeight="1"/>
    <row r="2" ht="15.75" customHeight="1">
      <c r="B2" s="11" t="s">
        <v>11</v>
      </c>
      <c r="D2" s="11" t="s">
        <v>12</v>
      </c>
      <c r="E2" s="12"/>
      <c r="G2" s="11" t="s">
        <v>13</v>
      </c>
      <c r="L2" s="12" t="s">
        <v>14</v>
      </c>
    </row>
    <row r="3" ht="15.75" customHeight="1">
      <c r="B3" s="13">
        <v>0.0</v>
      </c>
      <c r="D3" s="14">
        <v>1.0</v>
      </c>
      <c r="E3" s="14"/>
      <c r="F3" s="15" t="s">
        <v>15</v>
      </c>
      <c r="G3" s="15">
        <f>COUNTIF('Audit hygiène SSI'!$D$3:$D$44,Base!H3)</f>
        <v>6</v>
      </c>
      <c r="H3" s="15">
        <v>4.0</v>
      </c>
      <c r="J3" s="7" t="s">
        <v>9</v>
      </c>
      <c r="K3" s="15">
        <f>SUM('Audit hygiène SSI'!D3:D5)</f>
        <v>7</v>
      </c>
      <c r="L3" s="15">
        <f>4*3</f>
        <v>12</v>
      </c>
      <c r="M3" s="14">
        <f t="shared" ref="M3:M12" si="1">K3/L3</f>
        <v>0.5833333333</v>
      </c>
    </row>
    <row r="4" ht="15.75" customHeight="1">
      <c r="B4" s="13">
        <v>1.0</v>
      </c>
      <c r="C4" s="15" t="s">
        <v>16</v>
      </c>
      <c r="D4" s="16">
        <f>D3-'Audit hygiène SSI'!D47</f>
        <v>0.4761904762</v>
      </c>
      <c r="E4" s="16"/>
      <c r="F4" s="15" t="s">
        <v>17</v>
      </c>
      <c r="G4" s="15">
        <f>COUNTIF('Audit hygiène SSI'!$D$3:$D$44,Base!H4)</f>
        <v>11</v>
      </c>
      <c r="H4" s="15">
        <v>3.0</v>
      </c>
      <c r="J4" s="7" t="s">
        <v>18</v>
      </c>
      <c r="K4" s="15">
        <f>SUM('Audit hygiène SSI'!D6:D9)</f>
        <v>9</v>
      </c>
      <c r="L4" s="15">
        <f>4*4</f>
        <v>16</v>
      </c>
      <c r="M4" s="14">
        <f t="shared" si="1"/>
        <v>0.5625</v>
      </c>
    </row>
    <row r="5" ht="15.75" customHeight="1">
      <c r="B5" s="13">
        <v>2.0</v>
      </c>
      <c r="C5" s="15" t="s">
        <v>19</v>
      </c>
      <c r="D5" s="16">
        <f>'Audit hygiène SSI'!D47</f>
        <v>0.5238095238</v>
      </c>
      <c r="E5" s="16"/>
      <c r="F5" s="15" t="s">
        <v>20</v>
      </c>
      <c r="G5" s="15">
        <f>COUNTIF('Audit hygiène SSI'!$D$3:$D$44,Base!H5)</f>
        <v>10</v>
      </c>
      <c r="H5" s="15">
        <v>2.0</v>
      </c>
      <c r="J5" s="7" t="s">
        <v>21</v>
      </c>
      <c r="K5" s="15">
        <f>SUM('Audit hygiène SSI'!D10:D15)</f>
        <v>14</v>
      </c>
      <c r="L5" s="15">
        <f>4*6</f>
        <v>24</v>
      </c>
      <c r="M5" s="14">
        <f t="shared" si="1"/>
        <v>0.5833333333</v>
      </c>
    </row>
    <row r="6" ht="15.75" customHeight="1">
      <c r="B6" s="13">
        <v>3.0</v>
      </c>
      <c r="F6" s="15" t="s">
        <v>22</v>
      </c>
      <c r="G6" s="15">
        <f>COUNTIF('Audit hygiène SSI'!$D$3:$D$44,Base!H6)</f>
        <v>11</v>
      </c>
      <c r="H6" s="15">
        <v>1.0</v>
      </c>
      <c r="J6" s="7" t="s">
        <v>23</v>
      </c>
      <c r="K6" s="15">
        <f>SUM('Audit hygiène SSI'!D16:D20)</f>
        <v>13</v>
      </c>
      <c r="L6" s="15">
        <f>4*5</f>
        <v>20</v>
      </c>
      <c r="M6" s="14">
        <f t="shared" si="1"/>
        <v>0.65</v>
      </c>
    </row>
    <row r="7" ht="15.75" customHeight="1">
      <c r="B7" s="13">
        <v>4.0</v>
      </c>
      <c r="F7" s="15" t="s">
        <v>24</v>
      </c>
      <c r="G7" s="15">
        <f>COUNTIF('Audit hygiène SSI'!$D$3:$D$44,Base!H7)</f>
        <v>4</v>
      </c>
      <c r="H7" s="15">
        <v>0.0</v>
      </c>
      <c r="J7" s="7" t="s">
        <v>25</v>
      </c>
      <c r="K7" s="15">
        <f>SUM('Audit hygiène SSI'!D21:D28)</f>
        <v>20</v>
      </c>
      <c r="L7" s="15">
        <f>4*8</f>
        <v>32</v>
      </c>
      <c r="M7" s="14">
        <f t="shared" si="1"/>
        <v>0.625</v>
      </c>
    </row>
    <row r="8" ht="15.75" customHeight="1">
      <c r="J8" s="7" t="s">
        <v>26</v>
      </c>
      <c r="K8" s="15">
        <f>SUM('Audit hygiène SSI'!D29:D31)</f>
        <v>3</v>
      </c>
      <c r="L8" s="15">
        <f>4*3</f>
        <v>12</v>
      </c>
      <c r="M8" s="14">
        <f t="shared" si="1"/>
        <v>0.25</v>
      </c>
    </row>
    <row r="9" ht="15.75" customHeight="1">
      <c r="J9" s="7" t="s">
        <v>27</v>
      </c>
      <c r="K9" s="15">
        <f>SUM('Audit hygiène SSI'!D32:D35)</f>
        <v>4</v>
      </c>
      <c r="L9" s="15">
        <f>4*4</f>
        <v>16</v>
      </c>
      <c r="M9" s="14">
        <f t="shared" si="1"/>
        <v>0.25</v>
      </c>
    </row>
    <row r="10" ht="15.75" customHeight="1">
      <c r="J10" s="7" t="s">
        <v>28</v>
      </c>
      <c r="K10" s="15">
        <f>SUM('Audit hygiène SSI'!D36:D37)</f>
        <v>7</v>
      </c>
      <c r="L10" s="15">
        <f>4*2</f>
        <v>8</v>
      </c>
      <c r="M10" s="14">
        <f t="shared" si="1"/>
        <v>0.875</v>
      </c>
    </row>
    <row r="11" ht="15.75" customHeight="1">
      <c r="J11" s="7" t="s">
        <v>29</v>
      </c>
      <c r="K11" s="15">
        <f>SUM('Audit hygiène SSI'!D38:D42)</f>
        <v>8</v>
      </c>
      <c r="L11" s="15">
        <f>4*5</f>
        <v>20</v>
      </c>
      <c r="M11" s="14">
        <f t="shared" si="1"/>
        <v>0.4</v>
      </c>
    </row>
    <row r="12" ht="15.75" customHeight="1">
      <c r="J12" s="7" t="s">
        <v>30</v>
      </c>
      <c r="K12" s="15">
        <f>SUM('Audit hygiène SSI'!D43:D44)</f>
        <v>3</v>
      </c>
      <c r="L12" s="15">
        <f>4*2</f>
        <v>8</v>
      </c>
      <c r="M12" s="14">
        <f t="shared" si="1"/>
        <v>0.375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2019-09-18T10:01:07Z</dcterms:created>
  <dc:creator>Trainer</dc:creator>
</cp:coreProperties>
</file>