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Users\abiye\Desktop\Date analyst\"/>
    </mc:Choice>
  </mc:AlternateContent>
  <xr:revisionPtr revIDLastSave="0" documentId="13_ncr:1_{BE499826-877D-45FE-87CF-5BD31177F7DF}" xr6:coauthVersionLast="47" xr6:coauthVersionMax="47" xr10:uidLastSave="{00000000-0000-0000-0000-000000000000}"/>
  <bookViews>
    <workbookView xWindow="-120" yWindow="-120" windowWidth="29040" windowHeight="15720" xr2:uid="{00000000-000D-0000-FFFF-FFFF00000000}"/>
  </bookViews>
  <sheets>
    <sheet name="Part Price " sheetId="3" r:id="rId1"/>
    <sheet name="Tax Table" sheetId="4" r:id="rId2"/>
    <sheet name="Page Views" sheetId="5" r:id="rId3"/>
    <sheet name="Pages" sheetId="6" r:id="rId4"/>
    <sheet name="Discount" sheetId="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3" l="1"/>
  <c r="H9" i="3"/>
  <c r="G9" i="3" s="1" a="1"/>
  <c r="G9" i="3" s="1"/>
  <c r="F10" i="7"/>
  <c r="H15" i="5"/>
  <c r="H14" i="5"/>
  <c r="K10" i="4"/>
  <c r="C10" i="4"/>
  <c r="C3" i="4"/>
  <c r="C4" i="4"/>
  <c r="C5" i="4"/>
  <c r="C6" i="4"/>
  <c r="C7" i="4"/>
  <c r="C8" i="4"/>
  <c r="C9" i="4"/>
  <c r="C2" i="4"/>
  <c r="H10" i="3"/>
  <c r="G10" i="3" s="1" a="1"/>
  <c r="G10" i="3" s="1"/>
  <c r="G6" i="3"/>
  <c r="G5" i="3"/>
  <c r="G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<sst xmlns="http://schemas.openxmlformats.org/spreadsheetml/2006/main" count="234" uniqueCount="176">
  <si>
    <t>Part Number</t>
  </si>
  <si>
    <t>Part Name</t>
  </si>
  <si>
    <t>Part Price</t>
  </si>
  <si>
    <t>Status</t>
  </si>
  <si>
    <t>A004</t>
  </si>
  <si>
    <t>A001</t>
  </si>
  <si>
    <t>water pump</t>
  </si>
  <si>
    <t>In stock</t>
  </si>
  <si>
    <t>A002</t>
  </si>
  <si>
    <t>altenator</t>
  </si>
  <si>
    <t>A003</t>
  </si>
  <si>
    <t>air filter</t>
  </si>
  <si>
    <t>Alternative I</t>
  </si>
  <si>
    <t>wheel bearing</t>
  </si>
  <si>
    <t>A005</t>
  </si>
  <si>
    <t>muffler</t>
  </si>
  <si>
    <t>A006</t>
  </si>
  <si>
    <t>oil pan</t>
  </si>
  <si>
    <t>Out of stock</t>
  </si>
  <si>
    <t>A007</t>
  </si>
  <si>
    <t>brake pads</t>
  </si>
  <si>
    <t>Alternative II</t>
  </si>
  <si>
    <t>A008</t>
  </si>
  <si>
    <t>brake rotors</t>
  </si>
  <si>
    <t>A009</t>
  </si>
  <si>
    <t>headlight</t>
  </si>
  <si>
    <t>A010</t>
  </si>
  <si>
    <t>brake cable</t>
  </si>
  <si>
    <t>A011</t>
  </si>
  <si>
    <t>Strut</t>
  </si>
  <si>
    <t>A012</t>
  </si>
  <si>
    <t>Drive Shaft</t>
  </si>
  <si>
    <t>A013</t>
  </si>
  <si>
    <t>CV Boot Kit</t>
  </si>
  <si>
    <t>A014</t>
  </si>
  <si>
    <t>Oil Pump</t>
  </si>
  <si>
    <t>A015</t>
  </si>
  <si>
    <t>Oil Filter</t>
  </si>
  <si>
    <t>A016</t>
  </si>
  <si>
    <t>Fuel Filter</t>
  </si>
  <si>
    <t>A017</t>
  </si>
  <si>
    <t>Tie Rod End</t>
  </si>
  <si>
    <t>A018</t>
  </si>
  <si>
    <t>Ball Joint</t>
  </si>
  <si>
    <t>A019</t>
  </si>
  <si>
    <t>Steering Rack</t>
  </si>
  <si>
    <t>A020</t>
  </si>
  <si>
    <t>Piston</t>
  </si>
  <si>
    <t>A021</t>
  </si>
  <si>
    <t>Piston Rings</t>
  </si>
  <si>
    <t>A022</t>
  </si>
  <si>
    <t>Head Gasket Set</t>
  </si>
  <si>
    <t>A023</t>
  </si>
  <si>
    <t>Fuel Pump</t>
  </si>
  <si>
    <t>A024</t>
  </si>
  <si>
    <t>Tail Light Lens</t>
  </si>
  <si>
    <t>A025</t>
  </si>
  <si>
    <t>Signal Flasher</t>
  </si>
  <si>
    <t>A026</t>
  </si>
  <si>
    <t>Fuses</t>
  </si>
  <si>
    <t>A027</t>
  </si>
  <si>
    <t>Shock</t>
  </si>
  <si>
    <t>A028</t>
  </si>
  <si>
    <t>Speedometer  Cable</t>
  </si>
  <si>
    <t>A029</t>
  </si>
  <si>
    <t>Lug Nut</t>
  </si>
  <si>
    <t>A030</t>
  </si>
  <si>
    <t>Clutch Kit</t>
  </si>
  <si>
    <t>A031</t>
  </si>
  <si>
    <t>Valve Guides</t>
  </si>
  <si>
    <t>A032</t>
  </si>
  <si>
    <t>Valve Seals</t>
  </si>
  <si>
    <t>A033</t>
  </si>
  <si>
    <t>Power Steering Pump</t>
  </si>
  <si>
    <t>A034</t>
  </si>
  <si>
    <t>AC Pump</t>
  </si>
  <si>
    <t>A035</t>
  </si>
  <si>
    <t>Brake Hose</t>
  </si>
  <si>
    <t>A036</t>
  </si>
  <si>
    <t>Radiator</t>
  </si>
  <si>
    <t>A037</t>
  </si>
  <si>
    <t>Radiator Hose</t>
  </si>
  <si>
    <t>A038</t>
  </si>
  <si>
    <t>Traction Bar</t>
  </si>
  <si>
    <t>A039</t>
  </si>
  <si>
    <t>Bumper</t>
  </si>
  <si>
    <t>A040</t>
  </si>
  <si>
    <t>Rear View Mirror</t>
  </si>
  <si>
    <t>A041</t>
  </si>
  <si>
    <t>Fender</t>
  </si>
  <si>
    <t>A042</t>
  </si>
  <si>
    <t>Grill</t>
  </si>
  <si>
    <t>A043</t>
  </si>
  <si>
    <t>Marker Light</t>
  </si>
  <si>
    <t>A044</t>
  </si>
  <si>
    <t>Hub Cap</t>
  </si>
  <si>
    <t>A045</t>
  </si>
  <si>
    <t>Tail Pipe</t>
  </si>
  <si>
    <t>A046</t>
  </si>
  <si>
    <t>Tail Pipe Bracket</t>
  </si>
  <si>
    <t>A047</t>
  </si>
  <si>
    <t>Engine Drain Plug</t>
  </si>
  <si>
    <t>A048</t>
  </si>
  <si>
    <t>Oil Pan</t>
  </si>
  <si>
    <t>A049</t>
  </si>
  <si>
    <t>Oil Pan Gasket</t>
  </si>
  <si>
    <t>A050</t>
  </si>
  <si>
    <t>Fan Belt</t>
  </si>
  <si>
    <t>Name</t>
  </si>
  <si>
    <t>Salary</t>
  </si>
  <si>
    <t>Tax rate</t>
  </si>
  <si>
    <t>Tax table</t>
  </si>
  <si>
    <t>Bready</t>
  </si>
  <si>
    <t>Salary range</t>
  </si>
  <si>
    <t>Percentage</t>
  </si>
  <si>
    <t>Keever</t>
  </si>
  <si>
    <t>Bott</t>
  </si>
  <si>
    <t>Peled</t>
  </si>
  <si>
    <t>Perham</t>
  </si>
  <si>
    <t>Harel</t>
  </si>
  <si>
    <t>Brewer</t>
  </si>
  <si>
    <t>Hassall</t>
  </si>
  <si>
    <t>Phillips</t>
  </si>
  <si>
    <t>September 2017 Site Metrics</t>
  </si>
  <si>
    <t>Page Ids</t>
  </si>
  <si>
    <t>Most Active Pages</t>
  </si>
  <si>
    <t>Page Names</t>
  </si>
  <si>
    <t>Page ID</t>
  </si>
  <si>
    <t>Page Views</t>
  </si>
  <si>
    <t xml:space="preserve"> Hit Percentage</t>
  </si>
  <si>
    <t>Hit Percentage</t>
  </si>
  <si>
    <t>Page Name</t>
  </si>
  <si>
    <t>Home Page</t>
  </si>
  <si>
    <t>National News 1</t>
  </si>
  <si>
    <t>National News 2</t>
  </si>
  <si>
    <t>National News 3</t>
  </si>
  <si>
    <t>National News 4</t>
  </si>
  <si>
    <t>Comics &amp; Humor</t>
  </si>
  <si>
    <t>International News 1</t>
  </si>
  <si>
    <t>International News 2</t>
  </si>
  <si>
    <t>International News 3</t>
  </si>
  <si>
    <t>International News 4</t>
  </si>
  <si>
    <t>Local News 1</t>
  </si>
  <si>
    <t>Local News 2</t>
  </si>
  <si>
    <t>Local News 3</t>
  </si>
  <si>
    <t>National Sports 1</t>
  </si>
  <si>
    <t>National Sports 2</t>
  </si>
  <si>
    <t>Intl. Sports 1</t>
  </si>
  <si>
    <t>Intl. Sports 2</t>
  </si>
  <si>
    <t>Intl. Sports 3</t>
  </si>
  <si>
    <t>Local Sports 1</t>
  </si>
  <si>
    <t>Local Sports 2</t>
  </si>
  <si>
    <t>Intl Weather</t>
  </si>
  <si>
    <t>National Weather</t>
  </si>
  <si>
    <t>Local Weather</t>
  </si>
  <si>
    <t>Stocks</t>
  </si>
  <si>
    <t>Intl. Business 1</t>
  </si>
  <si>
    <t>Intl. Business 2</t>
  </si>
  <si>
    <t>National Business 1</t>
  </si>
  <si>
    <t>National Business 2</t>
  </si>
  <si>
    <t>Local Business 1</t>
  </si>
  <si>
    <t>Local Business 2</t>
  </si>
  <si>
    <t>Search</t>
  </si>
  <si>
    <t>Movies 1</t>
  </si>
  <si>
    <t>Movies 2</t>
  </si>
  <si>
    <t>Movies 3</t>
  </si>
  <si>
    <t>Arts 1</t>
  </si>
  <si>
    <t>Arts 2</t>
  </si>
  <si>
    <t>Kids 1</t>
  </si>
  <si>
    <t>Kids 2</t>
  </si>
  <si>
    <t>Quanity</t>
  </si>
  <si>
    <t>Discount</t>
  </si>
  <si>
    <t>Quantity</t>
  </si>
  <si>
    <t>your tax rate</t>
  </si>
  <si>
    <t>Find your tax rate ( try it)</t>
  </si>
  <si>
    <t>add your 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</si>
</sst>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7" formatCode="&quot;$&quot;#,##0.00_);\(&quot;$&quot;#,##0.00\)"/>
    <numFmt numFmtId="44" formatCode="_(&quot;$&quot;* #,##0.00_);_(&quot;$&quot;* \(#,##0.00\);_(&quot;$&quot;* &quot;-&quot;??_);_(@_)"/>
    <numFmt numFmtId="164" formatCode="&quot;$&quot;#,##0"/>
    <numFmt numFmtId="165" formatCode="&quot;$&quot;#,##0.00"/>
  </numFmts>
  <fonts count="12" x14ac:knownFonts="1">
    <font>
      <sz val="11"/>
      <color theme="1"/>
      <name val="Calibri"/>
      <family val="2"/>
      <scheme val="minor"/>
    </font>
    <font>
      <sz val="10"/>
      <name val="Arial"/>
      <family val="2"/>
    </font>
    <font>
      <b/>
      <sz val="10"/>
      <name val="Arial"/>
      <family val="2"/>
    </font>
    <font>
      <sz val="11"/>
      <name val="Calibri"/>
      <family val="2"/>
    </font>
    <font>
      <b/>
      <sz val="10"/>
      <name val="Verdana"/>
      <family val="2"/>
    </font>
    <font>
      <sz val="11"/>
      <color theme="1"/>
      <name val="Calibri"/>
      <family val="2"/>
      <scheme val="minor"/>
    </font>
    <font>
      <b/>
      <sz val="11"/>
      <color theme="1"/>
      <name val="Calibri"/>
      <family val="2"/>
      <scheme val="minor"/>
    </font>
    <font>
      <b/>
      <sz val="12"/>
      <name val="Calibri"/>
      <family val="2"/>
      <scheme val="minor"/>
    </font>
    <font>
      <sz val="12"/>
      <name val="Calibri"/>
      <family val="2"/>
      <scheme val="minor"/>
    </font>
    <font>
      <sz val="11"/>
      <name val="Calibri"/>
      <family val="2"/>
      <scheme val="minor"/>
    </font>
    <font>
      <b/>
      <sz val="12"/>
      <color theme="1"/>
      <name val="Calibri"/>
      <family val="2"/>
      <scheme val="minor"/>
    </font>
    <font>
      <u/>
      <sz val="11"/>
      <color theme="1"/>
      <name val="Bahnschrift SemiCondensed"/>
      <family val="2"/>
    </font>
  </fonts>
  <fills count="11">
    <fill>
      <patternFill patternType="none"/>
    </fill>
    <fill>
      <patternFill patternType="gray125"/>
    </fill>
    <fill>
      <patternFill patternType="solid">
        <fgColor indexed="2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rgb="FFFFC000"/>
        <bgColor indexed="64"/>
      </patternFill>
    </fill>
    <fill>
      <patternFill patternType="solid">
        <fgColor theme="9"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5">
    <xf numFmtId="0" fontId="0" fillId="0" borderId="0"/>
    <xf numFmtId="44" fontId="1" fillId="0" borderId="0" applyFont="0" applyFill="0" applyBorder="0" applyAlignment="0" applyProtection="0"/>
    <xf numFmtId="0" fontId="1" fillId="0" borderId="0"/>
    <xf numFmtId="9" fontId="5" fillId="0" borderId="0" applyFont="0" applyFill="0" applyBorder="0" applyAlignment="0" applyProtection="0"/>
    <xf numFmtId="9" fontId="1" fillId="0" borderId="0" applyFont="0" applyFill="0" applyBorder="0" applyAlignment="0" applyProtection="0"/>
  </cellStyleXfs>
  <cellXfs count="57">
    <xf numFmtId="0" fontId="0" fillId="0" borderId="0" xfId="0"/>
    <xf numFmtId="0" fontId="7" fillId="3" borderId="1" xfId="2" applyFont="1" applyFill="1" applyBorder="1"/>
    <xf numFmtId="0" fontId="1" fillId="0" borderId="0" xfId="2"/>
    <xf numFmtId="0" fontId="2" fillId="4" borderId="2" xfId="2" applyFont="1" applyFill="1" applyBorder="1"/>
    <xf numFmtId="0" fontId="8" fillId="4" borderId="3" xfId="2" applyFont="1" applyFill="1" applyBorder="1"/>
    <xf numFmtId="0" fontId="9" fillId="3" borderId="1" xfId="2" applyFont="1" applyFill="1" applyBorder="1"/>
    <xf numFmtId="7" fontId="9" fillId="3" borderId="1" xfId="1" applyNumberFormat="1" applyFont="1" applyFill="1" applyBorder="1"/>
    <xf numFmtId="0" fontId="2" fillId="4" borderId="4" xfId="2" applyFont="1" applyFill="1" applyBorder="1"/>
    <xf numFmtId="44" fontId="5" fillId="4" borderId="5" xfId="1" applyFont="1" applyFill="1" applyBorder="1"/>
    <xf numFmtId="0" fontId="9" fillId="3" borderId="1" xfId="2" applyFont="1" applyFill="1" applyBorder="1" applyAlignment="1">
      <alignment vertical="center"/>
    </xf>
    <xf numFmtId="7" fontId="9" fillId="3" borderId="1" xfId="1" applyNumberFormat="1" applyFont="1" applyFill="1" applyBorder="1" applyAlignment="1">
      <alignment vertical="center"/>
    </xf>
    <xf numFmtId="0" fontId="1" fillId="3" borderId="1" xfId="2" applyFill="1" applyBorder="1"/>
    <xf numFmtId="0" fontId="3" fillId="3" borderId="1" xfId="2" applyFont="1" applyFill="1" applyBorder="1" applyAlignment="1">
      <alignment vertical="center"/>
    </xf>
    <xf numFmtId="7" fontId="3" fillId="3" borderId="1" xfId="1" applyNumberFormat="1" applyFont="1" applyFill="1" applyBorder="1" applyAlignment="1">
      <alignment vertical="center"/>
    </xf>
    <xf numFmtId="7" fontId="5" fillId="3" borderId="1" xfId="1" applyNumberFormat="1" applyFont="1" applyFill="1" applyBorder="1"/>
    <xf numFmtId="7" fontId="3" fillId="3" borderId="1" xfId="2" applyNumberFormat="1" applyFont="1" applyFill="1" applyBorder="1" applyAlignment="1">
      <alignment vertical="center"/>
    </xf>
    <xf numFmtId="7" fontId="1" fillId="3" borderId="1" xfId="2" applyNumberFormat="1" applyFill="1" applyBorder="1"/>
    <xf numFmtId="0" fontId="10" fillId="4" borderId="1" xfId="0" applyFont="1" applyFill="1" applyBorder="1"/>
    <xf numFmtId="0" fontId="10" fillId="0" borderId="0" xfId="0" applyFont="1"/>
    <xf numFmtId="0" fontId="0" fillId="4" borderId="1" xfId="0" applyFill="1" applyBorder="1"/>
    <xf numFmtId="164" fontId="0" fillId="4" borderId="1" xfId="0" applyNumberFormat="1" applyFill="1" applyBorder="1"/>
    <xf numFmtId="0" fontId="6" fillId="3" borderId="2" xfId="0" applyFont="1" applyFill="1" applyBorder="1"/>
    <xf numFmtId="0" fontId="6" fillId="3" borderId="3" xfId="0" applyFont="1" applyFill="1" applyBorder="1"/>
    <xf numFmtId="164" fontId="0" fillId="3" borderId="6" xfId="0" applyNumberFormat="1" applyFill="1" applyBorder="1"/>
    <xf numFmtId="0" fontId="0" fillId="3" borderId="7" xfId="0" applyFill="1" applyBorder="1"/>
    <xf numFmtId="9" fontId="0" fillId="3" borderId="7" xfId="0" applyNumberFormat="1" applyFill="1" applyBorder="1"/>
    <xf numFmtId="164" fontId="0" fillId="3" borderId="4" xfId="0" applyNumberFormat="1" applyFill="1" applyBorder="1"/>
    <xf numFmtId="9" fontId="0" fillId="3" borderId="5" xfId="0" applyNumberFormat="1" applyFill="1" applyBorder="1"/>
    <xf numFmtId="0" fontId="1" fillId="4" borderId="2" xfId="0" applyFont="1" applyFill="1" applyBorder="1" applyAlignment="1">
      <alignment horizontal="center"/>
    </xf>
    <xf numFmtId="0" fontId="0" fillId="4" borderId="3" xfId="0" applyFill="1" applyBorder="1"/>
    <xf numFmtId="0" fontId="0" fillId="4" borderId="4" xfId="0" applyFill="1" applyBorder="1"/>
    <xf numFmtId="0" fontId="0" fillId="4" borderId="5" xfId="0" applyFill="1" applyBorder="1"/>
    <xf numFmtId="0" fontId="2" fillId="5" borderId="1" xfId="0" applyFont="1" applyFill="1" applyBorder="1" applyAlignment="1">
      <alignment horizontal="center"/>
    </xf>
    <xf numFmtId="0" fontId="0" fillId="5" borderId="1" xfId="0" applyFill="1" applyBorder="1"/>
    <xf numFmtId="3" fontId="0" fillId="5" borderId="1" xfId="0" applyNumberFormat="1" applyFill="1" applyBorder="1"/>
    <xf numFmtId="10" fontId="0" fillId="5" borderId="1" xfId="0" applyNumberFormat="1" applyFill="1" applyBorder="1"/>
    <xf numFmtId="0" fontId="2" fillId="0" borderId="0" xfId="0" applyFont="1"/>
    <xf numFmtId="0" fontId="2" fillId="2" borderId="0" xfId="0" applyFont="1" applyFill="1" applyAlignment="1">
      <alignment horizontal="center"/>
    </xf>
    <xf numFmtId="0" fontId="0" fillId="6" borderId="1" xfId="0" applyFill="1" applyBorder="1"/>
    <xf numFmtId="0" fontId="2" fillId="4" borderId="1" xfId="0" applyFont="1" applyFill="1" applyBorder="1"/>
    <xf numFmtId="9" fontId="0" fillId="6" borderId="1" xfId="0" applyNumberFormat="1" applyFill="1" applyBorder="1"/>
    <xf numFmtId="3" fontId="0" fillId="0" borderId="0" xfId="0" applyNumberFormat="1"/>
    <xf numFmtId="9" fontId="5" fillId="0" borderId="0" xfId="4" applyFont="1" applyFill="1"/>
    <xf numFmtId="0" fontId="1" fillId="7" borderId="1" xfId="2" applyFill="1" applyBorder="1"/>
    <xf numFmtId="0" fontId="1" fillId="8" borderId="1" xfId="2" applyFill="1" applyBorder="1"/>
    <xf numFmtId="10" fontId="0" fillId="4" borderId="5" xfId="0" applyNumberFormat="1" applyFill="1" applyBorder="1"/>
    <xf numFmtId="10" fontId="0" fillId="4" borderId="1" xfId="0" applyNumberFormat="1" applyFill="1" applyBorder="1"/>
    <xf numFmtId="9" fontId="5" fillId="9" borderId="1" xfId="3" applyFont="1" applyFill="1" applyBorder="1"/>
    <xf numFmtId="0" fontId="0" fillId="9" borderId="0" xfId="0" applyFill="1"/>
    <xf numFmtId="165" fontId="0" fillId="4" borderId="0" xfId="0" applyNumberFormat="1" applyFill="1"/>
    <xf numFmtId="0" fontId="0" fillId="10" borderId="0" xfId="0" applyFill="1"/>
    <xf numFmtId="0" fontId="0" fillId="10" borderId="1" xfId="0" applyFill="1" applyBorder="1"/>
    <xf numFmtId="0" fontId="10" fillId="0" borderId="0" xfId="0" applyFont="1" applyAlignment="1">
      <alignment horizontal="center"/>
    </xf>
    <xf numFmtId="0" fontId="11" fillId="9" borderId="0" xfId="0" applyFont="1" applyFill="1" applyAlignment="1">
      <alignment horizontal="center"/>
    </xf>
    <xf numFmtId="0" fontId="0" fillId="9" borderId="0" xfId="0" applyFill="1" applyAlignment="1">
      <alignment horizontal="center"/>
    </xf>
    <xf numFmtId="0" fontId="4" fillId="5" borderId="1" xfId="0" applyFont="1" applyFill="1" applyBorder="1"/>
    <xf numFmtId="0" fontId="0" fillId="5" borderId="1" xfId="0" applyFill="1" applyBorder="1"/>
  </cellXfs>
  <cellStyles count="5">
    <cellStyle name="Currency 2" xfId="1" xr:uid="{00000000-0005-0000-0000-000000000000}"/>
    <cellStyle name="Normal" xfId="0" builtinId="0"/>
    <cellStyle name="Normal 2" xfId="2" xr:uid="{00000000-0005-0000-0000-000002000000}"/>
    <cellStyle name="Percent" xfId="3" builtinId="5"/>
    <cellStyle name="Percent 2" xfId="4" xr:uid="{00000000-0005-0000-0000-000004000000}"/>
  </cellStyles>
  <dxfs count="0"/>
  <tableStyles count="0" defaultTableStyle="TableStyleMedium2" defaultPivotStyle="PivotStyleLight16"/>
  <colors>
    <mruColors>
      <color rgb="FFD8543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8</xdr:col>
      <xdr:colOff>66675</xdr:colOff>
      <xdr:row>0</xdr:row>
      <xdr:rowOff>57150</xdr:rowOff>
    </xdr:from>
    <xdr:to>
      <xdr:col>13</xdr:col>
      <xdr:colOff>590550</xdr:colOff>
      <xdr:row>3</xdr:row>
      <xdr:rowOff>142875</xdr:rowOff>
    </xdr:to>
    <xdr:sp macro="" textlink="">
      <xdr:nvSpPr>
        <xdr:cNvPr id="2" name="TextBox 1">
          <a:extLst>
            <a:ext uri="{FF2B5EF4-FFF2-40B4-BE49-F238E27FC236}">
              <a16:creationId xmlns:a16="http://schemas.microsoft.com/office/drawing/2014/main" id="{FBA373BF-E7A1-474B-B6BA-F0BF9B21488D}"/>
            </a:ext>
          </a:extLst>
        </xdr:cNvPr>
        <xdr:cNvSpPr txBox="1"/>
      </xdr:nvSpPr>
      <xdr:spPr>
        <a:xfrm>
          <a:off x="6753225" y="57150"/>
          <a:ext cx="3571875" cy="676275"/>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the user types in the part number</a:t>
          </a:r>
          <a:r>
            <a:rPr lang="en-US" sz="1100" baseline="0"/>
            <a:t> in cell G1, Excel should indicate the part price automatically in cell G2. Use the VLOOKUP function to accomplish this.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238125</xdr:colOff>
      <xdr:row>0</xdr:row>
      <xdr:rowOff>190500</xdr:rowOff>
    </xdr:from>
    <xdr:to>
      <xdr:col>13</xdr:col>
      <xdr:colOff>152400</xdr:colOff>
      <xdr:row>4</xdr:row>
      <xdr:rowOff>76200</xdr:rowOff>
    </xdr:to>
    <xdr:sp macro="" textlink="">
      <xdr:nvSpPr>
        <xdr:cNvPr id="2" name="TextBox 1">
          <a:extLst>
            <a:ext uri="{FF2B5EF4-FFF2-40B4-BE49-F238E27FC236}">
              <a16:creationId xmlns:a16="http://schemas.microsoft.com/office/drawing/2014/main" id="{42876BB4-0969-4006-A00C-7D7579D4F399}"/>
            </a:ext>
          </a:extLst>
        </xdr:cNvPr>
        <xdr:cNvSpPr txBox="1"/>
      </xdr:nvSpPr>
      <xdr:spPr>
        <a:xfrm>
          <a:off x="4972050" y="190500"/>
          <a:ext cx="3571875" cy="66675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Find the appropriate</a:t>
          </a:r>
          <a:r>
            <a:rPr lang="en-US" sz="1100" baseline="0"/>
            <a:t> Tax rate in cells C2:C10 using the   VLOOKUP function that refers to the tax table to accomplish this.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257175</xdr:colOff>
      <xdr:row>0</xdr:row>
      <xdr:rowOff>190499</xdr:rowOff>
    </xdr:from>
    <xdr:to>
      <xdr:col>10</xdr:col>
      <xdr:colOff>171450</xdr:colOff>
      <xdr:row>5</xdr:row>
      <xdr:rowOff>161924</xdr:rowOff>
    </xdr:to>
    <xdr:sp macro="" textlink="">
      <xdr:nvSpPr>
        <xdr:cNvPr id="2" name="TextBox 1">
          <a:extLst>
            <a:ext uri="{FF2B5EF4-FFF2-40B4-BE49-F238E27FC236}">
              <a16:creationId xmlns:a16="http://schemas.microsoft.com/office/drawing/2014/main" id="{052DB769-4891-407A-AD91-CD004756F9A5}"/>
            </a:ext>
          </a:extLst>
        </xdr:cNvPr>
        <xdr:cNvSpPr txBox="1"/>
      </xdr:nvSpPr>
      <xdr:spPr>
        <a:xfrm>
          <a:off x="5343525" y="190499"/>
          <a:ext cx="3571875" cy="93345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If the user types in the page IDs in cell H13, Excel should indicate the Page Names automatically in cell G15. Use the VLOOKUP function to accomplish this. Notice that page ID and Page Names are linked in the worksheet Pages</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2</xdr:row>
      <xdr:rowOff>190499</xdr:rowOff>
    </xdr:from>
    <xdr:to>
      <xdr:col>10</xdr:col>
      <xdr:colOff>38100</xdr:colOff>
      <xdr:row>6</xdr:row>
      <xdr:rowOff>85724</xdr:rowOff>
    </xdr:to>
    <xdr:sp macro="" textlink="">
      <xdr:nvSpPr>
        <xdr:cNvPr id="2" name="TextBox 1">
          <a:extLst>
            <a:ext uri="{FF2B5EF4-FFF2-40B4-BE49-F238E27FC236}">
              <a16:creationId xmlns:a16="http://schemas.microsoft.com/office/drawing/2014/main" id="{18FAB975-D20E-428E-9A7E-F23A6A118A8E}"/>
            </a:ext>
          </a:extLst>
        </xdr:cNvPr>
        <xdr:cNvSpPr txBox="1"/>
      </xdr:nvSpPr>
      <xdr:spPr>
        <a:xfrm>
          <a:off x="2686050" y="571499"/>
          <a:ext cx="3695700" cy="657225"/>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the user types in the Quantity</a:t>
          </a:r>
          <a:r>
            <a:rPr lang="en-US" sz="1100" baseline="0"/>
            <a:t> in cell E1, Excel should indicate the Discount automatically in cell E2. Use the VLOOKUP function to accomplish this.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51"/>
  <sheetViews>
    <sheetView tabSelected="1" workbookViewId="0">
      <selection activeCell="G1" sqref="G1"/>
    </sheetView>
  </sheetViews>
  <sheetFormatPr defaultColWidth="9.140625" defaultRowHeight="12.75" x14ac:dyDescent="0.2"/>
  <cols>
    <col min="1" max="1" width="13.85546875" style="2" bestFit="1" customWidth="1"/>
    <col min="2" max="2" width="20.42578125" style="2" bestFit="1" customWidth="1"/>
    <col min="3" max="3" width="10.5703125" style="2" bestFit="1" customWidth="1"/>
    <col min="4" max="4" width="11.140625" style="2" bestFit="1" customWidth="1"/>
    <col min="5" max="5" width="13.5703125" style="2" bestFit="1" customWidth="1"/>
    <col min="6" max="6" width="13.42578125" style="2" customWidth="1"/>
    <col min="7" max="7" width="12.140625" style="2" bestFit="1" customWidth="1"/>
    <col min="8" max="16384" width="9.140625" style="2"/>
  </cols>
  <sheetData>
    <row r="1" spans="1:8" ht="15.75" x14ac:dyDescent="0.25">
      <c r="A1" s="1" t="s">
        <v>0</v>
      </c>
      <c r="B1" s="1" t="s">
        <v>1</v>
      </c>
      <c r="C1" s="1" t="s">
        <v>2</v>
      </c>
      <c r="D1" s="1" t="s">
        <v>3</v>
      </c>
      <c r="F1" s="3" t="s">
        <v>0</v>
      </c>
      <c r="G1" s="4" t="s">
        <v>36</v>
      </c>
    </row>
    <row r="2" spans="1:8" ht="15.75" thickBot="1" x14ac:dyDescent="0.3">
      <c r="A2" s="5" t="s">
        <v>5</v>
      </c>
      <c r="B2" s="5" t="s">
        <v>6</v>
      </c>
      <c r="C2" s="6">
        <v>68.39</v>
      </c>
      <c r="D2" s="5" t="s">
        <v>7</v>
      </c>
      <c r="F2" s="7" t="s">
        <v>2</v>
      </c>
      <c r="G2" s="8">
        <f>VLOOKUP(G1,A1:D51,3,FALSE)</f>
        <v>4.3899999999999997</v>
      </c>
    </row>
    <row r="3" spans="1:8" ht="15.75" thickBot="1" x14ac:dyDescent="0.3">
      <c r="A3" s="5" t="s">
        <v>8</v>
      </c>
      <c r="B3" s="5" t="s">
        <v>9</v>
      </c>
      <c r="C3" s="6">
        <v>380.73</v>
      </c>
      <c r="D3" s="5" t="s">
        <v>7</v>
      </c>
      <c r="F3" s="7" t="s">
        <v>3</v>
      </c>
      <c r="G3" s="8" t="str">
        <f>VLOOKUP(G1,A2:D51,4,FALSE)</f>
        <v>In stock</v>
      </c>
    </row>
    <row r="4" spans="1:8" ht="15" x14ac:dyDescent="0.25">
      <c r="A4" s="5" t="s">
        <v>10</v>
      </c>
      <c r="B4" s="5" t="s">
        <v>11</v>
      </c>
      <c r="C4" s="6">
        <v>15.49</v>
      </c>
      <c r="D4" s="5" t="s">
        <v>7</v>
      </c>
      <c r="F4" s="2" t="s">
        <v>12</v>
      </c>
    </row>
    <row r="5" spans="1:8" ht="15" x14ac:dyDescent="0.25">
      <c r="A5" s="5" t="s">
        <v>4</v>
      </c>
      <c r="B5" s="5" t="s">
        <v>13</v>
      </c>
      <c r="C5" s="6">
        <v>35.159999999999997</v>
      </c>
      <c r="D5" s="5" t="s">
        <v>7</v>
      </c>
      <c r="F5" s="43" t="s">
        <v>2</v>
      </c>
      <c r="G5" s="43">
        <f>_xlfn.XLOOKUP(G1,A:A,C:C)</f>
        <v>4.3899999999999997</v>
      </c>
    </row>
    <row r="6" spans="1:8" ht="15" x14ac:dyDescent="0.25">
      <c r="A6" s="5" t="s">
        <v>14</v>
      </c>
      <c r="B6" s="5" t="s">
        <v>15</v>
      </c>
      <c r="C6" s="6">
        <v>160.22999999999999</v>
      </c>
      <c r="D6" s="5" t="s">
        <v>7</v>
      </c>
      <c r="F6" s="43" t="s">
        <v>3</v>
      </c>
      <c r="G6" s="43" t="str">
        <f>_xlfn.XLOOKUP(G1,A:A,D:D)</f>
        <v>In stock</v>
      </c>
    </row>
    <row r="7" spans="1:8" ht="15" x14ac:dyDescent="0.25">
      <c r="A7" s="5" t="s">
        <v>16</v>
      </c>
      <c r="B7" s="5" t="s">
        <v>17</v>
      </c>
      <c r="C7" s="6">
        <v>101.89</v>
      </c>
      <c r="D7" s="5" t="s">
        <v>18</v>
      </c>
    </row>
    <row r="8" spans="1:8" ht="15" x14ac:dyDescent="0.25">
      <c r="A8" s="5" t="s">
        <v>19</v>
      </c>
      <c r="B8" s="5" t="s">
        <v>20</v>
      </c>
      <c r="C8" s="6">
        <v>65.989999999999995</v>
      </c>
      <c r="D8" s="5" t="s">
        <v>7</v>
      </c>
      <c r="F8" s="2" t="s">
        <v>21</v>
      </c>
    </row>
    <row r="9" spans="1:8" ht="15" x14ac:dyDescent="0.25">
      <c r="A9" s="5" t="s">
        <v>22</v>
      </c>
      <c r="B9" s="5" t="s">
        <v>23</v>
      </c>
      <c r="C9" s="6">
        <v>85.73</v>
      </c>
      <c r="D9" s="5" t="s">
        <v>18</v>
      </c>
      <c r="F9" s="44" t="s">
        <v>2</v>
      </c>
      <c r="G9" s="44" cm="1">
        <f t="array" ref="G9">INDEX(C:C,H9)</f>
        <v>4.3899999999999997</v>
      </c>
      <c r="H9" s="2">
        <f>MATCH(G1,A:A)</f>
        <v>16</v>
      </c>
    </row>
    <row r="10" spans="1:8" ht="15" x14ac:dyDescent="0.25">
      <c r="A10" s="5" t="s">
        <v>24</v>
      </c>
      <c r="B10" s="5" t="s">
        <v>25</v>
      </c>
      <c r="C10" s="6">
        <v>35.19</v>
      </c>
      <c r="D10" s="5" t="s">
        <v>7</v>
      </c>
      <c r="F10" s="44" t="s">
        <v>3</v>
      </c>
      <c r="G10" s="44" t="str" cm="1">
        <f t="array" ref="G10">INDEX(D:D,H10)</f>
        <v>In stock</v>
      </c>
      <c r="H10" s="2">
        <f>MATCH(G1,A:A)</f>
        <v>16</v>
      </c>
    </row>
    <row r="11" spans="1:8" ht="15" x14ac:dyDescent="0.25">
      <c r="A11" s="5" t="s">
        <v>26</v>
      </c>
      <c r="B11" s="5" t="s">
        <v>27</v>
      </c>
      <c r="C11" s="6">
        <v>15.49</v>
      </c>
      <c r="D11" s="5" t="s">
        <v>7</v>
      </c>
    </row>
    <row r="12" spans="1:8" ht="15" x14ac:dyDescent="0.25">
      <c r="A12" s="5" t="s">
        <v>28</v>
      </c>
      <c r="B12" s="9" t="s">
        <v>29</v>
      </c>
      <c r="C12" s="6">
        <v>45.29</v>
      </c>
      <c r="D12" s="5" t="s">
        <v>7</v>
      </c>
    </row>
    <row r="13" spans="1:8" ht="15" x14ac:dyDescent="0.25">
      <c r="A13" s="5" t="s">
        <v>30</v>
      </c>
      <c r="B13" s="9" t="s">
        <v>31</v>
      </c>
      <c r="C13" s="6">
        <v>185.36</v>
      </c>
      <c r="D13" s="5" t="s">
        <v>7</v>
      </c>
    </row>
    <row r="14" spans="1:8" ht="15" x14ac:dyDescent="0.25">
      <c r="A14" s="5" t="s">
        <v>32</v>
      </c>
      <c r="B14" s="9" t="s">
        <v>33</v>
      </c>
      <c r="C14" s="6">
        <v>26.27</v>
      </c>
      <c r="D14" s="5" t="s">
        <v>7</v>
      </c>
    </row>
    <row r="15" spans="1:8" ht="15" x14ac:dyDescent="0.25">
      <c r="A15" s="5" t="s">
        <v>34</v>
      </c>
      <c r="B15" s="9" t="s">
        <v>35</v>
      </c>
      <c r="C15" s="6">
        <v>46.99</v>
      </c>
      <c r="D15" s="5" t="s">
        <v>7</v>
      </c>
    </row>
    <row r="16" spans="1:8" ht="15" x14ac:dyDescent="0.25">
      <c r="A16" s="5" t="s">
        <v>36</v>
      </c>
      <c r="B16" s="9" t="s">
        <v>37</v>
      </c>
      <c r="C16" s="6">
        <v>4.3899999999999997</v>
      </c>
      <c r="D16" s="5" t="s">
        <v>7</v>
      </c>
    </row>
    <row r="17" spans="1:4" ht="15" x14ac:dyDescent="0.25">
      <c r="A17" s="5" t="s">
        <v>38</v>
      </c>
      <c r="B17" s="9" t="s">
        <v>39</v>
      </c>
      <c r="C17" s="6">
        <v>12.89</v>
      </c>
      <c r="D17" s="5" t="s">
        <v>7</v>
      </c>
    </row>
    <row r="18" spans="1:4" ht="15" x14ac:dyDescent="0.25">
      <c r="A18" s="5" t="s">
        <v>40</v>
      </c>
      <c r="B18" s="9" t="s">
        <v>41</v>
      </c>
      <c r="C18" s="6">
        <v>18.73</v>
      </c>
      <c r="D18" s="5" t="s">
        <v>7</v>
      </c>
    </row>
    <row r="19" spans="1:4" ht="15" x14ac:dyDescent="0.25">
      <c r="A19" s="5" t="s">
        <v>42</v>
      </c>
      <c r="B19" s="9" t="s">
        <v>43</v>
      </c>
      <c r="C19" s="6">
        <v>24.18</v>
      </c>
      <c r="D19" s="5" t="s">
        <v>7</v>
      </c>
    </row>
    <row r="20" spans="1:4" ht="15" x14ac:dyDescent="0.25">
      <c r="A20" s="5" t="s">
        <v>44</v>
      </c>
      <c r="B20" s="9" t="s">
        <v>45</v>
      </c>
      <c r="C20" s="6">
        <v>285.33</v>
      </c>
      <c r="D20" s="5" t="s">
        <v>18</v>
      </c>
    </row>
    <row r="21" spans="1:4" ht="15" x14ac:dyDescent="0.25">
      <c r="A21" s="5" t="s">
        <v>46</v>
      </c>
      <c r="B21" s="9" t="s">
        <v>47</v>
      </c>
      <c r="C21" s="6">
        <v>45.99</v>
      </c>
      <c r="D21" s="5" t="s">
        <v>18</v>
      </c>
    </row>
    <row r="22" spans="1:4" ht="15" x14ac:dyDescent="0.25">
      <c r="A22" s="5" t="s">
        <v>48</v>
      </c>
      <c r="B22" s="9" t="s">
        <v>49</v>
      </c>
      <c r="C22" s="6">
        <v>65.78</v>
      </c>
      <c r="D22" s="5" t="s">
        <v>7</v>
      </c>
    </row>
    <row r="23" spans="1:4" ht="15" x14ac:dyDescent="0.25">
      <c r="A23" s="5" t="s">
        <v>50</v>
      </c>
      <c r="B23" s="9" t="s">
        <v>51</v>
      </c>
      <c r="C23" s="10">
        <v>145.63</v>
      </c>
      <c r="D23" s="5" t="s">
        <v>7</v>
      </c>
    </row>
    <row r="24" spans="1:4" ht="15" x14ac:dyDescent="0.25">
      <c r="A24" s="5" t="s">
        <v>52</v>
      </c>
      <c r="B24" s="9" t="s">
        <v>53</v>
      </c>
      <c r="C24" s="6">
        <v>136.43</v>
      </c>
      <c r="D24" s="5" t="s">
        <v>7</v>
      </c>
    </row>
    <row r="25" spans="1:4" ht="15" x14ac:dyDescent="0.25">
      <c r="A25" s="5" t="s">
        <v>54</v>
      </c>
      <c r="B25" s="9" t="s">
        <v>55</v>
      </c>
      <c r="C25" s="6">
        <v>45.19</v>
      </c>
      <c r="D25" s="5" t="s">
        <v>7</v>
      </c>
    </row>
    <row r="26" spans="1:4" ht="15" x14ac:dyDescent="0.25">
      <c r="A26" s="5" t="s">
        <v>56</v>
      </c>
      <c r="B26" s="9" t="s">
        <v>57</v>
      </c>
      <c r="C26" s="6">
        <v>6.53</v>
      </c>
      <c r="D26" s="5" t="s">
        <v>7</v>
      </c>
    </row>
    <row r="27" spans="1:4" ht="15" x14ac:dyDescent="0.25">
      <c r="A27" s="11" t="s">
        <v>58</v>
      </c>
      <c r="B27" s="12" t="s">
        <v>59</v>
      </c>
      <c r="C27" s="6">
        <v>8.2899999999999991</v>
      </c>
      <c r="D27" s="5" t="s">
        <v>7</v>
      </c>
    </row>
    <row r="28" spans="1:4" ht="15" x14ac:dyDescent="0.25">
      <c r="A28" s="11" t="s">
        <v>60</v>
      </c>
      <c r="B28" s="12" t="s">
        <v>61</v>
      </c>
      <c r="C28" s="6">
        <v>35.44</v>
      </c>
      <c r="D28" s="5" t="s">
        <v>7</v>
      </c>
    </row>
    <row r="29" spans="1:4" ht="15" x14ac:dyDescent="0.25">
      <c r="A29" s="11" t="s">
        <v>62</v>
      </c>
      <c r="B29" s="12" t="s">
        <v>63</v>
      </c>
      <c r="C29" s="13">
        <v>18.89</v>
      </c>
      <c r="D29" s="5" t="s">
        <v>7</v>
      </c>
    </row>
    <row r="30" spans="1:4" ht="15" x14ac:dyDescent="0.25">
      <c r="A30" s="11" t="s">
        <v>64</v>
      </c>
      <c r="B30" s="12" t="s">
        <v>65</v>
      </c>
      <c r="C30" s="6">
        <v>3.43</v>
      </c>
      <c r="D30" s="5" t="s">
        <v>7</v>
      </c>
    </row>
    <row r="31" spans="1:4" ht="15" x14ac:dyDescent="0.25">
      <c r="A31" s="11" t="s">
        <v>66</v>
      </c>
      <c r="B31" s="12" t="s">
        <v>67</v>
      </c>
      <c r="C31" s="14">
        <v>230.14</v>
      </c>
      <c r="D31" s="5" t="s">
        <v>7</v>
      </c>
    </row>
    <row r="32" spans="1:4" ht="15" x14ac:dyDescent="0.25">
      <c r="A32" s="11" t="s">
        <v>68</v>
      </c>
      <c r="B32" s="12" t="s">
        <v>69</v>
      </c>
      <c r="C32" s="14">
        <v>6.44</v>
      </c>
      <c r="D32" s="5" t="s">
        <v>7</v>
      </c>
    </row>
    <row r="33" spans="1:4" ht="15" x14ac:dyDescent="0.25">
      <c r="A33" s="11" t="s">
        <v>70</v>
      </c>
      <c r="B33" s="12" t="s">
        <v>71</v>
      </c>
      <c r="C33" s="14">
        <v>2.09</v>
      </c>
      <c r="D33" s="5" t="s">
        <v>7</v>
      </c>
    </row>
    <row r="34" spans="1:4" ht="15" x14ac:dyDescent="0.25">
      <c r="A34" s="11" t="s">
        <v>72</v>
      </c>
      <c r="B34" s="12" t="s">
        <v>73</v>
      </c>
      <c r="C34" s="15">
        <v>360.32</v>
      </c>
      <c r="D34" s="5" t="s">
        <v>7</v>
      </c>
    </row>
    <row r="35" spans="1:4" ht="15" x14ac:dyDescent="0.25">
      <c r="A35" s="11" t="s">
        <v>74</v>
      </c>
      <c r="B35" s="12" t="s">
        <v>75</v>
      </c>
      <c r="C35" s="16">
        <v>425.36</v>
      </c>
      <c r="D35" s="5" t="s">
        <v>7</v>
      </c>
    </row>
    <row r="36" spans="1:4" ht="15" x14ac:dyDescent="0.25">
      <c r="A36" s="11" t="s">
        <v>76</v>
      </c>
      <c r="B36" s="12" t="s">
        <v>77</v>
      </c>
      <c r="C36" s="16">
        <v>35.76</v>
      </c>
      <c r="D36" s="5" t="s">
        <v>7</v>
      </c>
    </row>
    <row r="37" spans="1:4" ht="15" x14ac:dyDescent="0.25">
      <c r="A37" s="11" t="s">
        <v>78</v>
      </c>
      <c r="B37" s="12" t="s">
        <v>79</v>
      </c>
      <c r="C37" s="16">
        <v>276.32</v>
      </c>
      <c r="D37" s="5" t="s">
        <v>18</v>
      </c>
    </row>
    <row r="38" spans="1:4" ht="15" x14ac:dyDescent="0.25">
      <c r="A38" s="11" t="s">
        <v>80</v>
      </c>
      <c r="B38" s="12" t="s">
        <v>81</v>
      </c>
      <c r="C38" s="16">
        <v>34.1</v>
      </c>
      <c r="D38" s="5" t="s">
        <v>7</v>
      </c>
    </row>
    <row r="39" spans="1:4" ht="15" x14ac:dyDescent="0.25">
      <c r="A39" s="11" t="s">
        <v>82</v>
      </c>
      <c r="B39" s="12" t="s">
        <v>83</v>
      </c>
      <c r="C39" s="16">
        <v>185.09</v>
      </c>
      <c r="D39" s="5" t="s">
        <v>7</v>
      </c>
    </row>
    <row r="40" spans="1:4" ht="15" x14ac:dyDescent="0.25">
      <c r="A40" s="11" t="s">
        <v>84</v>
      </c>
      <c r="B40" s="12" t="s">
        <v>85</v>
      </c>
      <c r="C40" s="16">
        <v>195.91</v>
      </c>
      <c r="D40" s="5" t="s">
        <v>7</v>
      </c>
    </row>
    <row r="41" spans="1:4" ht="15" x14ac:dyDescent="0.25">
      <c r="A41" s="11" t="s">
        <v>86</v>
      </c>
      <c r="B41" s="12" t="s">
        <v>87</v>
      </c>
      <c r="C41" s="15">
        <v>75.430000000000007</v>
      </c>
      <c r="D41" s="5" t="s">
        <v>7</v>
      </c>
    </row>
    <row r="42" spans="1:4" ht="15" x14ac:dyDescent="0.25">
      <c r="A42" s="11" t="s">
        <v>88</v>
      </c>
      <c r="B42" s="12" t="s">
        <v>89</v>
      </c>
      <c r="C42" s="16">
        <v>359.06</v>
      </c>
      <c r="D42" s="5" t="s">
        <v>7</v>
      </c>
    </row>
    <row r="43" spans="1:4" ht="15" x14ac:dyDescent="0.25">
      <c r="A43" s="11" t="s">
        <v>90</v>
      </c>
      <c r="B43" s="12" t="s">
        <v>91</v>
      </c>
      <c r="C43" s="16">
        <v>65.91</v>
      </c>
      <c r="D43" s="5" t="s">
        <v>7</v>
      </c>
    </row>
    <row r="44" spans="1:4" ht="15" x14ac:dyDescent="0.25">
      <c r="A44" s="11" t="s">
        <v>92</v>
      </c>
      <c r="B44" s="12" t="s">
        <v>93</v>
      </c>
      <c r="C44" s="16">
        <v>35.619999999999997</v>
      </c>
      <c r="D44" s="5" t="s">
        <v>7</v>
      </c>
    </row>
    <row r="45" spans="1:4" ht="15" x14ac:dyDescent="0.25">
      <c r="A45" s="11" t="s">
        <v>94</v>
      </c>
      <c r="B45" s="12" t="s">
        <v>95</v>
      </c>
      <c r="C45" s="16">
        <v>43.05</v>
      </c>
      <c r="D45" s="5" t="s">
        <v>7</v>
      </c>
    </row>
    <row r="46" spans="1:4" ht="15" x14ac:dyDescent="0.25">
      <c r="A46" s="11" t="s">
        <v>96</v>
      </c>
      <c r="B46" s="12" t="s">
        <v>97</v>
      </c>
      <c r="C46" s="16">
        <v>36.99</v>
      </c>
      <c r="D46" s="5" t="s">
        <v>7</v>
      </c>
    </row>
    <row r="47" spans="1:4" ht="15" x14ac:dyDescent="0.25">
      <c r="A47" s="11" t="s">
        <v>98</v>
      </c>
      <c r="B47" s="12" t="s">
        <v>99</v>
      </c>
      <c r="C47" s="15">
        <v>4.18</v>
      </c>
      <c r="D47" s="5" t="s">
        <v>7</v>
      </c>
    </row>
    <row r="48" spans="1:4" ht="15" x14ac:dyDescent="0.25">
      <c r="A48" s="11" t="s">
        <v>100</v>
      </c>
      <c r="B48" s="12" t="s">
        <v>101</v>
      </c>
      <c r="C48" s="15">
        <v>7.07</v>
      </c>
      <c r="D48" s="5" t="s">
        <v>7</v>
      </c>
    </row>
    <row r="49" spans="1:4" ht="15" x14ac:dyDescent="0.25">
      <c r="A49" s="11" t="s">
        <v>102</v>
      </c>
      <c r="B49" s="12" t="s">
        <v>103</v>
      </c>
      <c r="C49" s="16">
        <v>76.290000000000006</v>
      </c>
      <c r="D49" s="5" t="s">
        <v>7</v>
      </c>
    </row>
    <row r="50" spans="1:4" ht="15" x14ac:dyDescent="0.25">
      <c r="A50" s="11" t="s">
        <v>104</v>
      </c>
      <c r="B50" s="12" t="s">
        <v>105</v>
      </c>
      <c r="C50" s="16">
        <v>12.82</v>
      </c>
      <c r="D50" s="5" t="s">
        <v>7</v>
      </c>
    </row>
    <row r="51" spans="1:4" ht="15" x14ac:dyDescent="0.25">
      <c r="A51" s="11" t="s">
        <v>106</v>
      </c>
      <c r="B51" s="12" t="s">
        <v>107</v>
      </c>
      <c r="C51" s="16">
        <v>13.72</v>
      </c>
      <c r="D51" s="5" t="s">
        <v>7</v>
      </c>
    </row>
  </sheetData>
  <dataValidations count="1">
    <dataValidation type="list" allowBlank="1" showInputMessage="1" showErrorMessage="1" sqref="G1" xr:uid="{E0CAEE05-6AC0-4114-854F-A4639381F896}">
      <formula1>$A$2:$A$51</formula1>
    </dataValidation>
  </dataValidation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K22"/>
  <sheetViews>
    <sheetView workbookViewId="0">
      <selection activeCell="L16" sqref="L16"/>
    </sheetView>
  </sheetViews>
  <sheetFormatPr defaultRowHeight="15" x14ac:dyDescent="0.25"/>
  <cols>
    <col min="6" max="6" width="13" customWidth="1"/>
    <col min="7" max="7" width="12.28515625" customWidth="1"/>
    <col min="10" max="10" width="14.42578125" bestFit="1" customWidth="1"/>
    <col min="11" max="11" width="12.140625" bestFit="1" customWidth="1"/>
  </cols>
  <sheetData>
    <row r="1" spans="1:11" ht="16.5" thickBot="1" x14ac:dyDescent="0.3">
      <c r="A1" s="17" t="s">
        <v>108</v>
      </c>
      <c r="B1" s="17" t="s">
        <v>109</v>
      </c>
      <c r="C1" s="17" t="s">
        <v>110</v>
      </c>
      <c r="D1" s="18"/>
      <c r="E1" s="18"/>
      <c r="F1" s="52" t="s">
        <v>111</v>
      </c>
      <c r="G1" s="52"/>
    </row>
    <row r="2" spans="1:11" x14ac:dyDescent="0.25">
      <c r="A2" s="19" t="s">
        <v>112</v>
      </c>
      <c r="B2" s="20">
        <v>43999</v>
      </c>
      <c r="C2" s="47">
        <f>VLOOKUP(B2,$F$3:$G$22,2)</f>
        <v>0.08</v>
      </c>
      <c r="F2" s="21" t="s">
        <v>113</v>
      </c>
      <c r="G2" s="22" t="s">
        <v>114</v>
      </c>
    </row>
    <row r="3" spans="1:11" x14ac:dyDescent="0.25">
      <c r="A3" s="19" t="s">
        <v>115</v>
      </c>
      <c r="B3" s="20">
        <v>13242</v>
      </c>
      <c r="C3" s="47">
        <f t="shared" ref="C3:C9" si="0">VLOOKUP(B3,$F$3:$G$22,2)</f>
        <v>0.02</v>
      </c>
      <c r="F3" s="23">
        <v>0</v>
      </c>
      <c r="G3" s="24">
        <v>0</v>
      </c>
    </row>
    <row r="4" spans="1:11" x14ac:dyDescent="0.25">
      <c r="A4" s="19" t="s">
        <v>116</v>
      </c>
      <c r="B4" s="20">
        <v>98732</v>
      </c>
      <c r="C4" s="47">
        <f t="shared" si="0"/>
        <v>0.19</v>
      </c>
      <c r="F4" s="23">
        <v>5000</v>
      </c>
      <c r="G4" s="25">
        <v>0.01</v>
      </c>
    </row>
    <row r="5" spans="1:11" x14ac:dyDescent="0.25">
      <c r="A5" s="19" t="s">
        <v>117</v>
      </c>
      <c r="B5" s="20">
        <v>45673</v>
      </c>
      <c r="C5" s="47">
        <f t="shared" si="0"/>
        <v>0.09</v>
      </c>
      <c r="F5" s="23">
        <v>10000</v>
      </c>
      <c r="G5" s="25">
        <v>0.02</v>
      </c>
    </row>
    <row r="6" spans="1:11" x14ac:dyDescent="0.25">
      <c r="A6" s="19" t="s">
        <v>118</v>
      </c>
      <c r="B6" s="20">
        <v>5429</v>
      </c>
      <c r="C6" s="47">
        <f t="shared" si="0"/>
        <v>0.01</v>
      </c>
      <c r="F6" s="23">
        <v>15000</v>
      </c>
      <c r="G6" s="25">
        <v>0.03</v>
      </c>
    </row>
    <row r="7" spans="1:11" x14ac:dyDescent="0.25">
      <c r="A7" s="19" t="s">
        <v>119</v>
      </c>
      <c r="B7" s="20">
        <v>58232</v>
      </c>
      <c r="C7" s="47">
        <f t="shared" si="0"/>
        <v>0.11</v>
      </c>
      <c r="F7" s="23">
        <v>20000</v>
      </c>
      <c r="G7" s="25">
        <v>0.04</v>
      </c>
    </row>
    <row r="8" spans="1:11" x14ac:dyDescent="0.25">
      <c r="A8" s="19" t="s">
        <v>120</v>
      </c>
      <c r="B8" s="20">
        <v>78109</v>
      </c>
      <c r="C8" s="47">
        <f t="shared" si="0"/>
        <v>0.15</v>
      </c>
      <c r="F8" s="23">
        <v>25000</v>
      </c>
      <c r="G8" s="25">
        <v>0.05</v>
      </c>
      <c r="J8" s="53" t="s">
        <v>174</v>
      </c>
      <c r="K8" s="54"/>
    </row>
    <row r="9" spans="1:11" x14ac:dyDescent="0.25">
      <c r="A9" s="19" t="s">
        <v>121</v>
      </c>
      <c r="B9" s="20">
        <v>39267</v>
      </c>
      <c r="C9" s="47">
        <f t="shared" si="0"/>
        <v>7.0000000000000007E-2</v>
      </c>
      <c r="F9" s="23">
        <v>30000</v>
      </c>
      <c r="G9" s="25">
        <v>0.06</v>
      </c>
      <c r="J9" s="48" t="s">
        <v>175</v>
      </c>
      <c r="K9" s="50" t="s">
        <v>173</v>
      </c>
    </row>
    <row r="10" spans="1:11" x14ac:dyDescent="0.25">
      <c r="A10" s="19" t="s">
        <v>122</v>
      </c>
      <c r="B10" s="20">
        <v>28909</v>
      </c>
      <c r="C10" s="47">
        <f>VLOOKUP(B10,$F$3:$G$22,2)</f>
        <v>0.05</v>
      </c>
      <c r="F10" s="23">
        <v>35000</v>
      </c>
      <c r="G10" s="25">
        <v>7.0000000000000007E-2</v>
      </c>
      <c r="J10" s="49"/>
      <c r="K10" s="50">
        <f>VLOOKUP(J10,$F$3:$G$22,2)</f>
        <v>0</v>
      </c>
    </row>
    <row r="11" spans="1:11" x14ac:dyDescent="0.25">
      <c r="F11" s="23">
        <v>40000</v>
      </c>
      <c r="G11" s="25">
        <v>0.08</v>
      </c>
    </row>
    <row r="12" spans="1:11" x14ac:dyDescent="0.25">
      <c r="F12" s="23">
        <v>45000</v>
      </c>
      <c r="G12" s="25">
        <v>0.09</v>
      </c>
    </row>
    <row r="13" spans="1:11" x14ac:dyDescent="0.25">
      <c r="F13" s="23">
        <v>50000</v>
      </c>
      <c r="G13" s="25">
        <v>0.1</v>
      </c>
    </row>
    <row r="14" spans="1:11" x14ac:dyDescent="0.25">
      <c r="F14" s="23">
        <v>55000</v>
      </c>
      <c r="G14" s="25">
        <v>0.11</v>
      </c>
    </row>
    <row r="15" spans="1:11" x14ac:dyDescent="0.25">
      <c r="F15" s="23">
        <v>60000</v>
      </c>
      <c r="G15" s="25">
        <v>0.12</v>
      </c>
    </row>
    <row r="16" spans="1:11" x14ac:dyDescent="0.25">
      <c r="F16" s="23">
        <v>65000</v>
      </c>
      <c r="G16" s="25">
        <v>0.13</v>
      </c>
    </row>
    <row r="17" spans="6:7" x14ac:dyDescent="0.25">
      <c r="F17" s="23">
        <v>70000</v>
      </c>
      <c r="G17" s="25">
        <v>0.14000000000000001</v>
      </c>
    </row>
    <row r="18" spans="6:7" x14ac:dyDescent="0.25">
      <c r="F18" s="23">
        <v>75000</v>
      </c>
      <c r="G18" s="25">
        <v>0.15</v>
      </c>
    </row>
    <row r="19" spans="6:7" x14ac:dyDescent="0.25">
      <c r="F19" s="23">
        <v>80000</v>
      </c>
      <c r="G19" s="25">
        <v>0.16</v>
      </c>
    </row>
    <row r="20" spans="6:7" x14ac:dyDescent="0.25">
      <c r="F20" s="23">
        <v>85000</v>
      </c>
      <c r="G20" s="25">
        <v>0.17</v>
      </c>
    </row>
    <row r="21" spans="6:7" x14ac:dyDescent="0.25">
      <c r="F21" s="23">
        <v>90000</v>
      </c>
      <c r="G21" s="25">
        <v>0.18</v>
      </c>
    </row>
    <row r="22" spans="6:7" ht="15.75" thickBot="1" x14ac:dyDescent="0.3">
      <c r="F22" s="26">
        <v>95000</v>
      </c>
      <c r="G22" s="27">
        <v>0.19</v>
      </c>
    </row>
  </sheetData>
  <mergeCells count="2">
    <mergeCell ref="F1:G1"/>
    <mergeCell ref="J8:K8"/>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H40"/>
  <sheetViews>
    <sheetView workbookViewId="0">
      <selection activeCell="M14" sqref="M14"/>
    </sheetView>
  </sheetViews>
  <sheetFormatPr defaultRowHeight="15" x14ac:dyDescent="0.25"/>
  <cols>
    <col min="1" max="1" width="9" bestFit="1" customWidth="1"/>
    <col min="2" max="2" width="11.7109375" bestFit="1" customWidth="1"/>
    <col min="3" max="3" width="15.140625" bestFit="1" customWidth="1"/>
    <col min="5" max="5" width="14.140625" bestFit="1" customWidth="1"/>
    <col min="6" max="6" width="19.7109375" bestFit="1" customWidth="1"/>
    <col min="7" max="7" width="14.140625" bestFit="1" customWidth="1"/>
    <col min="8" max="8" width="13.28515625" customWidth="1"/>
  </cols>
  <sheetData>
    <row r="1" spans="1:8" x14ac:dyDescent="0.25">
      <c r="A1" s="55" t="s">
        <v>123</v>
      </c>
      <c r="B1" s="56"/>
      <c r="C1" s="56"/>
    </row>
    <row r="2" spans="1:8" x14ac:dyDescent="0.25">
      <c r="A2" s="55" t="s">
        <v>125</v>
      </c>
      <c r="B2" s="56"/>
      <c r="C2" s="56"/>
    </row>
    <row r="3" spans="1:8" x14ac:dyDescent="0.25">
      <c r="A3" s="32" t="s">
        <v>127</v>
      </c>
      <c r="B3" s="32" t="s">
        <v>128</v>
      </c>
      <c r="C3" s="32" t="s">
        <v>129</v>
      </c>
    </row>
    <row r="4" spans="1:8" x14ac:dyDescent="0.25">
      <c r="A4" s="33">
        <v>28000546</v>
      </c>
      <c r="B4" s="34">
        <v>1457170</v>
      </c>
      <c r="C4" s="35">
        <v>0.49490000000000001</v>
      </c>
    </row>
    <row r="5" spans="1:8" x14ac:dyDescent="0.25">
      <c r="A5" s="33">
        <v>28001169</v>
      </c>
      <c r="B5" s="34">
        <v>490190</v>
      </c>
      <c r="C5" s="35">
        <v>0.16650000000000001</v>
      </c>
    </row>
    <row r="6" spans="1:8" x14ac:dyDescent="0.25">
      <c r="A6" s="33">
        <v>28000519</v>
      </c>
      <c r="B6" s="34">
        <v>163540</v>
      </c>
      <c r="C6" s="35">
        <v>5.5500000000000001E-2</v>
      </c>
    </row>
    <row r="7" spans="1:8" x14ac:dyDescent="0.25">
      <c r="A7" s="33">
        <v>28000438</v>
      </c>
      <c r="B7" s="34">
        <v>117360</v>
      </c>
      <c r="C7" s="35">
        <v>3.9899999999999998E-2</v>
      </c>
      <c r="E7" s="36"/>
    </row>
    <row r="8" spans="1:8" x14ac:dyDescent="0.25">
      <c r="A8" s="33">
        <v>28000411</v>
      </c>
      <c r="B8" s="34">
        <v>75060</v>
      </c>
      <c r="C8" s="35">
        <v>2.5499999999999998E-2</v>
      </c>
      <c r="E8" s="36"/>
    </row>
    <row r="9" spans="1:8" x14ac:dyDescent="0.25">
      <c r="A9" s="33">
        <v>28000550</v>
      </c>
      <c r="B9" s="34">
        <v>74880</v>
      </c>
      <c r="C9" s="35">
        <v>2.5399999999999999E-2</v>
      </c>
      <c r="E9" s="36"/>
    </row>
    <row r="10" spans="1:8" x14ac:dyDescent="0.25">
      <c r="A10" s="33">
        <v>28000410</v>
      </c>
      <c r="B10" s="34">
        <v>61950</v>
      </c>
      <c r="C10" s="35">
        <v>2.1000000000000001E-2</v>
      </c>
      <c r="E10" s="36"/>
    </row>
    <row r="11" spans="1:8" x14ac:dyDescent="0.25">
      <c r="A11" s="33">
        <v>28000409</v>
      </c>
      <c r="B11" s="34">
        <v>48400</v>
      </c>
      <c r="C11" s="35">
        <v>1.6400000000000001E-2</v>
      </c>
      <c r="E11" s="36"/>
    </row>
    <row r="12" spans="1:8" ht="15.75" thickBot="1" x14ac:dyDescent="0.3">
      <c r="A12" s="33">
        <v>28000440</v>
      </c>
      <c r="B12" s="34">
        <v>33690</v>
      </c>
      <c r="C12" s="35">
        <v>1.14E-2</v>
      </c>
      <c r="E12" s="36"/>
    </row>
    <row r="13" spans="1:8" x14ac:dyDescent="0.25">
      <c r="A13" s="33">
        <v>28000520</v>
      </c>
      <c r="B13" s="34">
        <v>29380</v>
      </c>
      <c r="C13" s="35">
        <v>0.01</v>
      </c>
      <c r="E13" s="36"/>
      <c r="G13" s="28" t="s">
        <v>124</v>
      </c>
      <c r="H13" s="29">
        <v>28000441</v>
      </c>
    </row>
    <row r="14" spans="1:8" ht="15.75" thickBot="1" x14ac:dyDescent="0.3">
      <c r="A14" s="33">
        <v>28000522</v>
      </c>
      <c r="B14" s="34">
        <v>27460</v>
      </c>
      <c r="C14" s="35">
        <v>9.2999999999999992E-3</v>
      </c>
      <c r="E14" s="36"/>
      <c r="G14" s="30" t="s">
        <v>126</v>
      </c>
      <c r="H14" s="31" t="str">
        <f>VLOOKUP(H13,Pages!A:D,2)</f>
        <v>Stocks</v>
      </c>
    </row>
    <row r="15" spans="1:8" ht="15.75" thickBot="1" x14ac:dyDescent="0.3">
      <c r="A15" s="33">
        <v>28000441</v>
      </c>
      <c r="B15" s="34">
        <v>24760</v>
      </c>
      <c r="C15" s="35">
        <v>8.3999999999999995E-3</v>
      </c>
      <c r="E15" s="36"/>
      <c r="G15" s="30" t="s">
        <v>130</v>
      </c>
      <c r="H15" s="45">
        <f>VLOOKUP(H13,A3:C40,3)</f>
        <v>1.14E-2</v>
      </c>
    </row>
    <row r="16" spans="1:8" x14ac:dyDescent="0.25">
      <c r="A16" s="33">
        <v>28000442</v>
      </c>
      <c r="B16" s="34">
        <v>23900</v>
      </c>
      <c r="C16" s="35">
        <v>8.0999999999999996E-3</v>
      </c>
      <c r="E16" s="36"/>
    </row>
    <row r="17" spans="1:5" x14ac:dyDescent="0.25">
      <c r="A17" s="33">
        <v>28000451</v>
      </c>
      <c r="B17" s="34">
        <v>20240</v>
      </c>
      <c r="C17" s="35">
        <v>6.8999999999999999E-3</v>
      </c>
      <c r="E17" s="36"/>
    </row>
    <row r="18" spans="1:5" x14ac:dyDescent="0.25">
      <c r="A18" s="33">
        <v>28000443</v>
      </c>
      <c r="B18" s="34">
        <v>19070</v>
      </c>
      <c r="C18" s="35">
        <v>6.4999999999999997E-3</v>
      </c>
    </row>
    <row r="19" spans="1:5" x14ac:dyDescent="0.25">
      <c r="A19" s="33">
        <v>28000437</v>
      </c>
      <c r="B19" s="34">
        <v>17660</v>
      </c>
      <c r="C19" s="35">
        <v>6.0000000000000001E-3</v>
      </c>
    </row>
    <row r="20" spans="1:5" x14ac:dyDescent="0.25">
      <c r="A20" s="33">
        <v>28000408</v>
      </c>
      <c r="B20" s="34">
        <v>16590</v>
      </c>
      <c r="C20" s="35">
        <v>5.5999999999999999E-3</v>
      </c>
    </row>
    <row r="21" spans="1:5" x14ac:dyDescent="0.25">
      <c r="A21" s="33">
        <v>28000458</v>
      </c>
      <c r="B21" s="34">
        <v>15320</v>
      </c>
      <c r="C21" s="35">
        <v>5.1999999999999998E-3</v>
      </c>
    </row>
    <row r="22" spans="1:5" x14ac:dyDescent="0.25">
      <c r="A22" s="33">
        <v>28001191</v>
      </c>
      <c r="B22" s="34">
        <v>14940</v>
      </c>
      <c r="C22" s="35">
        <v>5.1000000000000004E-3</v>
      </c>
    </row>
    <row r="23" spans="1:5" x14ac:dyDescent="0.25">
      <c r="A23" s="33">
        <v>28001718</v>
      </c>
      <c r="B23" s="34">
        <v>13870</v>
      </c>
      <c r="C23" s="35">
        <v>4.7000000000000002E-3</v>
      </c>
    </row>
    <row r="24" spans="1:5" x14ac:dyDescent="0.25">
      <c r="A24" s="33">
        <v>28000523</v>
      </c>
      <c r="B24" s="34">
        <v>13650</v>
      </c>
      <c r="C24" s="35">
        <v>4.5999999999999999E-3</v>
      </c>
    </row>
    <row r="25" spans="1:5" x14ac:dyDescent="0.25">
      <c r="A25" s="33">
        <v>28000524</v>
      </c>
      <c r="B25" s="34">
        <v>13630</v>
      </c>
      <c r="C25" s="35">
        <v>4.5999999999999999E-3</v>
      </c>
    </row>
    <row r="26" spans="1:5" x14ac:dyDescent="0.25">
      <c r="A26" s="33">
        <v>28001043</v>
      </c>
      <c r="B26" s="34">
        <v>13450</v>
      </c>
      <c r="C26" s="35">
        <v>4.5999999999999999E-3</v>
      </c>
    </row>
    <row r="27" spans="1:5" x14ac:dyDescent="0.25">
      <c r="A27" s="33">
        <v>28001271</v>
      </c>
      <c r="B27" s="34">
        <v>11310</v>
      </c>
      <c r="C27" s="35">
        <v>3.8E-3</v>
      </c>
    </row>
    <row r="28" spans="1:5" x14ac:dyDescent="0.25">
      <c r="A28" s="33">
        <v>28000911</v>
      </c>
      <c r="B28" s="34">
        <v>11190</v>
      </c>
      <c r="C28" s="35">
        <v>3.8E-3</v>
      </c>
    </row>
    <row r="29" spans="1:5" x14ac:dyDescent="0.25">
      <c r="A29" s="33">
        <v>28001616</v>
      </c>
      <c r="B29" s="34">
        <v>10900</v>
      </c>
      <c r="C29" s="35">
        <v>3.7000000000000002E-3</v>
      </c>
    </row>
    <row r="30" spans="1:5" x14ac:dyDescent="0.25">
      <c r="A30" s="33">
        <v>28000413</v>
      </c>
      <c r="B30" s="34">
        <v>10720</v>
      </c>
      <c r="C30" s="35">
        <v>3.5999999999999999E-3</v>
      </c>
    </row>
    <row r="31" spans="1:5" x14ac:dyDescent="0.25">
      <c r="A31" s="33">
        <v>28000543</v>
      </c>
      <c r="B31" s="34">
        <v>9770</v>
      </c>
      <c r="C31" s="35">
        <v>3.3E-3</v>
      </c>
    </row>
    <row r="32" spans="1:5" x14ac:dyDescent="0.25">
      <c r="A32" s="33">
        <v>28000544</v>
      </c>
      <c r="B32" s="34">
        <v>9660</v>
      </c>
      <c r="C32" s="35">
        <v>3.3E-3</v>
      </c>
    </row>
    <row r="33" spans="1:3" x14ac:dyDescent="0.25">
      <c r="A33" s="33">
        <v>28000456</v>
      </c>
      <c r="B33" s="34">
        <v>9490</v>
      </c>
      <c r="C33" s="35">
        <v>3.2000000000000002E-3</v>
      </c>
    </row>
    <row r="34" spans="1:3" x14ac:dyDescent="0.25">
      <c r="A34" s="33">
        <v>28000961</v>
      </c>
      <c r="B34" s="34">
        <v>8450</v>
      </c>
      <c r="C34" s="35">
        <v>2.8999999999999998E-3</v>
      </c>
    </row>
    <row r="35" spans="1:3" x14ac:dyDescent="0.25">
      <c r="A35" s="33">
        <v>28000445</v>
      </c>
      <c r="B35" s="34">
        <v>6670</v>
      </c>
      <c r="C35" s="35">
        <v>2.3E-3</v>
      </c>
    </row>
    <row r="36" spans="1:3" x14ac:dyDescent="0.25">
      <c r="A36" s="33">
        <v>28001170</v>
      </c>
      <c r="B36" s="34">
        <v>5520</v>
      </c>
      <c r="C36" s="35">
        <v>1.9E-3</v>
      </c>
    </row>
    <row r="37" spans="1:3" x14ac:dyDescent="0.25">
      <c r="A37" s="33">
        <v>28000399</v>
      </c>
      <c r="B37" s="34">
        <v>5500</v>
      </c>
      <c r="C37" s="35">
        <v>1.9E-3</v>
      </c>
    </row>
    <row r="38" spans="1:3" x14ac:dyDescent="0.25">
      <c r="A38" s="33">
        <v>28001402</v>
      </c>
      <c r="B38" s="34">
        <v>4360</v>
      </c>
      <c r="C38" s="35">
        <v>1.5E-3</v>
      </c>
    </row>
    <row r="39" spans="1:3" x14ac:dyDescent="0.25">
      <c r="A39" s="33">
        <v>28001300</v>
      </c>
      <c r="B39" s="34">
        <v>4360</v>
      </c>
      <c r="C39" s="35">
        <v>1.5E-3</v>
      </c>
    </row>
    <row r="40" spans="1:3" x14ac:dyDescent="0.25">
      <c r="A40" s="33">
        <v>28001450</v>
      </c>
      <c r="B40" s="34">
        <v>4350</v>
      </c>
      <c r="C40" s="35">
        <v>1.5E-3</v>
      </c>
    </row>
  </sheetData>
  <mergeCells count="2">
    <mergeCell ref="A1:C1"/>
    <mergeCell ref="A2:C2"/>
  </mergeCells>
  <conditionalFormatting sqref="H13:H15">
    <cfRule type="colorScale" priority="1">
      <colorScale>
        <cfvo type="min"/>
        <cfvo type="percentile" val="50"/>
        <cfvo type="max"/>
        <color rgb="FFF8696B"/>
        <color rgb="FFFCFCFF"/>
        <color rgb="FF63BE7B"/>
      </colorScale>
    </cfRule>
  </conditionalFormatting>
  <dataValidations count="1">
    <dataValidation type="list" allowBlank="1" showInputMessage="1" showErrorMessage="1" sqref="H13" xr:uid="{1AA55426-12BC-4886-A61A-41D5DD207A87}">
      <formula1>$A$4:$A$40</formula1>
    </dataValidation>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B39"/>
  <sheetViews>
    <sheetView workbookViewId="0">
      <selection activeCell="B34" sqref="B34"/>
    </sheetView>
  </sheetViews>
  <sheetFormatPr defaultRowHeight="15" x14ac:dyDescent="0.25"/>
  <cols>
    <col min="1" max="1" width="11.85546875" customWidth="1"/>
    <col min="2" max="2" width="22.28515625" customWidth="1"/>
    <col min="4" max="4" width="15.5703125" bestFit="1" customWidth="1"/>
    <col min="7" max="7" width="9" bestFit="1" customWidth="1"/>
    <col min="8" max="8" width="15.5703125" bestFit="1" customWidth="1"/>
  </cols>
  <sheetData>
    <row r="1" spans="1:2" x14ac:dyDescent="0.25">
      <c r="A1" s="37" t="s">
        <v>127</v>
      </c>
      <c r="B1" s="37" t="s">
        <v>131</v>
      </c>
    </row>
    <row r="2" spans="1:2" x14ac:dyDescent="0.25">
      <c r="A2">
        <v>28000546</v>
      </c>
      <c r="B2" t="s">
        <v>132</v>
      </c>
    </row>
    <row r="3" spans="1:2" x14ac:dyDescent="0.25">
      <c r="A3">
        <v>28000911</v>
      </c>
      <c r="B3" t="s">
        <v>133</v>
      </c>
    </row>
    <row r="4" spans="1:2" x14ac:dyDescent="0.25">
      <c r="A4">
        <v>28001616</v>
      </c>
      <c r="B4" t="s">
        <v>134</v>
      </c>
    </row>
    <row r="5" spans="1:2" x14ac:dyDescent="0.25">
      <c r="A5">
        <v>28000413</v>
      </c>
      <c r="B5" t="s">
        <v>135</v>
      </c>
    </row>
    <row r="6" spans="1:2" x14ac:dyDescent="0.25">
      <c r="A6">
        <v>28000543</v>
      </c>
      <c r="B6" t="s">
        <v>136</v>
      </c>
    </row>
    <row r="7" spans="1:2" x14ac:dyDescent="0.25">
      <c r="A7">
        <v>28001169</v>
      </c>
      <c r="B7" t="s">
        <v>137</v>
      </c>
    </row>
    <row r="8" spans="1:2" x14ac:dyDescent="0.25">
      <c r="A8">
        <v>28000519</v>
      </c>
      <c r="B8" t="s">
        <v>138</v>
      </c>
    </row>
    <row r="9" spans="1:2" x14ac:dyDescent="0.25">
      <c r="A9">
        <v>28000438</v>
      </c>
      <c r="B9" t="s">
        <v>139</v>
      </c>
    </row>
    <row r="10" spans="1:2" x14ac:dyDescent="0.25">
      <c r="A10">
        <v>28000411</v>
      </c>
      <c r="B10" t="s">
        <v>140</v>
      </c>
    </row>
    <row r="11" spans="1:2" x14ac:dyDescent="0.25">
      <c r="A11">
        <v>28000550</v>
      </c>
      <c r="B11" t="s">
        <v>141</v>
      </c>
    </row>
    <row r="12" spans="1:2" x14ac:dyDescent="0.25">
      <c r="A12">
        <v>28000410</v>
      </c>
      <c r="B12" t="s">
        <v>142</v>
      </c>
    </row>
    <row r="13" spans="1:2" x14ac:dyDescent="0.25">
      <c r="A13">
        <v>28000409</v>
      </c>
      <c r="B13" t="s">
        <v>143</v>
      </c>
    </row>
    <row r="14" spans="1:2" x14ac:dyDescent="0.25">
      <c r="A14">
        <v>28001300</v>
      </c>
      <c r="B14" t="s">
        <v>144</v>
      </c>
    </row>
    <row r="15" spans="1:2" x14ac:dyDescent="0.25">
      <c r="A15">
        <v>28001450</v>
      </c>
      <c r="B15" t="s">
        <v>145</v>
      </c>
    </row>
    <row r="16" spans="1:2" x14ac:dyDescent="0.25">
      <c r="A16">
        <v>28000440</v>
      </c>
      <c r="B16" t="s">
        <v>146</v>
      </c>
    </row>
    <row r="17" spans="1:2" x14ac:dyDescent="0.25">
      <c r="A17">
        <v>28000520</v>
      </c>
      <c r="B17" t="s">
        <v>147</v>
      </c>
    </row>
    <row r="18" spans="1:2" x14ac:dyDescent="0.25">
      <c r="A18">
        <v>28000522</v>
      </c>
      <c r="B18" t="s">
        <v>148</v>
      </c>
    </row>
    <row r="19" spans="1:2" x14ac:dyDescent="0.25">
      <c r="A19">
        <v>28000441</v>
      </c>
      <c r="B19" t="s">
        <v>149</v>
      </c>
    </row>
    <row r="20" spans="1:2" x14ac:dyDescent="0.25">
      <c r="A20">
        <v>28000442</v>
      </c>
      <c r="B20" t="s">
        <v>150</v>
      </c>
    </row>
    <row r="21" spans="1:2" x14ac:dyDescent="0.25">
      <c r="A21">
        <v>28000451</v>
      </c>
      <c r="B21" t="s">
        <v>151</v>
      </c>
    </row>
    <row r="22" spans="1:2" x14ac:dyDescent="0.25">
      <c r="A22">
        <v>28001402</v>
      </c>
      <c r="B22" t="s">
        <v>152</v>
      </c>
    </row>
    <row r="23" spans="1:2" x14ac:dyDescent="0.25">
      <c r="A23">
        <v>28000443</v>
      </c>
      <c r="B23" t="s">
        <v>153</v>
      </c>
    </row>
    <row r="24" spans="1:2" x14ac:dyDescent="0.25">
      <c r="A24">
        <v>28000437</v>
      </c>
      <c r="B24" t="s">
        <v>154</v>
      </c>
    </row>
    <row r="25" spans="1:2" x14ac:dyDescent="0.25">
      <c r="A25">
        <v>28000408</v>
      </c>
      <c r="B25" t="s">
        <v>155</v>
      </c>
    </row>
    <row r="26" spans="1:2" x14ac:dyDescent="0.25">
      <c r="A26">
        <v>28000458</v>
      </c>
      <c r="B26" t="s">
        <v>156</v>
      </c>
    </row>
    <row r="27" spans="1:2" x14ac:dyDescent="0.25">
      <c r="A27">
        <v>28000961</v>
      </c>
      <c r="B27" t="s">
        <v>157</v>
      </c>
    </row>
    <row r="28" spans="1:2" x14ac:dyDescent="0.25">
      <c r="A28">
        <v>28000445</v>
      </c>
      <c r="B28" t="s">
        <v>158</v>
      </c>
    </row>
    <row r="29" spans="1:2" x14ac:dyDescent="0.25">
      <c r="A29">
        <v>28001170</v>
      </c>
      <c r="B29" t="s">
        <v>159</v>
      </c>
    </row>
    <row r="30" spans="1:2" x14ac:dyDescent="0.25">
      <c r="A30">
        <v>28000399</v>
      </c>
      <c r="B30" t="s">
        <v>160</v>
      </c>
    </row>
    <row r="31" spans="1:2" x14ac:dyDescent="0.25">
      <c r="A31">
        <v>28001191</v>
      </c>
      <c r="B31" t="s">
        <v>161</v>
      </c>
    </row>
    <row r="32" spans="1:2" x14ac:dyDescent="0.25">
      <c r="A32">
        <v>28001718</v>
      </c>
      <c r="B32" t="s">
        <v>162</v>
      </c>
    </row>
    <row r="33" spans="1:2" x14ac:dyDescent="0.25">
      <c r="A33">
        <v>28000523</v>
      </c>
      <c r="B33" t="s">
        <v>163</v>
      </c>
    </row>
    <row r="34" spans="1:2" x14ac:dyDescent="0.25">
      <c r="A34">
        <v>28000524</v>
      </c>
      <c r="B34" t="s">
        <v>164</v>
      </c>
    </row>
    <row r="35" spans="1:2" x14ac:dyDescent="0.25">
      <c r="A35">
        <v>28001043</v>
      </c>
      <c r="B35" t="s">
        <v>165</v>
      </c>
    </row>
    <row r="36" spans="1:2" x14ac:dyDescent="0.25">
      <c r="A36">
        <v>28001271</v>
      </c>
      <c r="B36" t="s">
        <v>166</v>
      </c>
    </row>
    <row r="37" spans="1:2" x14ac:dyDescent="0.25">
      <c r="A37">
        <v>28000544</v>
      </c>
      <c r="B37" t="s">
        <v>167</v>
      </c>
    </row>
    <row r="38" spans="1:2" x14ac:dyDescent="0.25">
      <c r="A38">
        <v>28000456</v>
      </c>
      <c r="B38" t="s">
        <v>168</v>
      </c>
    </row>
    <row r="39" spans="1:2" x14ac:dyDescent="0.25">
      <c r="A39">
        <v>28001143</v>
      </c>
      <c r="B39" t="s">
        <v>169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F21"/>
  <sheetViews>
    <sheetView workbookViewId="0">
      <selection activeCell="G10" sqref="G10"/>
    </sheetView>
  </sheetViews>
  <sheetFormatPr defaultRowHeight="15" x14ac:dyDescent="0.25"/>
  <cols>
    <col min="2" max="2" width="11" customWidth="1"/>
    <col min="3" max="3" width="11" bestFit="1" customWidth="1"/>
  </cols>
  <sheetData>
    <row r="1" spans="1:6" x14ac:dyDescent="0.25">
      <c r="A1" s="38" t="s">
        <v>170</v>
      </c>
      <c r="B1" s="38" t="s">
        <v>171</v>
      </c>
    </row>
    <row r="2" spans="1:6" x14ac:dyDescent="0.25">
      <c r="A2" s="38">
        <v>1</v>
      </c>
      <c r="B2" s="40">
        <v>0</v>
      </c>
    </row>
    <row r="3" spans="1:6" x14ac:dyDescent="0.25">
      <c r="A3" s="38">
        <v>10</v>
      </c>
      <c r="B3" s="40">
        <v>0.03</v>
      </c>
    </row>
    <row r="4" spans="1:6" x14ac:dyDescent="0.25">
      <c r="A4" s="38">
        <v>100</v>
      </c>
      <c r="B4" s="40">
        <v>0.06</v>
      </c>
    </row>
    <row r="5" spans="1:6" x14ac:dyDescent="0.25">
      <c r="A5" s="38">
        <v>1000</v>
      </c>
      <c r="B5" s="40">
        <v>0.09</v>
      </c>
    </row>
    <row r="6" spans="1:6" x14ac:dyDescent="0.25">
      <c r="A6" s="38">
        <v>10000</v>
      </c>
      <c r="B6" s="40">
        <v>0.12</v>
      </c>
    </row>
    <row r="9" spans="1:6" x14ac:dyDescent="0.25">
      <c r="E9" s="39" t="s">
        <v>172</v>
      </c>
      <c r="F9" s="51">
        <v>125</v>
      </c>
    </row>
    <row r="10" spans="1:6" x14ac:dyDescent="0.25">
      <c r="E10" s="39" t="s">
        <v>171</v>
      </c>
      <c r="F10" s="46">
        <f>VLOOKUP(F9,A2:B6,2)</f>
        <v>0.06</v>
      </c>
    </row>
    <row r="20" spans="6:6" x14ac:dyDescent="0.25">
      <c r="F20" s="41"/>
    </row>
    <row r="21" spans="6:6" x14ac:dyDescent="0.25">
      <c r="F21" s="42"/>
    </row>
  </sheetData>
  <dataValidations count="1">
    <dataValidation type="whole" allowBlank="1" showInputMessage="1" showErrorMessage="1" sqref="F9" xr:uid="{BF969050-A964-4D00-814B-FE71D76D34EE}">
      <formula1>1</formula1>
      <formula2>10000</formula2>
    </dataValidation>
  </dataValidation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Part Price </vt:lpstr>
      <vt:lpstr>Tax Table</vt:lpstr>
      <vt:lpstr>Page Views</vt:lpstr>
      <vt:lpstr>Pages</vt:lpstr>
      <vt:lpstr>Discount</vt:lpstr>
    </vt:vector>
  </TitlesOfParts>
  <Manager/>
  <Company>UW-River Falls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W3019185</dc:creator>
  <cp:keywords/>
  <dc:description/>
  <cp:lastModifiedBy>Abenezer Bekele</cp:lastModifiedBy>
  <cp:revision/>
  <dcterms:created xsi:type="dcterms:W3CDTF">2013-12-11T06:42:02Z</dcterms:created>
  <dcterms:modified xsi:type="dcterms:W3CDTF">2025-03-10T21:48:02Z</dcterms:modified>
  <cp:category/>
  <cp:contentStatus/>
</cp:coreProperties>
</file>