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4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6815" windowHeight="9195" firstSheet="8" activeTab="11"/>
  </bookViews>
  <sheets>
    <sheet name="Sheet1" sheetId="2" r:id="rId1"/>
    <sheet name="post delivery" sheetId="7" r:id="rId2"/>
    <sheet name="family" sheetId="9" r:id="rId3"/>
    <sheet name="foetal outcome(current)" sheetId="13" r:id="rId4"/>
    <sheet name="Sheet13" sheetId="17" r:id="rId5"/>
    <sheet name="education and aqupation" sheetId="10" r:id="rId6"/>
    <sheet name="FOETAL OUTCOME " sheetId="5" r:id="rId7"/>
    <sheet name="Sheet12" sheetId="16" r:id="rId8"/>
    <sheet name="co-morbitity" sheetId="4" r:id="rId9"/>
    <sheet name="obstratics" sheetId="3" r:id="rId10"/>
    <sheet name="Sheet2" sheetId="18" r:id="rId11"/>
    <sheet name="NEELAM MASTER CHART 2" sheetId="1" r:id="rId12"/>
    <sheet name="Sheet7" sheetId="11" r:id="rId13"/>
    <sheet name="Sheet5" sheetId="6" r:id="rId14"/>
  </sheets>
  <calcPr calcId="162913"/>
  <pivotCaches>
    <pivotCache cacheId="3" r:id="rId15"/>
    <pivotCache cacheId="1" r:id="rId16"/>
  </pivotCaches>
</workbook>
</file>

<file path=xl/calcChain.xml><?xml version="1.0" encoding="utf-8"?>
<calcChain xmlns="http://schemas.openxmlformats.org/spreadsheetml/2006/main">
  <c r="I97" i="10" l="1"/>
  <c r="I96" i="10"/>
  <c r="H102" i="13" l="1"/>
  <c r="H103" i="13"/>
  <c r="H104" i="13"/>
  <c r="H105" i="13"/>
  <c r="H106" i="13"/>
  <c r="H107" i="13"/>
  <c r="H108" i="13"/>
  <c r="H109" i="13"/>
  <c r="H110" i="13"/>
  <c r="H101" i="13"/>
  <c r="F102" i="13"/>
  <c r="F103" i="13"/>
  <c r="F104" i="13"/>
  <c r="F105" i="13"/>
  <c r="F106" i="13"/>
  <c r="F107" i="13"/>
  <c r="F108" i="13"/>
  <c r="F109" i="13"/>
  <c r="F110" i="13"/>
  <c r="F101" i="13"/>
  <c r="D102" i="13"/>
  <c r="D103" i="13"/>
  <c r="D104" i="13"/>
  <c r="D105" i="13"/>
  <c r="D106" i="13"/>
  <c r="D107" i="13"/>
  <c r="D108" i="13"/>
  <c r="D109" i="13"/>
  <c r="D110" i="13"/>
  <c r="D101" i="13"/>
  <c r="L6" i="13"/>
  <c r="N6" i="13"/>
  <c r="N23" i="13"/>
  <c r="L23" i="13"/>
  <c r="J23" i="13"/>
  <c r="N22" i="13"/>
  <c r="L22" i="13"/>
  <c r="J22" i="13"/>
  <c r="N21" i="13"/>
  <c r="L21" i="13"/>
  <c r="J21" i="13"/>
  <c r="N20" i="13"/>
  <c r="L20" i="13"/>
  <c r="J20" i="13"/>
  <c r="N19" i="13"/>
  <c r="L19" i="13"/>
  <c r="J19" i="13"/>
  <c r="N18" i="13"/>
  <c r="L18" i="13"/>
  <c r="J18" i="13"/>
  <c r="N17" i="13"/>
  <c r="L17" i="13"/>
  <c r="J17" i="13"/>
  <c r="N16" i="13"/>
  <c r="L16" i="13"/>
  <c r="J16" i="13"/>
  <c r="N15" i="13"/>
  <c r="L15" i="13"/>
  <c r="J15" i="13"/>
  <c r="N14" i="13"/>
  <c r="L14" i="13"/>
  <c r="J14" i="13"/>
  <c r="N13" i="13"/>
  <c r="L13" i="13"/>
  <c r="J13" i="13"/>
  <c r="N12" i="13"/>
  <c r="L12" i="13"/>
  <c r="J12" i="13"/>
  <c r="N11" i="13"/>
  <c r="L11" i="13"/>
  <c r="J11" i="13"/>
  <c r="N10" i="13"/>
  <c r="L10" i="13"/>
  <c r="J10" i="13"/>
  <c r="N9" i="13"/>
  <c r="L9" i="13"/>
  <c r="J9" i="13"/>
  <c r="N8" i="13"/>
  <c r="L8" i="13"/>
  <c r="J8" i="13"/>
  <c r="N7" i="13"/>
  <c r="L7" i="13"/>
  <c r="J7" i="13"/>
  <c r="L5" i="13"/>
  <c r="L4" i="13"/>
  <c r="D85" i="2"/>
  <c r="B90" i="2"/>
  <c r="I79" i="2"/>
  <c r="N82" i="2"/>
  <c r="N81" i="2"/>
  <c r="N80" i="2"/>
  <c r="N79" i="2"/>
  <c r="N78" i="2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48" i="10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4" i="9"/>
  <c r="M6" i="7"/>
  <c r="M7" i="7"/>
  <c r="M8" i="7"/>
  <c r="M9" i="7"/>
  <c r="M10" i="7"/>
  <c r="M11" i="7"/>
  <c r="M12" i="7"/>
  <c r="M13" i="7"/>
  <c r="M14" i="7"/>
  <c r="M15" i="7"/>
  <c r="M16" i="7"/>
  <c r="M17" i="7"/>
  <c r="M5" i="7"/>
  <c r="K6" i="7"/>
  <c r="K7" i="7"/>
  <c r="K8" i="7"/>
  <c r="K9" i="7"/>
  <c r="K10" i="7"/>
  <c r="K11" i="7"/>
  <c r="K12" i="7"/>
  <c r="K13" i="7"/>
  <c r="K14" i="7"/>
  <c r="K15" i="7"/>
  <c r="K16" i="7"/>
  <c r="K17" i="7"/>
  <c r="K5" i="7"/>
  <c r="I6" i="7"/>
  <c r="I7" i="7"/>
  <c r="I8" i="7"/>
  <c r="I9" i="7"/>
  <c r="I10" i="7"/>
  <c r="I11" i="7"/>
  <c r="I12" i="7"/>
  <c r="I13" i="7"/>
  <c r="I14" i="7"/>
  <c r="I15" i="7"/>
  <c r="I16" i="7"/>
  <c r="I17" i="7"/>
  <c r="I5" i="7"/>
  <c r="C133" i="7"/>
  <c r="C132" i="7"/>
  <c r="C131" i="7"/>
  <c r="C130" i="7"/>
  <c r="C112" i="7"/>
  <c r="C111" i="7"/>
  <c r="C110" i="7"/>
  <c r="C109" i="7"/>
  <c r="C90" i="7"/>
  <c r="C89" i="7"/>
  <c r="C88" i="7"/>
  <c r="C87" i="7"/>
  <c r="B83" i="7"/>
  <c r="B82" i="7"/>
  <c r="C86" i="7"/>
  <c r="D64" i="7"/>
  <c r="D63" i="7"/>
  <c r="C63" i="7"/>
  <c r="C62" i="7"/>
  <c r="C61" i="7"/>
  <c r="C60" i="7"/>
  <c r="C48" i="7"/>
  <c r="C47" i="7"/>
  <c r="C32" i="7"/>
  <c r="C31" i="7"/>
  <c r="C5" i="7"/>
  <c r="C4" i="7"/>
  <c r="C3" i="7"/>
  <c r="C2" i="7"/>
  <c r="J6" i="5"/>
  <c r="J7" i="5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L6" i="5"/>
  <c r="L7" i="5"/>
  <c r="L8" i="5"/>
  <c r="L9" i="5"/>
  <c r="L10" i="5"/>
  <c r="L11" i="5"/>
  <c r="L12" i="5"/>
  <c r="L13" i="5"/>
  <c r="L14" i="5"/>
  <c r="L15" i="5"/>
  <c r="L16" i="5"/>
  <c r="N16" i="5"/>
  <c r="L17" i="5"/>
  <c r="L18" i="5"/>
  <c r="L19" i="5"/>
  <c r="L20" i="5"/>
  <c r="L21" i="5"/>
  <c r="L22" i="5"/>
  <c r="L23" i="5"/>
  <c r="L24" i="5"/>
  <c r="L25" i="5"/>
  <c r="C85" i="7" l="1"/>
  <c r="D106" i="5"/>
  <c r="G94" i="5"/>
  <c r="G95" i="5"/>
  <c r="C8" i="5"/>
  <c r="C9" i="5"/>
  <c r="C10" i="5"/>
  <c r="C11" i="5"/>
  <c r="C12" i="5"/>
  <c r="D19" i="4"/>
  <c r="E61" i="2"/>
  <c r="B56" i="2"/>
  <c r="B63" i="2"/>
  <c r="B62" i="2"/>
  <c r="B41" i="2"/>
  <c r="B40" i="2"/>
  <c r="H17" i="2"/>
  <c r="B17" i="2"/>
</calcChain>
</file>

<file path=xl/sharedStrings.xml><?xml version="1.0" encoding="utf-8"?>
<sst xmlns="http://schemas.openxmlformats.org/spreadsheetml/2006/main" count="5503" uniqueCount="543">
  <si>
    <t>S.N.</t>
  </si>
  <si>
    <t>PATIENT'S 
NAME</t>
  </si>
  <si>
    <t>REGISTRATION 
 NUMBER</t>
  </si>
  <si>
    <t>PATIENT'S 
AGE</t>
  </si>
  <si>
    <t>HUSBAND'S 
AGE</t>
  </si>
  <si>
    <t>WEIGHT (KG)</t>
  </si>
  <si>
    <t>HEIGHT (M)</t>
  </si>
  <si>
    <t>BMI= WIEGHT / (HEIGHT^2)</t>
  </si>
  <si>
    <t>SOCIOECONOMIC
 STATUS (SLI SCORE)</t>
  </si>
  <si>
    <t>MATERNAL 
EDUCATION</t>
  </si>
  <si>
    <t>HUSBAND EDUCATION</t>
  </si>
  <si>
    <t>MARRIED
 FOR (YEARS)</t>
  </si>
  <si>
    <t xml:space="preserve">HISTORY OF INFERTILITY : 
BEFORE / CURRENT PREGNANCY </t>
  </si>
  <si>
    <t>INTER-PREGNANCY INTERVAL (MONTHS)</t>
  </si>
  <si>
    <t>GESTATIONAL 
AGE(WEEKS)</t>
  </si>
  <si>
    <t>COMORBIDITIES</t>
  </si>
  <si>
    <t>COMPLICATIONS 
IN PREVIOUS 
PREGNANCY</t>
  </si>
  <si>
    <t>TYPE OF FAMILY</t>
  </si>
  <si>
    <t>SUPPORT FOR CHILDCARE FROM FAMILY MEMBERS</t>
  </si>
  <si>
    <t>MATERNITY LEAVE(MONTHS)</t>
  </si>
  <si>
    <t>CURRUNT PREGNANCY PLANNED OR UNPLANNED</t>
  </si>
  <si>
    <t xml:space="preserve">TIMING OF CURRENT PREGNANCY PATIENT'S/ HUSBAND'S /BOTH CHOICE
</t>
  </si>
  <si>
    <t xml:space="preserve">FAMILY PRESSURE TO HAVE SECOND CHILD SOON </t>
  </si>
  <si>
    <t xml:space="preserve">PREGNANCY AS A RESULT OF FAILED CONTRACEPTION </t>
  </si>
  <si>
    <t>DESIRED FAMILY SIZE</t>
  </si>
  <si>
    <t>NORMAL</t>
  </si>
  <si>
    <t>Sayarabano Shaikh</t>
  </si>
  <si>
    <t>HW</t>
  </si>
  <si>
    <t>SHOPKEEPER</t>
  </si>
  <si>
    <t>NO</t>
  </si>
  <si>
    <t>34+2</t>
  </si>
  <si>
    <t>NA</t>
  </si>
  <si>
    <t>NONE</t>
  </si>
  <si>
    <t>F</t>
  </si>
  <si>
    <t>YES</t>
  </si>
  <si>
    <t>J</t>
  </si>
  <si>
    <t>UNP</t>
  </si>
  <si>
    <t>Monika Thorat</t>
  </si>
  <si>
    <t>PRIVATE JOB</t>
  </si>
  <si>
    <t>38+0</t>
  </si>
  <si>
    <t>EMERGENCY</t>
  </si>
  <si>
    <t>M</t>
  </si>
  <si>
    <t>N</t>
  </si>
  <si>
    <t>PL</t>
  </si>
  <si>
    <t>H</t>
  </si>
  <si>
    <t>Pradnya khatkul</t>
  </si>
  <si>
    <t>BANKER</t>
  </si>
  <si>
    <t>ENGINEER</t>
  </si>
  <si>
    <t>37+2</t>
  </si>
  <si>
    <t>ELECTIVE</t>
  </si>
  <si>
    <t>IUFD</t>
  </si>
  <si>
    <t>Pt.</t>
  </si>
  <si>
    <t>Karishma ranshing</t>
  </si>
  <si>
    <t>SALESMAN</t>
  </si>
  <si>
    <t>28+0</t>
  </si>
  <si>
    <t>ANHYDRAMNIOS</t>
  </si>
  <si>
    <t>Sangeeta Singh</t>
  </si>
  <si>
    <t xml:space="preserve">ENGINEER </t>
  </si>
  <si>
    <t>38+1</t>
  </si>
  <si>
    <t>THROMBOCYTOPENIA</t>
  </si>
  <si>
    <t>IUD</t>
  </si>
  <si>
    <t>B</t>
  </si>
  <si>
    <t xml:space="preserve">Samiksha Sawant </t>
  </si>
  <si>
    <t xml:space="preserve">BUSINESSMAN </t>
  </si>
  <si>
    <t>30+2</t>
  </si>
  <si>
    <t>PP</t>
  </si>
  <si>
    <t>CONDOM</t>
  </si>
  <si>
    <t>Poonam Bakshi</t>
  </si>
  <si>
    <t>IT JOB</t>
  </si>
  <si>
    <t>38+6</t>
  </si>
  <si>
    <t>GDM</t>
  </si>
  <si>
    <t>Sonali Shinde</t>
  </si>
  <si>
    <t>39+2</t>
  </si>
  <si>
    <t>PREECLEMPSIA</t>
  </si>
  <si>
    <t xml:space="preserve">Gayatri Taware </t>
  </si>
  <si>
    <t>28+3</t>
  </si>
  <si>
    <t>S.PIH</t>
  </si>
  <si>
    <t>APH</t>
  </si>
  <si>
    <t>Summaiya Saiyad</t>
  </si>
  <si>
    <t xml:space="preserve">TEACHER </t>
  </si>
  <si>
    <t>32+1</t>
  </si>
  <si>
    <t>PIH</t>
  </si>
  <si>
    <t xml:space="preserve"> Seema Koal</t>
  </si>
  <si>
    <t>23+3</t>
  </si>
  <si>
    <t>Rachna Vyas</t>
  </si>
  <si>
    <t>37+5</t>
  </si>
  <si>
    <t>BREECH</t>
  </si>
  <si>
    <t>Nita Jamdaar</t>
  </si>
  <si>
    <t xml:space="preserve">Smarnika Swain </t>
  </si>
  <si>
    <t>38+2</t>
  </si>
  <si>
    <t>OCP</t>
  </si>
  <si>
    <t>Anjali Thatere</t>
  </si>
  <si>
    <t>Veena Lodha</t>
  </si>
  <si>
    <t>RH INC</t>
  </si>
  <si>
    <t xml:space="preserve">Sabina Perveen </t>
  </si>
  <si>
    <t>Sarika Salu</t>
  </si>
  <si>
    <t>B-THAL MINOR</t>
  </si>
  <si>
    <t>Ishwarya Iyer</t>
  </si>
  <si>
    <t>HYPOTHY</t>
  </si>
  <si>
    <t>Rani Wagh</t>
  </si>
  <si>
    <t>Sonal Agarwal</t>
  </si>
  <si>
    <t>35+1</t>
  </si>
  <si>
    <t>PRE-ECL</t>
  </si>
  <si>
    <t>Debeswari Bhoumik</t>
  </si>
  <si>
    <t>35+2</t>
  </si>
  <si>
    <t>IUGR</t>
  </si>
  <si>
    <t>Sonali Dorge</t>
  </si>
  <si>
    <t>28+4</t>
  </si>
  <si>
    <t>Ragini Dhore</t>
  </si>
  <si>
    <t>30+1</t>
  </si>
  <si>
    <t xml:space="preserve">Shraddha Hibre </t>
  </si>
  <si>
    <t>30+5</t>
  </si>
  <si>
    <t xml:space="preserve">MOD.ANEMIA </t>
  </si>
  <si>
    <t>CPD</t>
  </si>
  <si>
    <t>Priyanka Viraswami</t>
  </si>
  <si>
    <t>GOVERNMENT JOB</t>
  </si>
  <si>
    <t>39+4</t>
  </si>
  <si>
    <t>Ravina Kamble</t>
  </si>
  <si>
    <t>34+1</t>
  </si>
  <si>
    <t>DCDA</t>
  </si>
  <si>
    <t>Shainya Shaikh</t>
  </si>
  <si>
    <t>36+6</t>
  </si>
  <si>
    <t>Komal Mane</t>
  </si>
  <si>
    <t>33+4</t>
  </si>
  <si>
    <t>Kirti Lambhate</t>
  </si>
  <si>
    <t>35+4</t>
  </si>
  <si>
    <t>Anish Mulani</t>
  </si>
  <si>
    <t>Mamta kumari Singh</t>
  </si>
  <si>
    <t>Amruta Dheve</t>
  </si>
  <si>
    <t xml:space="preserve">Varsha More </t>
  </si>
  <si>
    <t>Manisha Jadhav</t>
  </si>
  <si>
    <t>28+5</t>
  </si>
  <si>
    <t>Amruta Deshmukh</t>
  </si>
  <si>
    <t>28+2</t>
  </si>
  <si>
    <t>IMPLANT</t>
  </si>
  <si>
    <t>Sonali Khatavkar</t>
  </si>
  <si>
    <t>39+0</t>
  </si>
  <si>
    <t>Nikita More</t>
  </si>
  <si>
    <t>FEVER</t>
  </si>
  <si>
    <t>Nasrin Shaikh</t>
  </si>
  <si>
    <t>29+3</t>
  </si>
  <si>
    <t xml:space="preserve">Poja Yadav </t>
  </si>
  <si>
    <t>Pratiksha Sutar</t>
  </si>
  <si>
    <t>Kajal Adhe</t>
  </si>
  <si>
    <t>39+3</t>
  </si>
  <si>
    <t>Taslim Tamboli</t>
  </si>
  <si>
    <t>31+6</t>
  </si>
  <si>
    <t>Renuka Thorat</t>
  </si>
  <si>
    <t>SEVERE MS</t>
  </si>
  <si>
    <t>MS</t>
  </si>
  <si>
    <t>Anju Dubey</t>
  </si>
  <si>
    <t>35+3</t>
  </si>
  <si>
    <t>Rani Palase</t>
  </si>
  <si>
    <t>37+0</t>
  </si>
  <si>
    <t>DENGUE POSITIVE</t>
  </si>
  <si>
    <t>Rupali Pandhare</t>
  </si>
  <si>
    <t>HBSAG POSITIVE</t>
  </si>
  <si>
    <t>Archana Ghatule</t>
  </si>
  <si>
    <t>32+2</t>
  </si>
  <si>
    <t>Vidhya Rajputbhat</t>
  </si>
  <si>
    <t>NND</t>
  </si>
  <si>
    <t>Shreedevi Mali</t>
  </si>
  <si>
    <t>33+2</t>
  </si>
  <si>
    <t>Sheetal Kiratkarve</t>
  </si>
  <si>
    <t>LIC AGENT</t>
  </si>
  <si>
    <t>36+1</t>
  </si>
  <si>
    <t>Vaishali Shinde</t>
  </si>
  <si>
    <t>38+5</t>
  </si>
  <si>
    <t>RH INC + GDM</t>
  </si>
  <si>
    <t>Priyanka Mahangate</t>
  </si>
  <si>
    <t>37+6</t>
  </si>
  <si>
    <t>COVID POSITIVE</t>
  </si>
  <si>
    <t>FETAL DISTRESS</t>
  </si>
  <si>
    <t>TTP</t>
  </si>
  <si>
    <t>Sarita Bansode</t>
  </si>
  <si>
    <t>29+6</t>
  </si>
  <si>
    <t>Sunita Bankar</t>
  </si>
  <si>
    <t>33+6</t>
  </si>
  <si>
    <t>OLIGO</t>
  </si>
  <si>
    <t>FGR</t>
  </si>
  <si>
    <t>Sharmeen Qureshi</t>
  </si>
  <si>
    <t>38+4</t>
  </si>
  <si>
    <t>Priyanka Kashid</t>
  </si>
  <si>
    <t>33+0</t>
  </si>
  <si>
    <t>Sonali Kolekar</t>
  </si>
  <si>
    <t>Kajal Pardeshi</t>
  </si>
  <si>
    <t xml:space="preserve">Vandana Pardeshi </t>
  </si>
  <si>
    <t>39+5</t>
  </si>
  <si>
    <t xml:space="preserve">Rabiya Khatoon </t>
  </si>
  <si>
    <t>TTN</t>
  </si>
  <si>
    <t>Vrushali Kodre</t>
  </si>
  <si>
    <t>Rani Mhaske</t>
  </si>
  <si>
    <t xml:space="preserve">ACUTE FEBRILE ILLNESS </t>
  </si>
  <si>
    <t>PPH</t>
  </si>
  <si>
    <t>Rani Bhosle</t>
  </si>
  <si>
    <t xml:space="preserve">FARMER </t>
  </si>
  <si>
    <t>Nikita Chaudhari</t>
  </si>
  <si>
    <t xml:space="preserve">Pooja Pawar </t>
  </si>
  <si>
    <t>SEPSIS</t>
  </si>
  <si>
    <t>Soni Ujagare</t>
  </si>
  <si>
    <t xml:space="preserve">Priya Chhoriya </t>
  </si>
  <si>
    <t>27+6</t>
  </si>
  <si>
    <t xml:space="preserve">Poonam Kand </t>
  </si>
  <si>
    <t xml:space="preserve">DRIVER </t>
  </si>
  <si>
    <t>31+3</t>
  </si>
  <si>
    <t xml:space="preserve">Nagma Sheikh </t>
  </si>
  <si>
    <t xml:space="preserve">Monali Kudale </t>
  </si>
  <si>
    <t>LAWYER</t>
  </si>
  <si>
    <t xml:space="preserve">SEV.PREECLAMPSIA </t>
  </si>
  <si>
    <t xml:space="preserve">Shital Thombane </t>
  </si>
  <si>
    <t>CVD</t>
  </si>
  <si>
    <t xml:space="preserve">Rinku Choudhari </t>
  </si>
  <si>
    <t>ASHA WORKER</t>
  </si>
  <si>
    <t xml:space="preserve">POLICE </t>
  </si>
  <si>
    <t>37+1</t>
  </si>
  <si>
    <t xml:space="preserve">Vrushali Bankar </t>
  </si>
  <si>
    <t>35+0</t>
  </si>
  <si>
    <t>OVERT DM</t>
  </si>
  <si>
    <t xml:space="preserve">Juie Pawar </t>
  </si>
  <si>
    <t>TEACHER</t>
  </si>
  <si>
    <t>Komal Waghmare</t>
  </si>
  <si>
    <t>38+3</t>
  </si>
  <si>
    <t>Kanchan Mankraj</t>
  </si>
  <si>
    <t>BANK MANAGER</t>
  </si>
  <si>
    <t>ABRUPTION</t>
  </si>
  <si>
    <t xml:space="preserve">Mrunal Kumbhar </t>
  </si>
  <si>
    <t>HIE</t>
  </si>
  <si>
    <t>Shraddha Kamle</t>
  </si>
  <si>
    <t>NURSE</t>
  </si>
  <si>
    <t>Sana Shikalgar</t>
  </si>
  <si>
    <t>Anjali Jaat</t>
  </si>
  <si>
    <t>29+4</t>
  </si>
  <si>
    <t xml:space="preserve">Dhara Parekh </t>
  </si>
  <si>
    <t>DOCTOR</t>
  </si>
  <si>
    <t xml:space="preserve">Jyoti Vishwakrma </t>
  </si>
  <si>
    <t>39+1</t>
  </si>
  <si>
    <t>Kavita Jadhav</t>
  </si>
  <si>
    <t xml:space="preserve">Niti Jain </t>
  </si>
  <si>
    <t>Monika Raj</t>
  </si>
  <si>
    <t>HYPOGLYCEMIA</t>
  </si>
  <si>
    <t>Sneha Dixit</t>
  </si>
  <si>
    <t>CHICKEN POX</t>
  </si>
  <si>
    <t>Dipali Yesuri</t>
  </si>
  <si>
    <t xml:space="preserve">Sakina Kachwala </t>
  </si>
  <si>
    <t>Ujwala Kurade</t>
  </si>
  <si>
    <t>37+4</t>
  </si>
  <si>
    <t>Sneha Jedhe</t>
  </si>
  <si>
    <t>33+5</t>
  </si>
  <si>
    <t>Pramila Muleva</t>
  </si>
  <si>
    <t>Gunjan Sapkale</t>
  </si>
  <si>
    <t>Snehal Ujagare</t>
  </si>
  <si>
    <t>Khyati Doshi</t>
  </si>
  <si>
    <t>36+4</t>
  </si>
  <si>
    <t>Shital Choudhari</t>
  </si>
  <si>
    <t>DCDA TWINS</t>
  </si>
  <si>
    <t>Utkarsha Bothe</t>
  </si>
  <si>
    <t>Varsha Umashette</t>
  </si>
  <si>
    <t>Komal Jagtap</t>
  </si>
  <si>
    <t>28+6</t>
  </si>
  <si>
    <t>Bhagyashri koli</t>
  </si>
  <si>
    <t>Anvi More</t>
  </si>
  <si>
    <t>Supriya Kurhade</t>
  </si>
  <si>
    <t>32+6</t>
  </si>
  <si>
    <t>PNEUMONIA</t>
  </si>
  <si>
    <t>Amrita Shah</t>
  </si>
  <si>
    <t>DESIGNER</t>
  </si>
  <si>
    <t>Rameshwari Shinde</t>
  </si>
  <si>
    <t xml:space="preserve">Rubina Dhotekar </t>
  </si>
  <si>
    <t>Pooja Pol</t>
  </si>
  <si>
    <t>Megha Pandit</t>
  </si>
  <si>
    <t>Ankita Lalwani</t>
  </si>
  <si>
    <t>Rohini Thange</t>
  </si>
  <si>
    <t>Harshada Sharma</t>
  </si>
  <si>
    <t>Ashwini Ladkat</t>
  </si>
  <si>
    <t>Zabeen Kahkashan</t>
  </si>
  <si>
    <t>HELLP SYND</t>
  </si>
  <si>
    <t xml:space="preserve">Rani Wagh </t>
  </si>
  <si>
    <t>Madhuri Gaikwad</t>
  </si>
  <si>
    <t>Pooja Biranje</t>
  </si>
  <si>
    <t>Pooja Tiwari</t>
  </si>
  <si>
    <t>36+3</t>
  </si>
  <si>
    <t>Poonam Kolte</t>
  </si>
  <si>
    <t>Kalpana Kadam</t>
  </si>
  <si>
    <t>35+6</t>
  </si>
  <si>
    <t>Laxmi Malge</t>
  </si>
  <si>
    <t>Vrushali Shinde</t>
  </si>
  <si>
    <t>Sangita Nimbalkar</t>
  </si>
  <si>
    <t>Sonali Badadhe</t>
  </si>
  <si>
    <t>Jyotsna Patil</t>
  </si>
  <si>
    <t>Kusum Yadav</t>
  </si>
  <si>
    <t xml:space="preserve">Shraddha Thorat </t>
  </si>
  <si>
    <t>Varsha Nanaware</t>
  </si>
  <si>
    <t>Sudha Khandagle</t>
  </si>
  <si>
    <t>Dipika Kirad</t>
  </si>
  <si>
    <t xml:space="preserve">Jyoti Acharya </t>
  </si>
  <si>
    <t>32+4</t>
  </si>
  <si>
    <t>ITP</t>
  </si>
  <si>
    <t>Sarika Takawale</t>
  </si>
  <si>
    <t>Yogita Khatade</t>
  </si>
  <si>
    <t>MANAGER</t>
  </si>
  <si>
    <t>Sneha Fernandes</t>
  </si>
  <si>
    <t>CH.HTN</t>
  </si>
  <si>
    <t xml:space="preserve">Jahaaara Sayyed </t>
  </si>
  <si>
    <t>29+2</t>
  </si>
  <si>
    <t>Bushra Sheikh</t>
  </si>
  <si>
    <t xml:space="preserve">Vaishali Mehta </t>
  </si>
  <si>
    <t xml:space="preserve">Shraddha Dangat </t>
  </si>
  <si>
    <t>40+0</t>
  </si>
  <si>
    <t>Dipika Khare</t>
  </si>
  <si>
    <t>37+3</t>
  </si>
  <si>
    <t>Madhura Lachke</t>
  </si>
  <si>
    <t>34+4</t>
  </si>
  <si>
    <t xml:space="preserve">Pranoti Gaikwad </t>
  </si>
  <si>
    <t>MVP</t>
  </si>
  <si>
    <t>Sneha Pawar</t>
  </si>
  <si>
    <t>Mouzima Patel</t>
  </si>
  <si>
    <t>Radhika Dhole</t>
  </si>
  <si>
    <t>ECLEMPSIA</t>
  </si>
  <si>
    <t>Jaayshree Bhadgale</t>
  </si>
  <si>
    <t>Radha K V</t>
  </si>
  <si>
    <t>Komal Parmar</t>
  </si>
  <si>
    <t>Jaya Sathliya</t>
  </si>
  <si>
    <t>Lata Batmogrekar</t>
  </si>
  <si>
    <t xml:space="preserve">Almas Shaikh </t>
  </si>
  <si>
    <t>Kanchan Unecha</t>
  </si>
  <si>
    <t>Rupali Jogdand</t>
  </si>
  <si>
    <t>Pallavi Unnad</t>
  </si>
  <si>
    <t>PIH+GDM</t>
  </si>
  <si>
    <t>Reshma Jagtap</t>
  </si>
  <si>
    <t>Nusrat Khan</t>
  </si>
  <si>
    <t>Nutan Mahadik</t>
  </si>
  <si>
    <t>Pratibha Deokar</t>
  </si>
  <si>
    <t>Urvisha Sapariya</t>
  </si>
  <si>
    <t>Sangeeta Pal</t>
  </si>
  <si>
    <t>Snehal Bhaskar</t>
  </si>
  <si>
    <t>Tejaswini Chothave</t>
  </si>
  <si>
    <t xml:space="preserve">NA </t>
  </si>
  <si>
    <t>Shital Parande</t>
  </si>
  <si>
    <t>Ashwini Suryawanshi</t>
  </si>
  <si>
    <t>Nida Shaikh</t>
  </si>
  <si>
    <t>Madhavi Shinde</t>
  </si>
  <si>
    <t>Neha Pandey</t>
  </si>
  <si>
    <t>40+6</t>
  </si>
  <si>
    <t>Anu Kumari Singh</t>
  </si>
  <si>
    <t>Sonal Kumari</t>
  </si>
  <si>
    <t>Snehal Gore</t>
  </si>
  <si>
    <t xml:space="preserve">Shweta Bhokare </t>
  </si>
  <si>
    <t>Trusha Rajboj</t>
  </si>
  <si>
    <t>Alfiya Sayyed</t>
  </si>
  <si>
    <t>Zeba Shaikh</t>
  </si>
  <si>
    <t>Kenjal Jain</t>
  </si>
  <si>
    <t xml:space="preserve">Pooja Angeer </t>
  </si>
  <si>
    <t>Samreen Pathan</t>
  </si>
  <si>
    <t>Tejaswini pore</t>
  </si>
  <si>
    <t>34+6</t>
  </si>
  <si>
    <t>Dristi Sharma</t>
  </si>
  <si>
    <t>Neeta Dubal</t>
  </si>
  <si>
    <t>Saiba Pardeshi</t>
  </si>
  <si>
    <t>35+5</t>
  </si>
  <si>
    <t>Farhana Shaikh</t>
  </si>
  <si>
    <t>Priyanka Gaikwad</t>
  </si>
  <si>
    <t>Ekvira Bhagale</t>
  </si>
  <si>
    <t>Rainaaz Madari</t>
  </si>
  <si>
    <t>OCCUPATION PATIENT</t>
  </si>
  <si>
    <t>OCCUPATION HUSBAND</t>
  </si>
  <si>
    <t>NUMBER OF LIVING CHILDREN MALE</t>
  </si>
  <si>
    <t>NUMBER OF LIVING CHILDREN FEMALE</t>
  </si>
  <si>
    <t>MODE OF DELIVERY IN PREVIOUS PREGNANCY NORMAL</t>
  </si>
  <si>
    <t>MODE OF DELIVERY IN PREVIOUS PREGNANCY NORMAL CESAREAN :
ELECTIVE/ 
EMERGENCY</t>
  </si>
  <si>
    <t>FOETAL OUTCOME
 ( PREVIOUS PREGNANCY) GENDER</t>
  </si>
  <si>
    <t>POST-DELIVERY DETAILS BREASTFEEDING  DURATION (MONTH)</t>
  </si>
  <si>
    <t>POST-DELIVERY DETAILS AMENORRHEA (MONTHS)</t>
  </si>
  <si>
    <t>FOETAL OUTCOME COMPLICATIONS 
IN NEONATAL 
 PERIOD / INFANCY</t>
  </si>
  <si>
    <t xml:space="preserve">POST-DELIVERY DETAILS CONTRACEPTIVE 
USAGE AND TYPE </t>
  </si>
  <si>
    <t xml:space="preserve">POST-DELIVERY DETAILS WORK 
RESUMPTION (MONTHS) </t>
  </si>
  <si>
    <t xml:space="preserve">POST-DELIVERY DETAILS WEIGHT GAIN 
AFTER DELIVERY </t>
  </si>
  <si>
    <t>OBSTETRIC INDEX GRAVIDA</t>
  </si>
  <si>
    <t>OBSTETRIC INDEX PARITY</t>
  </si>
  <si>
    <t>OBSTETRIC INDEX LIVE</t>
  </si>
  <si>
    <t>OBSTETRIC INDEX DIED</t>
  </si>
  <si>
    <t xml:space="preserve"> OBSTETRIC INDEX ABORTION</t>
  </si>
  <si>
    <t>OBSTETRIC INDEX ECTOPIC</t>
  </si>
  <si>
    <t>FOETAL OUTCOME
 ( PREVIOUS PREGNANCY)       AGE (MONTH)</t>
  </si>
  <si>
    <t>Count of INTER-PREGNANCY INTERVAL (MONTHS)</t>
  </si>
  <si>
    <t>Row Labels</t>
  </si>
  <si>
    <t>Grand Total</t>
  </si>
  <si>
    <t>(Multiple Items)</t>
  </si>
  <si>
    <t>Inter-pregnancy interval (months)</t>
  </si>
  <si>
    <t>Parameters</t>
  </si>
  <si>
    <t>≤36 months (n=89)</t>
  </si>
  <si>
    <t>36 – 60 months (n=71)</t>
  </si>
  <si>
    <t>&gt;60 months (n=23)</t>
  </si>
  <si>
    <t>P-value</t>
  </si>
  <si>
    <t>n</t>
  </si>
  <si>
    <t>%</t>
  </si>
  <si>
    <t>Gravida</t>
  </si>
  <si>
    <t>Parity</t>
  </si>
  <si>
    <t>Live</t>
  </si>
  <si>
    <t>Died</t>
  </si>
  <si>
    <t>Abortions</t>
  </si>
  <si>
    <t>Ectopic pregnancy</t>
  </si>
  <si>
    <t>Living male child</t>
  </si>
  <si>
    <t>Living female child</t>
  </si>
  <si>
    <t>History of infertility</t>
  </si>
  <si>
    <t>Yes</t>
  </si>
  <si>
    <t>≤24 months (n=54)</t>
  </si>
  <si>
    <t>23 – 60 months (n=106)</t>
  </si>
  <si>
    <t xml:space="preserve"> No</t>
  </si>
  <si>
    <t>group.</t>
  </si>
  <si>
    <t>Co-morbidity</t>
  </si>
  <si>
    <t>Nil</t>
  </si>
  <si>
    <r>
      <t>0.207</t>
    </r>
    <r>
      <rPr>
        <vertAlign val="superscript"/>
        <sz val="11"/>
        <color theme="1"/>
        <rFont val="Calibri"/>
        <family val="2"/>
        <scheme val="minor"/>
      </rPr>
      <t>NS</t>
    </r>
  </si>
  <si>
    <t>Other</t>
  </si>
  <si>
    <t>Total</t>
  </si>
  <si>
    <t>P-values by Chi-square test. P-value&lt;0.05 is considered to be statistically significant. NS – Statistically non-significant.</t>
  </si>
  <si>
    <t>23-20</t>
  </si>
  <si>
    <t>&lt;24 months (n=89)</t>
  </si>
  <si>
    <t>24– 60 months (n=106)</t>
  </si>
  <si>
    <t>&lt;24 months (n=54)</t>
  </si>
  <si>
    <t>P-values by Chi-square test. P-value&lt;0.05 is considered to be statistically significant. NS – Statistically non-significant</t>
  </si>
  <si>
    <t>0.207NS</t>
  </si>
  <si>
    <t>MOD.ANEMIA</t>
  </si>
  <si>
    <t>Mode of delivery</t>
  </si>
  <si>
    <t>Normal</t>
  </si>
  <si>
    <r>
      <t>0.069</t>
    </r>
    <r>
      <rPr>
        <vertAlign val="superscript"/>
        <sz val="11"/>
        <color theme="1"/>
        <rFont val="Calibri"/>
        <family val="2"/>
        <scheme val="minor"/>
      </rPr>
      <t>NS</t>
    </r>
  </si>
  <si>
    <t>Emergency LSCS</t>
  </si>
  <si>
    <t>Elective LSCS</t>
  </si>
  <si>
    <t>Complications</t>
  </si>
  <si>
    <t>None</t>
  </si>
  <si>
    <r>
      <t>0.331</t>
    </r>
    <r>
      <rPr>
        <vertAlign val="superscript"/>
        <sz val="11"/>
        <color theme="1"/>
        <rFont val="Calibri"/>
        <family val="2"/>
        <scheme val="minor"/>
      </rPr>
      <t>NS</t>
    </r>
  </si>
  <si>
    <t>Fetal distress</t>
  </si>
  <si>
    <t>Preeclampsia</t>
  </si>
  <si>
    <t>Abruption</t>
  </si>
  <si>
    <t>Breech</t>
  </si>
  <si>
    <t>Baby’s gender</t>
  </si>
  <si>
    <t>Male</t>
  </si>
  <si>
    <r>
      <t>0.006</t>
    </r>
    <r>
      <rPr>
        <vertAlign val="superscript"/>
        <sz val="11"/>
        <color theme="1"/>
        <rFont val="Calibri"/>
        <family val="2"/>
        <scheme val="minor"/>
      </rPr>
      <t>**</t>
    </r>
  </si>
  <si>
    <t>Female</t>
  </si>
  <si>
    <t>Child’s Age</t>
  </si>
  <si>
    <r>
      <t>0.001</t>
    </r>
    <r>
      <rPr>
        <vertAlign val="superscript"/>
        <sz val="11"/>
        <color theme="1"/>
        <rFont val="Calibri"/>
        <family val="2"/>
        <scheme val="minor"/>
      </rPr>
      <t>***</t>
    </r>
  </si>
  <si>
    <t>&gt;36 months</t>
  </si>
  <si>
    <t>Neonatal complications</t>
  </si>
  <si>
    <t>Absent</t>
  </si>
  <si>
    <r>
      <t>0.958</t>
    </r>
    <r>
      <rPr>
        <vertAlign val="superscript"/>
        <sz val="11"/>
        <color theme="1"/>
        <rFont val="Calibri"/>
        <family val="2"/>
        <scheme val="minor"/>
      </rPr>
      <t>NS</t>
    </r>
  </si>
  <si>
    <t>Present</t>
  </si>
  <si>
    <t>P-values by Chi-square test. P-value&lt;0.05 is considered to be statistically significant.  **P-value&lt;0.01, ***P-value&lt;0.001, NS – Statistically non-significant.</t>
  </si>
  <si>
    <t>&lt;36 months</t>
  </si>
  <si>
    <t>0.069NS</t>
  </si>
  <si>
    <t>0.331NS</t>
  </si>
  <si>
    <t>0.006**</t>
  </si>
  <si>
    <t>0.001***</t>
  </si>
  <si>
    <t>0.958NS</t>
  </si>
  <si>
    <t>Breast feeding duration</t>
  </si>
  <si>
    <t>≤18 months</t>
  </si>
  <si>
    <t>&gt;18 months</t>
  </si>
  <si>
    <t>Amenorrhea</t>
  </si>
  <si>
    <t>≤3 months</t>
  </si>
  <si>
    <t>&gt;3 months</t>
  </si>
  <si>
    <t>Contraceptive usage</t>
  </si>
  <si>
    <t>No</t>
  </si>
  <si>
    <t>Maternity leave</t>
  </si>
  <si>
    <r>
      <t>0.002</t>
    </r>
    <r>
      <rPr>
        <vertAlign val="superscript"/>
        <sz val="11"/>
        <color theme="1"/>
        <rFont val="Calibri"/>
        <family val="2"/>
        <scheme val="minor"/>
      </rPr>
      <t>**</t>
    </r>
  </si>
  <si>
    <t>Weight gain after delivery</t>
  </si>
  <si>
    <r>
      <t>0.225</t>
    </r>
    <r>
      <rPr>
        <vertAlign val="superscript"/>
        <sz val="11"/>
        <color theme="1"/>
        <rFont val="Calibri"/>
        <family val="2"/>
        <scheme val="minor"/>
      </rPr>
      <t>NS</t>
    </r>
  </si>
  <si>
    <t>&lt;24months (n=54)</t>
  </si>
  <si>
    <t>24 – 60 months (n=106)</t>
  </si>
  <si>
    <t>34 – 60 months (n=106)</t>
  </si>
  <si>
    <t>Type of family</t>
  </si>
  <si>
    <t>Joint</t>
  </si>
  <si>
    <t>Nuclear</t>
  </si>
  <si>
    <t>Support for childcare from the family</t>
  </si>
  <si>
    <t>Current pregnancy status</t>
  </si>
  <si>
    <t>Planned</t>
  </si>
  <si>
    <t>Unplanned</t>
  </si>
  <si>
    <t>Current pregnancy choice</t>
  </si>
  <si>
    <t>Patient</t>
  </si>
  <si>
    <t>Husband</t>
  </si>
  <si>
    <t>Both</t>
  </si>
  <si>
    <t>Family pressure to have second child soon</t>
  </si>
  <si>
    <t>Pregnancy as a result of failed contraception</t>
  </si>
  <si>
    <t>Desired family size</t>
  </si>
  <si>
    <t>≤2</t>
  </si>
  <si>
    <t>3 – 4</t>
  </si>
  <si>
    <t>P-values by Chi-square test. P-value&lt;0.05 is considered to be statistically significant. **P-value&lt;0.01, ***P-value&lt;0.001, NS – Statistically non-significant.</t>
  </si>
  <si>
    <r>
      <t>0.090</t>
    </r>
    <r>
      <rPr>
        <vertAlign val="superscript"/>
        <sz val="11"/>
        <color theme="1"/>
        <rFont val="Calibri"/>
        <family val="2"/>
        <scheme val="minor"/>
      </rPr>
      <t>NS</t>
    </r>
  </si>
  <si>
    <r>
      <t>0.307</t>
    </r>
    <r>
      <rPr>
        <vertAlign val="superscript"/>
        <sz val="11"/>
        <color theme="1"/>
        <rFont val="Calibri"/>
        <family val="2"/>
        <scheme val="minor"/>
      </rPr>
      <t>NS</t>
    </r>
  </si>
  <si>
    <r>
      <t>0.010</t>
    </r>
    <r>
      <rPr>
        <vertAlign val="superscript"/>
        <sz val="11"/>
        <color theme="1"/>
        <rFont val="Calibri"/>
        <family val="2"/>
        <scheme val="minor"/>
      </rPr>
      <t>**</t>
    </r>
  </si>
  <si>
    <t>Patient’s education</t>
  </si>
  <si>
    <r>
      <t>&lt;5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std</t>
    </r>
  </si>
  <si>
    <r>
      <t>0.021</t>
    </r>
    <r>
      <rPr>
        <vertAlign val="superscript"/>
        <sz val="11"/>
        <color theme="1"/>
        <rFont val="Calibri"/>
        <family val="2"/>
        <scheme val="minor"/>
      </rPr>
      <t>*</t>
    </r>
  </si>
  <si>
    <r>
      <t>5 – 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std</t>
    </r>
  </si>
  <si>
    <r>
      <t>Up to 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std</t>
    </r>
  </si>
  <si>
    <t>Graduated</t>
  </si>
  <si>
    <t>Post graduated</t>
  </si>
  <si>
    <t>Husband’s education</t>
  </si>
  <si>
    <r>
      <t>0.049</t>
    </r>
    <r>
      <rPr>
        <vertAlign val="superscript"/>
        <sz val="11"/>
        <color theme="1"/>
        <rFont val="Calibri"/>
        <family val="2"/>
        <scheme val="minor"/>
      </rPr>
      <t>*</t>
    </r>
  </si>
  <si>
    <t>Patient’s occupation</t>
  </si>
  <si>
    <t>House wife</t>
  </si>
  <si>
    <r>
      <t>0.015</t>
    </r>
    <r>
      <rPr>
        <vertAlign val="superscript"/>
        <sz val="11"/>
        <color theme="1"/>
        <rFont val="Calibri"/>
        <family val="2"/>
        <scheme val="minor"/>
      </rPr>
      <t>*</t>
    </r>
  </si>
  <si>
    <t>IT job</t>
  </si>
  <si>
    <t>Private job</t>
  </si>
  <si>
    <t>Govt job</t>
  </si>
  <si>
    <t>Self employed</t>
  </si>
  <si>
    <t>Husband’s occupation</t>
  </si>
  <si>
    <r>
      <t>0.057</t>
    </r>
    <r>
      <rPr>
        <vertAlign val="superscript"/>
        <sz val="11"/>
        <color theme="1"/>
        <rFont val="Calibri"/>
        <family val="2"/>
        <scheme val="minor"/>
      </rPr>
      <t>NS</t>
    </r>
  </si>
  <si>
    <t>P-values by Chi-square test. P-value&lt;0.05 is considered to be statistically significant.  *P-value&lt;0.05, NS – Statistically non-significant.</t>
  </si>
  <si>
    <t>&lt;5th std</t>
  </si>
  <si>
    <t>5 – 10th std</t>
  </si>
  <si>
    <t>Up to 12th std</t>
  </si>
  <si>
    <t>Mean</t>
  </si>
  <si>
    <t>SD</t>
  </si>
  <si>
    <t>Patient’s age (years)</t>
  </si>
  <si>
    <r>
      <t>0.001</t>
    </r>
    <r>
      <rPr>
        <vertAlign val="superscript"/>
        <sz val="12"/>
        <color theme="1"/>
        <rFont val="Calibri"/>
        <family val="2"/>
        <scheme val="minor"/>
      </rPr>
      <t>***</t>
    </r>
  </si>
  <si>
    <t>Husband’s age (years)</t>
  </si>
  <si>
    <r>
      <t>Body mass index (BMI) (kg/m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</si>
  <si>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0.483</t>
    </r>
    <r>
      <rPr>
        <vertAlign val="superscript"/>
        <sz val="12"/>
        <color theme="1"/>
        <rFont val="Calibri"/>
        <family val="2"/>
        <scheme val="minor"/>
      </rPr>
      <t>NS</t>
    </r>
  </si>
  <si>
    <t>Socio-economic status (SLI score)</t>
  </si>
  <si>
    <t>Married since (years)</t>
  </si>
  <si>
    <t>(</t>
  </si>
  <si>
    <t xml:space="preserve">      </t>
  </si>
  <si>
    <r>
      <t>0.002</t>
    </r>
    <r>
      <rPr>
        <vertAlign val="superscript"/>
        <sz val="12"/>
        <color theme="1"/>
        <rFont val="Calibri"/>
        <family val="2"/>
        <scheme val="minor"/>
      </rPr>
      <t>***</t>
    </r>
  </si>
  <si>
    <t>LSCS</t>
  </si>
  <si>
    <t>VD</t>
  </si>
  <si>
    <t>FOETAL OUTCOME (CURRENT PREGNANCY)   
MODE OF DELIVERY</t>
  </si>
  <si>
    <t>PTB</t>
  </si>
  <si>
    <t>SGA</t>
  </si>
  <si>
    <t>STILL BIRTH</t>
  </si>
  <si>
    <t>LGA</t>
  </si>
  <si>
    <t>LBW</t>
  </si>
  <si>
    <t>FOETAL OUTCOME (CURRENT PREGNANCY)   GENDER</t>
  </si>
  <si>
    <t>FOETAL OUTCOME (CURRENT PREGNANCY)   FETAL COMPLICATION</t>
  </si>
  <si>
    <t>Delivery mood below 23</t>
  </si>
  <si>
    <t>Delivery mood &gt;23 to 60</t>
  </si>
  <si>
    <t>Delivery mood above  60</t>
  </si>
  <si>
    <t xml:space="preserve">FETAL COMPLICATION &lt;23
</t>
  </si>
  <si>
    <t>FETAL COMPLICATION =&gt;23 to 60</t>
  </si>
  <si>
    <t>FETAL COMPLICATION above 60</t>
  </si>
  <si>
    <t>OTHER</t>
  </si>
  <si>
    <t>socio ecnomic states</t>
  </si>
  <si>
    <t>low&lt;14</t>
  </si>
  <si>
    <t>medium 14-24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</si>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</sst>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3" fillId="0" borderId="0">
      <alignment vertical="center"/>
    </xf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horizontal="right" vertical="center" wrapText="1"/>
    </xf>
    <xf numFmtId="0" fontId="0" fillId="0" borderId="18" xfId="0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15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/>
    <xf numFmtId="0" fontId="16" fillId="0" borderId="23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0" fillId="0" borderId="2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8" xfId="42" applyNumberFormat="1" applyFont="1" applyBorder="1" applyAlignment="1">
      <alignment vertical="center" wrapText="1"/>
    </xf>
    <xf numFmtId="0" fontId="0" fillId="0" borderId="15" xfId="42" applyNumberFormat="1" applyFont="1" applyBorder="1" applyAlignment="1">
      <alignment vertical="center" wrapText="1"/>
    </xf>
    <xf numFmtId="164" fontId="0" fillId="0" borderId="18" xfId="0" applyNumberFormat="1" applyBorder="1" applyAlignment="1">
      <alignment vertical="center" wrapText="1"/>
    </xf>
    <xf numFmtId="164" fontId="0" fillId="0" borderId="15" xfId="0" applyNumberFormat="1" applyBorder="1" applyAlignment="1">
      <alignment vertical="center" wrapText="1"/>
    </xf>
    <xf numFmtId="164" fontId="0" fillId="0" borderId="0" xfId="0" applyNumberFormat="1"/>
    <xf numFmtId="0" fontId="0" fillId="0" borderId="33" xfId="0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6" fillId="0" borderId="10" xfId="0" applyNumberFormat="1" applyFont="1" applyBorder="1" applyAlignment="1">
      <alignment vertical="center" wrapText="1"/>
    </xf>
    <xf numFmtId="164" fontId="16" fillId="0" borderId="11" xfId="0" applyNumberFormat="1" applyFont="1" applyBorder="1" applyAlignment="1">
      <alignment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16" fillId="0" borderId="28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6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24" fillId="0" borderId="0" xfId="43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history of post delivery details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'post delivery'!$R$3:$S$17</c:f>
              <c:multiLvlStrCache>
                <c:ptCount val="15"/>
                <c:lvl>
                  <c:pt idx="2">
                    <c:v>0</c:v>
                  </c:pt>
                  <c:pt idx="3">
                    <c:v>≤18 months</c:v>
                  </c:pt>
                  <c:pt idx="4">
                    <c:v>&gt;18 months</c:v>
                  </c:pt>
                  <c:pt idx="5">
                    <c:v>0</c:v>
                  </c:pt>
                  <c:pt idx="6">
                    <c:v>≤3 months</c:v>
                  </c:pt>
                  <c:pt idx="7">
                    <c:v>&gt;3 months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NA</c:v>
                  </c:pt>
                  <c:pt idx="11">
                    <c:v>≤3 months</c:v>
                  </c:pt>
                  <c:pt idx="12">
                    <c:v>&gt;3 months</c:v>
                  </c:pt>
                  <c:pt idx="13">
                    <c:v>No</c:v>
                  </c:pt>
                  <c:pt idx="14">
                    <c:v>Yes</c:v>
                  </c:pt>
                </c:lvl>
                <c:lvl>
                  <c:pt idx="0">
                    <c:v>Parameters</c:v>
                  </c:pt>
                  <c:pt idx="2">
                    <c:v>Breast feeding duration</c:v>
                  </c:pt>
                  <c:pt idx="5">
                    <c:v>Amenorrhea</c:v>
                  </c:pt>
                  <c:pt idx="8">
                    <c:v>Contraceptive usage</c:v>
                  </c:pt>
                  <c:pt idx="10">
                    <c:v>Maternity leave</c:v>
                  </c:pt>
                  <c:pt idx="13">
                    <c:v>Weight gain after delivery</c:v>
                  </c:pt>
                </c:lvl>
              </c:multiLvlStrCache>
            </c:multiLvlStrRef>
          </c:cat>
          <c:val>
            <c:numRef>
              <c:f>'post delivery'!$T$3:$T$17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  <c:pt idx="6">
                  <c:v>46</c:v>
                </c:pt>
                <c:pt idx="7">
                  <c:v>7</c:v>
                </c:pt>
                <c:pt idx="8">
                  <c:v>48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52</c:v>
                </c:pt>
                <c:pt idx="13">
                  <c:v>19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49A-836C-F3B0E4EDC8C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'post delivery'!$R$3:$S$17</c:f>
              <c:multiLvlStrCache>
                <c:ptCount val="15"/>
                <c:lvl>
                  <c:pt idx="2">
                    <c:v>0</c:v>
                  </c:pt>
                  <c:pt idx="3">
                    <c:v>≤18 months</c:v>
                  </c:pt>
                  <c:pt idx="4">
                    <c:v>&gt;18 months</c:v>
                  </c:pt>
                  <c:pt idx="5">
                    <c:v>0</c:v>
                  </c:pt>
                  <c:pt idx="6">
                    <c:v>≤3 months</c:v>
                  </c:pt>
                  <c:pt idx="7">
                    <c:v>&gt;3 months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NA</c:v>
                  </c:pt>
                  <c:pt idx="11">
                    <c:v>≤3 months</c:v>
                  </c:pt>
                  <c:pt idx="12">
                    <c:v>&gt;3 months</c:v>
                  </c:pt>
                  <c:pt idx="13">
                    <c:v>No</c:v>
                  </c:pt>
                  <c:pt idx="14">
                    <c:v>Yes</c:v>
                  </c:pt>
                </c:lvl>
                <c:lvl>
                  <c:pt idx="0">
                    <c:v>Parameters</c:v>
                  </c:pt>
                  <c:pt idx="2">
                    <c:v>Breast feeding duration</c:v>
                  </c:pt>
                  <c:pt idx="5">
                    <c:v>Amenorrhea</c:v>
                  </c:pt>
                  <c:pt idx="8">
                    <c:v>Contraceptive usage</c:v>
                  </c:pt>
                  <c:pt idx="10">
                    <c:v>Maternity leave</c:v>
                  </c:pt>
                  <c:pt idx="13">
                    <c:v>Weight gain after delivery</c:v>
                  </c:pt>
                </c:lvl>
              </c:multiLvlStrCache>
            </c:multiLvlStrRef>
          </c:cat>
          <c:val>
            <c:numRef>
              <c:f>'post delivery'!$U$3:$U$17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</c:v>
                </c:pt>
                <c:pt idx="4">
                  <c:v>25</c:v>
                </c:pt>
                <c:pt idx="5">
                  <c:v>0</c:v>
                </c:pt>
                <c:pt idx="6">
                  <c:v>28</c:v>
                </c:pt>
                <c:pt idx="7">
                  <c:v>78</c:v>
                </c:pt>
                <c:pt idx="8">
                  <c:v>48</c:v>
                </c:pt>
                <c:pt idx="9">
                  <c:v>58</c:v>
                </c:pt>
                <c:pt idx="10">
                  <c:v>84</c:v>
                </c:pt>
                <c:pt idx="11">
                  <c:v>21</c:v>
                </c:pt>
                <c:pt idx="12">
                  <c:v>16</c:v>
                </c:pt>
                <c:pt idx="13">
                  <c:v>25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2-449A-836C-F3B0E4EDC8C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'post delivery'!$R$3:$S$17</c:f>
              <c:multiLvlStrCache>
                <c:ptCount val="15"/>
                <c:lvl>
                  <c:pt idx="2">
                    <c:v>0</c:v>
                  </c:pt>
                  <c:pt idx="3">
                    <c:v>≤18 months</c:v>
                  </c:pt>
                  <c:pt idx="4">
                    <c:v>&gt;18 months</c:v>
                  </c:pt>
                  <c:pt idx="5">
                    <c:v>0</c:v>
                  </c:pt>
                  <c:pt idx="6">
                    <c:v>≤3 months</c:v>
                  </c:pt>
                  <c:pt idx="7">
                    <c:v>&gt;3 months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NA</c:v>
                  </c:pt>
                  <c:pt idx="11">
                    <c:v>≤3 months</c:v>
                  </c:pt>
                  <c:pt idx="12">
                    <c:v>&gt;3 months</c:v>
                  </c:pt>
                  <c:pt idx="13">
                    <c:v>No</c:v>
                  </c:pt>
                  <c:pt idx="14">
                    <c:v>Yes</c:v>
                  </c:pt>
                </c:lvl>
                <c:lvl>
                  <c:pt idx="0">
                    <c:v>Parameters</c:v>
                  </c:pt>
                  <c:pt idx="2">
                    <c:v>Breast feeding duration</c:v>
                  </c:pt>
                  <c:pt idx="5">
                    <c:v>Amenorrhea</c:v>
                  </c:pt>
                  <c:pt idx="8">
                    <c:v>Contraceptive usage</c:v>
                  </c:pt>
                  <c:pt idx="10">
                    <c:v>Maternity leave</c:v>
                  </c:pt>
                  <c:pt idx="13">
                    <c:v>Weight gain after delivery</c:v>
                  </c:pt>
                </c:lvl>
              </c:multiLvlStrCache>
            </c:multiLvlStrRef>
          </c:cat>
          <c:val>
            <c:numRef>
              <c:f>'post delivery'!$V$3:$V$17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  <c:pt idx="6">
                  <c:v>6</c:v>
                </c:pt>
                <c:pt idx="7">
                  <c:v>17</c:v>
                </c:pt>
                <c:pt idx="8">
                  <c:v>3</c:v>
                </c:pt>
                <c:pt idx="9">
                  <c:v>20</c:v>
                </c:pt>
                <c:pt idx="10">
                  <c:v>14</c:v>
                </c:pt>
                <c:pt idx="11">
                  <c:v>0</c:v>
                </c:pt>
                <c:pt idx="12">
                  <c:v>9</c:v>
                </c:pt>
                <c:pt idx="13">
                  <c:v>5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2-449A-836C-F3B0E4EDC8C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'post delivery'!$R$3:$S$17</c:f>
              <c:multiLvlStrCache>
                <c:ptCount val="15"/>
                <c:lvl>
                  <c:pt idx="2">
                    <c:v>0</c:v>
                  </c:pt>
                  <c:pt idx="3">
                    <c:v>≤18 months</c:v>
                  </c:pt>
                  <c:pt idx="4">
                    <c:v>&gt;18 months</c:v>
                  </c:pt>
                  <c:pt idx="5">
                    <c:v>0</c:v>
                  </c:pt>
                  <c:pt idx="6">
                    <c:v>≤3 months</c:v>
                  </c:pt>
                  <c:pt idx="7">
                    <c:v>&gt;3 months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NA</c:v>
                  </c:pt>
                  <c:pt idx="11">
                    <c:v>≤3 months</c:v>
                  </c:pt>
                  <c:pt idx="12">
                    <c:v>&gt;3 months</c:v>
                  </c:pt>
                  <c:pt idx="13">
                    <c:v>No</c:v>
                  </c:pt>
                  <c:pt idx="14">
                    <c:v>Yes</c:v>
                  </c:pt>
                </c:lvl>
                <c:lvl>
                  <c:pt idx="0">
                    <c:v>Parameters</c:v>
                  </c:pt>
                  <c:pt idx="2">
                    <c:v>Breast feeding duration</c:v>
                  </c:pt>
                  <c:pt idx="5">
                    <c:v>Amenorrhea</c:v>
                  </c:pt>
                  <c:pt idx="8">
                    <c:v>Contraceptive usage</c:v>
                  </c:pt>
                  <c:pt idx="10">
                    <c:v>Maternity leave</c:v>
                  </c:pt>
                  <c:pt idx="13">
                    <c:v>Weight gain after delivery</c:v>
                  </c:pt>
                </c:lvl>
              </c:multiLvlStrCache>
            </c:multiLvlStrRef>
          </c:cat>
          <c:val>
            <c:numRef>
              <c:f>'post delivery'!$W$3:$W$17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82D2-449A-836C-F3B0E4ED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44304"/>
        <c:axId val="136042640"/>
        <c:axId val="0"/>
      </c:bar3DChart>
      <c:catAx>
        <c:axId val="13604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2640"/>
        <c:crosses val="autoZero"/>
        <c:auto val="1"/>
        <c:lblAlgn val="ctr"/>
        <c:lblOffset val="100"/>
        <c:noMultiLvlLbl val="0"/>
      </c:catAx>
      <c:valAx>
        <c:axId val="1360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obstetric history and history of infertility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obstratics!$C$10:$C$12</c:f>
              <c:strCache>
                <c:ptCount val="3"/>
                <c:pt idx="0">
                  <c:v>Inter-pregnancy interval (months)</c:v>
                </c:pt>
                <c:pt idx="1">
                  <c:v>≤24 months (n=54)</c:v>
                </c:pt>
                <c:pt idx="2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obstratics!$A$13:$B$42</c:f>
              <c:multiLvlStrCache>
                <c:ptCount val="3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0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1</c:v>
                  </c:pt>
                  <c:pt idx="27">
                    <c:v>2</c:v>
                  </c:pt>
                  <c:pt idx="28">
                    <c:v>Yes</c:v>
                  </c:pt>
                  <c:pt idx="29">
                    <c:v> No</c:v>
                  </c:pt>
                </c:lvl>
                <c:lvl>
                  <c:pt idx="0">
                    <c:v>Gravida</c:v>
                  </c:pt>
                  <c:pt idx="5">
                    <c:v>Parity</c:v>
                  </c:pt>
                  <c:pt idx="9">
                    <c:v>Live</c:v>
                  </c:pt>
                  <c:pt idx="13">
                    <c:v>Died</c:v>
                  </c:pt>
                  <c:pt idx="17">
                    <c:v>Abortions</c:v>
                  </c:pt>
                  <c:pt idx="21">
                    <c:v>Ectopic pregnancy</c:v>
                  </c:pt>
                  <c:pt idx="23">
                    <c:v>Living male child</c:v>
                  </c:pt>
                  <c:pt idx="25">
                    <c:v>Living female child</c:v>
                  </c:pt>
                  <c:pt idx="28">
                    <c:v>History of infertility</c:v>
                  </c:pt>
                </c:lvl>
              </c:multiLvlStrCache>
            </c:multiLvlStrRef>
          </c:cat>
          <c:val>
            <c:numRef>
              <c:f>obstratics!$C$13:$C$42</c:f>
              <c:numCache>
                <c:formatCode>General</c:formatCode>
                <c:ptCount val="30"/>
                <c:pt idx="0">
                  <c:v>29</c:v>
                </c:pt>
                <c:pt idx="1">
                  <c:v>15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40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35</c:v>
                </c:pt>
                <c:pt idx="11">
                  <c:v>8</c:v>
                </c:pt>
                <c:pt idx="12">
                  <c:v>1</c:v>
                </c:pt>
                <c:pt idx="13">
                  <c:v>34</c:v>
                </c:pt>
                <c:pt idx="14">
                  <c:v>17</c:v>
                </c:pt>
                <c:pt idx="15">
                  <c:v>2</c:v>
                </c:pt>
                <c:pt idx="16">
                  <c:v>1</c:v>
                </c:pt>
                <c:pt idx="17">
                  <c:v>41</c:v>
                </c:pt>
                <c:pt idx="18">
                  <c:v>11</c:v>
                </c:pt>
                <c:pt idx="19">
                  <c:v>2</c:v>
                </c:pt>
                <c:pt idx="20">
                  <c:v>0</c:v>
                </c:pt>
                <c:pt idx="21">
                  <c:v>54</c:v>
                </c:pt>
                <c:pt idx="22">
                  <c:v>0</c:v>
                </c:pt>
                <c:pt idx="23">
                  <c:v>45</c:v>
                </c:pt>
                <c:pt idx="24">
                  <c:v>9</c:v>
                </c:pt>
                <c:pt idx="25">
                  <c:v>16</c:v>
                </c:pt>
                <c:pt idx="26">
                  <c:v>32</c:v>
                </c:pt>
                <c:pt idx="27">
                  <c:v>6</c:v>
                </c:pt>
                <c:pt idx="28">
                  <c:v>0</c:v>
                </c:pt>
                <c:pt idx="2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9-4A1E-A41D-CA3F076CBBA7}"/>
            </c:ext>
          </c:extLst>
        </c:ser>
        <c:ser>
          <c:idx val="1"/>
          <c:order val="1"/>
          <c:tx>
            <c:strRef>
              <c:f>obstratics!$D$10:$D$12</c:f>
              <c:strCache>
                <c:ptCount val="3"/>
                <c:pt idx="0">
                  <c:v>Inter-pregnancy interval (months)</c:v>
                </c:pt>
                <c:pt idx="1">
                  <c:v>23 – 60 months (n=106)</c:v>
                </c:pt>
                <c:pt idx="2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obstratics!$A$13:$B$42</c:f>
              <c:multiLvlStrCache>
                <c:ptCount val="3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0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1</c:v>
                  </c:pt>
                  <c:pt idx="27">
                    <c:v>2</c:v>
                  </c:pt>
                  <c:pt idx="28">
                    <c:v>Yes</c:v>
                  </c:pt>
                  <c:pt idx="29">
                    <c:v> No</c:v>
                  </c:pt>
                </c:lvl>
                <c:lvl>
                  <c:pt idx="0">
                    <c:v>Gravida</c:v>
                  </c:pt>
                  <c:pt idx="5">
                    <c:v>Parity</c:v>
                  </c:pt>
                  <c:pt idx="9">
                    <c:v>Live</c:v>
                  </c:pt>
                  <c:pt idx="13">
                    <c:v>Died</c:v>
                  </c:pt>
                  <c:pt idx="17">
                    <c:v>Abortions</c:v>
                  </c:pt>
                  <c:pt idx="21">
                    <c:v>Ectopic pregnancy</c:v>
                  </c:pt>
                  <c:pt idx="23">
                    <c:v>Living male child</c:v>
                  </c:pt>
                  <c:pt idx="25">
                    <c:v>Living female child</c:v>
                  </c:pt>
                  <c:pt idx="28">
                    <c:v>History of infertility</c:v>
                  </c:pt>
                </c:lvl>
              </c:multiLvlStrCache>
            </c:multiLvlStrRef>
          </c:cat>
          <c:val>
            <c:numRef>
              <c:f>obstratics!$D$13:$D$42</c:f>
              <c:numCache>
                <c:formatCode>General</c:formatCode>
                <c:ptCount val="30"/>
                <c:pt idx="0">
                  <c:v>55</c:v>
                </c:pt>
                <c:pt idx="1">
                  <c:v>30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  <c:pt idx="5">
                  <c:v>98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98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105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61</c:v>
                </c:pt>
                <c:pt idx="18">
                  <c:v>28</c:v>
                </c:pt>
                <c:pt idx="19">
                  <c:v>14</c:v>
                </c:pt>
                <c:pt idx="20">
                  <c:v>3</c:v>
                </c:pt>
                <c:pt idx="21">
                  <c:v>104</c:v>
                </c:pt>
                <c:pt idx="22">
                  <c:v>2</c:v>
                </c:pt>
                <c:pt idx="23">
                  <c:v>60</c:v>
                </c:pt>
                <c:pt idx="24">
                  <c:v>46</c:v>
                </c:pt>
                <c:pt idx="25">
                  <c:v>44</c:v>
                </c:pt>
                <c:pt idx="26">
                  <c:v>57</c:v>
                </c:pt>
                <c:pt idx="27">
                  <c:v>5</c:v>
                </c:pt>
                <c:pt idx="28">
                  <c:v>0</c:v>
                </c:pt>
                <c:pt idx="2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9-4A1E-A41D-CA3F076CBBA7}"/>
            </c:ext>
          </c:extLst>
        </c:ser>
        <c:ser>
          <c:idx val="2"/>
          <c:order val="2"/>
          <c:tx>
            <c:strRef>
              <c:f>obstratics!$E$10:$E$12</c:f>
              <c:strCache>
                <c:ptCount val="3"/>
                <c:pt idx="0">
                  <c:v>Inter-pregnancy interval (months)</c:v>
                </c:pt>
                <c:pt idx="1">
                  <c:v>&gt;60 months (n=23)</c:v>
                </c:pt>
                <c:pt idx="2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obstratics!$A$13:$B$42</c:f>
              <c:multiLvlStrCache>
                <c:ptCount val="3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0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1</c:v>
                  </c:pt>
                  <c:pt idx="27">
                    <c:v>2</c:v>
                  </c:pt>
                  <c:pt idx="28">
                    <c:v>Yes</c:v>
                  </c:pt>
                  <c:pt idx="29">
                    <c:v> No</c:v>
                  </c:pt>
                </c:lvl>
                <c:lvl>
                  <c:pt idx="0">
                    <c:v>Gravida</c:v>
                  </c:pt>
                  <c:pt idx="5">
                    <c:v>Parity</c:v>
                  </c:pt>
                  <c:pt idx="9">
                    <c:v>Live</c:v>
                  </c:pt>
                  <c:pt idx="13">
                    <c:v>Died</c:v>
                  </c:pt>
                  <c:pt idx="17">
                    <c:v>Abortions</c:v>
                  </c:pt>
                  <c:pt idx="21">
                    <c:v>Ectopic pregnancy</c:v>
                  </c:pt>
                  <c:pt idx="23">
                    <c:v>Living male child</c:v>
                  </c:pt>
                  <c:pt idx="25">
                    <c:v>Living female child</c:v>
                  </c:pt>
                  <c:pt idx="28">
                    <c:v>History of infertility</c:v>
                  </c:pt>
                </c:lvl>
              </c:multiLvlStrCache>
            </c:multiLvlStrRef>
          </c:cat>
          <c:val>
            <c:numRef>
              <c:f>obstratics!$E$13:$E$42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1</c:v>
                </c:pt>
                <c:pt idx="12">
                  <c:v>0</c:v>
                </c:pt>
                <c:pt idx="13">
                  <c:v>22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23</c:v>
                </c:pt>
                <c:pt idx="22">
                  <c:v>0</c:v>
                </c:pt>
                <c:pt idx="23">
                  <c:v>7</c:v>
                </c:pt>
                <c:pt idx="24">
                  <c:v>16</c:v>
                </c:pt>
                <c:pt idx="25">
                  <c:v>16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9-4A1E-A41D-CA3F076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868367"/>
        <c:axId val="933865871"/>
        <c:axId val="0"/>
      </c:bar3DChart>
      <c:catAx>
        <c:axId val="93386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5871"/>
        <c:crosses val="autoZero"/>
        <c:auto val="1"/>
        <c:lblAlgn val="ctr"/>
        <c:lblOffset val="100"/>
        <c:noMultiLvlLbl val="0"/>
      </c:catAx>
      <c:valAx>
        <c:axId val="9338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family details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family!$T$2:$T$3</c:f>
              <c:strCache>
                <c:ptCount val="2"/>
                <c:pt idx="0">
                  <c:v>&lt;24 months (n=54)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family!$R$4:$S$19</c:f>
              <c:multiLvlStrCache>
                <c:ptCount val="16"/>
                <c:lvl>
                  <c:pt idx="0">
                    <c:v>Joint</c:v>
                  </c:pt>
                  <c:pt idx="1">
                    <c:v>Nuclear</c:v>
                  </c:pt>
                  <c:pt idx="2">
                    <c:v>No</c:v>
                  </c:pt>
                  <c:pt idx="3">
                    <c:v>Yes</c:v>
                  </c:pt>
                  <c:pt idx="4">
                    <c:v>Planned</c:v>
                  </c:pt>
                  <c:pt idx="5">
                    <c:v>Unplanned</c:v>
                  </c:pt>
                  <c:pt idx="6">
                    <c:v>NA</c:v>
                  </c:pt>
                  <c:pt idx="7">
                    <c:v>Patient</c:v>
                  </c:pt>
                  <c:pt idx="8">
                    <c:v>Husband</c:v>
                  </c:pt>
                  <c:pt idx="9">
                    <c:v>Both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≤2</c:v>
                  </c:pt>
                  <c:pt idx="15">
                    <c:v>3 – 4</c:v>
                  </c:pt>
                </c:lvl>
                <c:lvl>
                  <c:pt idx="0">
                    <c:v>Type of family</c:v>
                  </c:pt>
                  <c:pt idx="2">
                    <c:v>Support for childcare from the family</c:v>
                  </c:pt>
                  <c:pt idx="4">
                    <c:v>Current pregnancy status</c:v>
                  </c:pt>
                  <c:pt idx="6">
                    <c:v>Current pregnancy choice</c:v>
                  </c:pt>
                  <c:pt idx="10">
                    <c:v>Family pressure to have second child soon</c:v>
                  </c:pt>
                  <c:pt idx="12">
                    <c:v>Pregnancy as a result of failed contraception</c:v>
                  </c:pt>
                  <c:pt idx="14">
                    <c:v>Desired family size</c:v>
                  </c:pt>
                </c:lvl>
              </c:multiLvlStrCache>
            </c:multiLvlStrRef>
          </c:cat>
          <c:val>
            <c:numRef>
              <c:f>family!$T$4:$T$19</c:f>
              <c:numCache>
                <c:formatCode>General</c:formatCode>
                <c:ptCount val="16"/>
                <c:pt idx="0">
                  <c:v>45</c:v>
                </c:pt>
                <c:pt idx="1">
                  <c:v>9</c:v>
                </c:pt>
                <c:pt idx="2">
                  <c:v>15</c:v>
                </c:pt>
                <c:pt idx="3">
                  <c:v>39</c:v>
                </c:pt>
                <c:pt idx="4">
                  <c:v>24</c:v>
                </c:pt>
                <c:pt idx="5">
                  <c:v>30</c:v>
                </c:pt>
                <c:pt idx="6">
                  <c:v>30</c:v>
                </c:pt>
                <c:pt idx="7">
                  <c:v>11</c:v>
                </c:pt>
                <c:pt idx="8">
                  <c:v>2</c:v>
                </c:pt>
                <c:pt idx="9">
                  <c:v>11</c:v>
                </c:pt>
                <c:pt idx="10">
                  <c:v>26</c:v>
                </c:pt>
                <c:pt idx="11">
                  <c:v>28</c:v>
                </c:pt>
                <c:pt idx="12">
                  <c:v>53</c:v>
                </c:pt>
                <c:pt idx="13">
                  <c:v>1</c:v>
                </c:pt>
                <c:pt idx="14">
                  <c:v>25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49E-920B-9F41A6BA3973}"/>
            </c:ext>
          </c:extLst>
        </c:ser>
        <c:ser>
          <c:idx val="1"/>
          <c:order val="1"/>
          <c:tx>
            <c:strRef>
              <c:f>family!$U$2:$U$3</c:f>
              <c:strCache>
                <c:ptCount val="2"/>
                <c:pt idx="0">
                  <c:v>34 – 60 months (n=106)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family!$R$4:$S$19</c:f>
              <c:multiLvlStrCache>
                <c:ptCount val="16"/>
                <c:lvl>
                  <c:pt idx="0">
                    <c:v>Joint</c:v>
                  </c:pt>
                  <c:pt idx="1">
                    <c:v>Nuclear</c:v>
                  </c:pt>
                  <c:pt idx="2">
                    <c:v>No</c:v>
                  </c:pt>
                  <c:pt idx="3">
                    <c:v>Yes</c:v>
                  </c:pt>
                  <c:pt idx="4">
                    <c:v>Planned</c:v>
                  </c:pt>
                  <c:pt idx="5">
                    <c:v>Unplanned</c:v>
                  </c:pt>
                  <c:pt idx="6">
                    <c:v>NA</c:v>
                  </c:pt>
                  <c:pt idx="7">
                    <c:v>Patient</c:v>
                  </c:pt>
                  <c:pt idx="8">
                    <c:v>Husband</c:v>
                  </c:pt>
                  <c:pt idx="9">
                    <c:v>Both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≤2</c:v>
                  </c:pt>
                  <c:pt idx="15">
                    <c:v>3 – 4</c:v>
                  </c:pt>
                </c:lvl>
                <c:lvl>
                  <c:pt idx="0">
                    <c:v>Type of family</c:v>
                  </c:pt>
                  <c:pt idx="2">
                    <c:v>Support for childcare from the family</c:v>
                  </c:pt>
                  <c:pt idx="4">
                    <c:v>Current pregnancy status</c:v>
                  </c:pt>
                  <c:pt idx="6">
                    <c:v>Current pregnancy choice</c:v>
                  </c:pt>
                  <c:pt idx="10">
                    <c:v>Family pressure to have second child soon</c:v>
                  </c:pt>
                  <c:pt idx="12">
                    <c:v>Pregnancy as a result of failed contraception</c:v>
                  </c:pt>
                  <c:pt idx="14">
                    <c:v>Desired family size</c:v>
                  </c:pt>
                </c:lvl>
              </c:multiLvlStrCache>
            </c:multiLvlStrRef>
          </c:cat>
          <c:val>
            <c:numRef>
              <c:f>family!$U$4:$U$19</c:f>
              <c:numCache>
                <c:formatCode>General</c:formatCode>
                <c:ptCount val="16"/>
                <c:pt idx="0">
                  <c:v>61</c:v>
                </c:pt>
                <c:pt idx="1">
                  <c:v>45</c:v>
                </c:pt>
                <c:pt idx="2">
                  <c:v>35</c:v>
                </c:pt>
                <c:pt idx="3">
                  <c:v>71</c:v>
                </c:pt>
                <c:pt idx="4">
                  <c:v>78</c:v>
                </c:pt>
                <c:pt idx="5">
                  <c:v>28</c:v>
                </c:pt>
                <c:pt idx="6">
                  <c:v>29</c:v>
                </c:pt>
                <c:pt idx="7">
                  <c:v>22</c:v>
                </c:pt>
                <c:pt idx="8">
                  <c:v>12</c:v>
                </c:pt>
                <c:pt idx="9">
                  <c:v>43</c:v>
                </c:pt>
                <c:pt idx="10">
                  <c:v>82</c:v>
                </c:pt>
                <c:pt idx="11">
                  <c:v>24</c:v>
                </c:pt>
                <c:pt idx="12">
                  <c:v>103</c:v>
                </c:pt>
                <c:pt idx="13">
                  <c:v>3</c:v>
                </c:pt>
                <c:pt idx="14">
                  <c:v>73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E-449E-920B-9F41A6BA3973}"/>
            </c:ext>
          </c:extLst>
        </c:ser>
        <c:ser>
          <c:idx val="2"/>
          <c:order val="2"/>
          <c:tx>
            <c:strRef>
              <c:f>family!$V$2:$V$3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family!$R$4:$S$19</c:f>
              <c:multiLvlStrCache>
                <c:ptCount val="16"/>
                <c:lvl>
                  <c:pt idx="0">
                    <c:v>Joint</c:v>
                  </c:pt>
                  <c:pt idx="1">
                    <c:v>Nuclear</c:v>
                  </c:pt>
                  <c:pt idx="2">
                    <c:v>No</c:v>
                  </c:pt>
                  <c:pt idx="3">
                    <c:v>Yes</c:v>
                  </c:pt>
                  <c:pt idx="4">
                    <c:v>Planned</c:v>
                  </c:pt>
                  <c:pt idx="5">
                    <c:v>Unplanned</c:v>
                  </c:pt>
                  <c:pt idx="6">
                    <c:v>NA</c:v>
                  </c:pt>
                  <c:pt idx="7">
                    <c:v>Patient</c:v>
                  </c:pt>
                  <c:pt idx="8">
                    <c:v>Husband</c:v>
                  </c:pt>
                  <c:pt idx="9">
                    <c:v>Both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≤2</c:v>
                  </c:pt>
                  <c:pt idx="15">
                    <c:v>3 – 4</c:v>
                  </c:pt>
                </c:lvl>
                <c:lvl>
                  <c:pt idx="0">
                    <c:v>Type of family</c:v>
                  </c:pt>
                  <c:pt idx="2">
                    <c:v>Support for childcare from the family</c:v>
                  </c:pt>
                  <c:pt idx="4">
                    <c:v>Current pregnancy status</c:v>
                  </c:pt>
                  <c:pt idx="6">
                    <c:v>Current pregnancy choice</c:v>
                  </c:pt>
                  <c:pt idx="10">
                    <c:v>Family pressure to have second child soon</c:v>
                  </c:pt>
                  <c:pt idx="12">
                    <c:v>Pregnancy as a result of failed contraception</c:v>
                  </c:pt>
                  <c:pt idx="14">
                    <c:v>Desired family size</c:v>
                  </c:pt>
                </c:lvl>
              </c:multiLvlStrCache>
            </c:multiLvlStrRef>
          </c:cat>
          <c:val>
            <c:numRef>
              <c:f>family!$V$4:$V$19</c:f>
              <c:numCache>
                <c:formatCode>General</c:formatCode>
                <c:ptCount val="16"/>
                <c:pt idx="0">
                  <c:v>9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13</c:v>
                </c:pt>
                <c:pt idx="10">
                  <c:v>22</c:v>
                </c:pt>
                <c:pt idx="11">
                  <c:v>1</c:v>
                </c:pt>
                <c:pt idx="12">
                  <c:v>23</c:v>
                </c:pt>
                <c:pt idx="13">
                  <c:v>0</c:v>
                </c:pt>
                <c:pt idx="14">
                  <c:v>17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E-449E-920B-9F41A6BA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152304"/>
        <c:axId val="258152720"/>
        <c:axId val="0"/>
      </c:bar3DChart>
      <c:catAx>
        <c:axId val="25815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2720"/>
        <c:crosses val="autoZero"/>
        <c:auto val="1"/>
        <c:lblAlgn val="ctr"/>
        <c:lblOffset val="100"/>
        <c:noMultiLvlLbl val="0"/>
      </c:catAx>
      <c:valAx>
        <c:axId val="2581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Distribution of history of current pregnancy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'foetal outcome(current)'!$S$98:$S$99</c:f>
              <c:strCache>
                <c:ptCount val="2"/>
                <c:pt idx="0">
                  <c:v>&lt;24 months (n=54)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outcome(current)'!$S$100:$S$109</c:f>
              <c:numCache>
                <c:formatCode>General</c:formatCode>
                <c:ptCount val="10"/>
                <c:pt idx="0">
                  <c:v>40</c:v>
                </c:pt>
                <c:pt idx="1">
                  <c:v>13</c:v>
                </c:pt>
                <c:pt idx="2">
                  <c:v>3</c:v>
                </c:pt>
                <c:pt idx="3">
                  <c:v>35</c:v>
                </c:pt>
                <c:pt idx="4">
                  <c:v>5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19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5-491A-BBDC-EBD1EBAE46E9}"/>
            </c:ext>
          </c:extLst>
        </c:ser>
        <c:ser>
          <c:idx val="1"/>
          <c:order val="1"/>
          <c:tx>
            <c:strRef>
              <c:f>'foetal outcome(current)'!$T$98:$T$99</c:f>
              <c:strCache>
                <c:ptCount val="2"/>
                <c:pt idx="0">
                  <c:v>24– 60 months (n=106)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outcome(current)'!$T$100:$T$109</c:f>
              <c:numCache>
                <c:formatCode>General</c:formatCode>
                <c:ptCount val="10"/>
                <c:pt idx="0">
                  <c:v>66</c:v>
                </c:pt>
                <c:pt idx="1">
                  <c:v>40</c:v>
                </c:pt>
                <c:pt idx="2">
                  <c:v>10</c:v>
                </c:pt>
                <c:pt idx="3">
                  <c:v>58</c:v>
                </c:pt>
                <c:pt idx="4">
                  <c:v>21</c:v>
                </c:pt>
                <c:pt idx="5">
                  <c:v>14</c:v>
                </c:pt>
                <c:pt idx="6">
                  <c:v>1</c:v>
                </c:pt>
                <c:pt idx="7">
                  <c:v>2</c:v>
                </c:pt>
                <c:pt idx="8">
                  <c:v>60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5-491A-BBDC-EBD1EBAE46E9}"/>
            </c:ext>
          </c:extLst>
        </c:ser>
        <c:ser>
          <c:idx val="2"/>
          <c:order val="2"/>
          <c:tx>
            <c:strRef>
              <c:f>'foetal outcome(current)'!$U$98:$U$99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outcome(current)'!$U$100:$U$109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5-491A-BBDC-EBD1EBAE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522800"/>
        <c:axId val="253523632"/>
        <c:axId val="0"/>
      </c:bar3DChart>
      <c:catAx>
        <c:axId val="2535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3632"/>
        <c:crosses val="autoZero"/>
        <c:auto val="1"/>
        <c:lblAlgn val="ctr"/>
        <c:lblOffset val="100"/>
        <c:noMultiLvlLbl val="0"/>
      </c:catAx>
      <c:valAx>
        <c:axId val="253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Distribution of history of current pregnancy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'foetal outcome(current)'!$S$98:$S$99</c:f>
              <c:strCache>
                <c:ptCount val="2"/>
                <c:pt idx="0">
                  <c:v>&lt;24 months (n=54)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outcome(current)'!$S$100:$S$109</c:f>
              <c:numCache>
                <c:formatCode>General</c:formatCode>
                <c:ptCount val="10"/>
                <c:pt idx="0">
                  <c:v>40</c:v>
                </c:pt>
                <c:pt idx="1">
                  <c:v>13</c:v>
                </c:pt>
                <c:pt idx="2">
                  <c:v>3</c:v>
                </c:pt>
                <c:pt idx="3">
                  <c:v>35</c:v>
                </c:pt>
                <c:pt idx="4">
                  <c:v>5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19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EE5-B1CC-2568E938D01E}"/>
            </c:ext>
          </c:extLst>
        </c:ser>
        <c:ser>
          <c:idx val="1"/>
          <c:order val="1"/>
          <c:tx>
            <c:strRef>
              <c:f>'foetal outcome(current)'!$T$98:$T$99</c:f>
              <c:strCache>
                <c:ptCount val="2"/>
                <c:pt idx="0">
                  <c:v>24– 60 months (n=106)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outcome(current)'!$T$100:$T$109</c:f>
              <c:numCache>
                <c:formatCode>General</c:formatCode>
                <c:ptCount val="10"/>
                <c:pt idx="0">
                  <c:v>66</c:v>
                </c:pt>
                <c:pt idx="1">
                  <c:v>40</c:v>
                </c:pt>
                <c:pt idx="2">
                  <c:v>10</c:v>
                </c:pt>
                <c:pt idx="3">
                  <c:v>58</c:v>
                </c:pt>
                <c:pt idx="4">
                  <c:v>21</c:v>
                </c:pt>
                <c:pt idx="5">
                  <c:v>14</c:v>
                </c:pt>
                <c:pt idx="6">
                  <c:v>1</c:v>
                </c:pt>
                <c:pt idx="7">
                  <c:v>2</c:v>
                </c:pt>
                <c:pt idx="8">
                  <c:v>60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4EE5-B1CC-2568E938D01E}"/>
            </c:ext>
          </c:extLst>
        </c:ser>
        <c:ser>
          <c:idx val="2"/>
          <c:order val="2"/>
          <c:tx>
            <c:strRef>
              <c:f>'foetal outcome(current)'!$U$98:$U$99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'foetal outcome(current)'!$Q$100:$R$109</c:f>
              <c:multiLvlStrCache>
                <c:ptCount val="10"/>
                <c:lvl>
                  <c:pt idx="0">
                    <c:v>LSCS</c:v>
                  </c:pt>
                  <c:pt idx="1">
                    <c:v>VD</c:v>
                  </c:pt>
                  <c:pt idx="2">
                    <c:v>LBW</c:v>
                  </c:pt>
                  <c:pt idx="3">
                    <c:v>NA</c:v>
                  </c:pt>
                  <c:pt idx="4">
                    <c:v>PTB</c:v>
                  </c:pt>
                  <c:pt idx="5">
                    <c:v>SGA</c:v>
                  </c:pt>
                  <c:pt idx="6">
                    <c:v>STILL BIRTH</c:v>
                  </c:pt>
                  <c:pt idx="7">
                    <c:v>OTHER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Mode of delivery</c:v>
                  </c:pt>
                  <c:pt idx="2">
                    <c:v>Complications</c:v>
                  </c:pt>
                  <c:pt idx="8">
                    <c:v>Baby’s gender</c:v>
                  </c:pt>
                </c:lvl>
              </c:multiLvlStrCache>
            </c:multiLvlStrRef>
          </c:cat>
          <c:val>
            <c:numRef>
              <c:f>'foetal outcome(current)'!$U$100:$U$109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4EE5-B1CC-2568E938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522800"/>
        <c:axId val="253523632"/>
        <c:axId val="0"/>
      </c:bar3DChart>
      <c:catAx>
        <c:axId val="2535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3632"/>
        <c:crosses val="autoZero"/>
        <c:auto val="1"/>
        <c:lblAlgn val="ctr"/>
        <c:lblOffset val="100"/>
        <c:noMultiLvlLbl val="0"/>
      </c:catAx>
      <c:valAx>
        <c:axId val="253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co-morbidity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'co-morbitity'!$B$23</c:f>
              <c:strCache>
                <c:ptCount val="1"/>
                <c:pt idx="0">
                  <c:v>Nil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'co-morbitity'!$C$23:$E$23</c:f>
              <c:numCache>
                <c:formatCode>General</c:formatCode>
                <c:ptCount val="3"/>
                <c:pt idx="0">
                  <c:v>38.9</c:v>
                </c:pt>
                <c:pt idx="1">
                  <c:v>45.2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0-46AB-A660-D5B765D74854}"/>
            </c:ext>
          </c:extLst>
        </c:ser>
        <c:ser>
          <c:idx val="1"/>
          <c:order val="1"/>
          <c:tx>
            <c:strRef>
              <c:f>'co-morbitity'!$B$24</c:f>
              <c:strCache>
                <c:ptCount val="1"/>
                <c:pt idx="0">
                  <c:v>ANHYDRAMNIOS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'co-morbitity'!$C$24:$E$24</c:f>
              <c:numCache>
                <c:formatCode>General</c:formatCode>
                <c:ptCount val="3"/>
                <c:pt idx="0">
                  <c:v>1.9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0-46AB-A660-D5B765D74854}"/>
            </c:ext>
          </c:extLst>
        </c:ser>
        <c:ser>
          <c:idx val="2"/>
          <c:order val="2"/>
          <c:tx>
            <c:strRef>
              <c:f>'co-morbitity'!$B$25</c:f>
              <c:strCache>
                <c:ptCount val="1"/>
                <c:pt idx="0">
                  <c:v>GDM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'co-morbitity'!$C$25:$E$25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10.4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0-46AB-A660-D5B765D74854}"/>
            </c:ext>
          </c:extLst>
        </c:ser>
        <c:ser>
          <c:idx val="3"/>
          <c:order val="3"/>
          <c:tx>
            <c:strRef>
              <c:f>'co-morbitity'!$B$26</c:f>
              <c:strCache>
                <c:ptCount val="1"/>
                <c:pt idx="0">
                  <c:v>HYPOTHY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'co-morbitity'!$C$26:$E$26</c:f>
              <c:numCache>
                <c:formatCode>General</c:formatCode>
                <c:ptCount val="3"/>
                <c:pt idx="0">
                  <c:v>5.6</c:v>
                </c:pt>
                <c:pt idx="1">
                  <c:v>2.8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0-46AB-A660-D5B765D74854}"/>
            </c:ext>
          </c:extLst>
        </c:ser>
        <c:ser>
          <c:idx val="4"/>
          <c:order val="4"/>
          <c:tx>
            <c:strRef>
              <c:f>'co-morbitity'!$B$27</c:f>
              <c:strCache>
                <c:ptCount val="1"/>
                <c:pt idx="0">
                  <c:v>IUGR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'co-morbitity'!$C$27:$E$27</c:f>
              <c:numCache>
                <c:formatCode>General</c:formatCode>
                <c:ptCount val="3"/>
                <c:pt idx="0">
                  <c:v>1.9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0-46AB-A660-D5B765D74854}"/>
            </c:ext>
          </c:extLst>
        </c:ser>
        <c:ser>
          <c:idx val="5"/>
          <c:order val="5"/>
          <c:tx>
            <c:strRef>
              <c:f>'co-morbitity'!$B$28</c:f>
              <c:strCache>
                <c:ptCount val="1"/>
                <c:pt idx="0">
                  <c:v>MOD.ANEMIA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'co-morbitity'!$C$28:$E$28</c:f>
              <c:numCache>
                <c:formatCode>General</c:formatCode>
                <c:ptCount val="3"/>
                <c:pt idx="0">
                  <c:v>1.9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0-46AB-A660-D5B765D74854}"/>
            </c:ext>
          </c:extLst>
        </c:ser>
        <c:ser>
          <c:idx val="6"/>
          <c:order val="6"/>
          <c:tx>
            <c:strRef>
              <c:f>'co-morbitity'!$B$29</c:f>
              <c:strCache>
                <c:ptCount val="1"/>
                <c:pt idx="0">
                  <c:v>OLIGO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'co-morbitity'!$C$29:$E$29</c:f>
              <c:numCache>
                <c:formatCode>General</c:formatCode>
                <c:ptCount val="3"/>
                <c:pt idx="0">
                  <c:v>5.6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10-46AB-A660-D5B765D74854}"/>
            </c:ext>
          </c:extLst>
        </c:ser>
        <c:ser>
          <c:idx val="7"/>
          <c:order val="7"/>
          <c:tx>
            <c:strRef>
              <c:f>'co-morbitity'!$B$30</c:f>
              <c:strCache>
                <c:ptCount val="1"/>
                <c:pt idx="0">
                  <c:v>PIH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'co-morbitity'!$C$30:$E$30</c:f>
              <c:numCache>
                <c:formatCode>General</c:formatCode>
                <c:ptCount val="3"/>
                <c:pt idx="0">
                  <c:v>7.4</c:v>
                </c:pt>
                <c:pt idx="1">
                  <c:v>13.2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0-46AB-A660-D5B765D74854}"/>
            </c:ext>
          </c:extLst>
        </c:ser>
        <c:ser>
          <c:idx val="8"/>
          <c:order val="8"/>
          <c:tx>
            <c:strRef>
              <c:f>'co-morbitity'!$B$31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'co-morbitity'!$C$31:$E$31</c:f>
              <c:numCache>
                <c:formatCode>General</c:formatCode>
                <c:ptCount val="3"/>
                <c:pt idx="0">
                  <c:v>1.9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10-46AB-A660-D5B765D74854}"/>
            </c:ext>
          </c:extLst>
        </c:ser>
        <c:ser>
          <c:idx val="9"/>
          <c:order val="9"/>
          <c:tx>
            <c:strRef>
              <c:f>'co-morbitity'!$B$32</c:f>
              <c:strCache>
                <c:ptCount val="1"/>
                <c:pt idx="0">
                  <c:v>PRE-ECL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'co-morbitity'!$C$32:$E$32</c:f>
              <c:numCache>
                <c:formatCode>General</c:formatCode>
                <c:ptCount val="3"/>
                <c:pt idx="0">
                  <c:v>1.9</c:v>
                </c:pt>
                <c:pt idx="1">
                  <c:v>3.8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10-46AB-A660-D5B765D74854}"/>
            </c:ext>
          </c:extLst>
        </c:ser>
        <c:ser>
          <c:idx val="10"/>
          <c:order val="10"/>
          <c:tx>
            <c:strRef>
              <c:f>'co-morbitity'!$B$33</c:f>
              <c:strCache>
                <c:ptCount val="1"/>
                <c:pt idx="0">
                  <c:v>RH INC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'co-morbitity'!$C$33:$E$33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3.8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10-46AB-A660-D5B765D74854}"/>
            </c:ext>
          </c:extLst>
        </c:ser>
        <c:ser>
          <c:idx val="11"/>
          <c:order val="11"/>
          <c:tx>
            <c:strRef>
              <c:f>'co-morbitity'!$B$34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'co-morbitity'!$C$34:$E$34</c:f>
              <c:numCache>
                <c:formatCode>General</c:formatCode>
                <c:ptCount val="3"/>
                <c:pt idx="0">
                  <c:v>14.8</c:v>
                </c:pt>
                <c:pt idx="1">
                  <c:v>18.899999999999999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10-46AB-A660-D5B765D7485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'co-morbitity'!$D$22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10-46AB-A660-D5B765D74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8206879"/>
        <c:axId val="1018204799"/>
        <c:axId val="0"/>
      </c:bar3DChart>
      <c:catAx>
        <c:axId val="101820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Co-morbidity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4799"/>
        <c:crosses val="autoZero"/>
        <c:auto val="1"/>
        <c:lblAlgn val="ctr"/>
        <c:lblOffset val="100"/>
        <c:noMultiLvlLbl val="0"/>
      </c:catAx>
      <c:valAx>
        <c:axId val="10182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of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history of previous pregnancy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'FOETAL OUTCOME '!$R$4:$R$5</c:f>
              <c:strCache>
                <c:ptCount val="2"/>
                <c:pt idx="0">
                  <c:v>≤36 months (n=89)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'!$R$6:$R$25</c:f>
              <c:numCache>
                <c:formatCode>General</c:formatCode>
                <c:ptCount val="20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21</c:v>
                </c:pt>
                <c:pt idx="14">
                  <c:v>33</c:v>
                </c:pt>
                <c:pt idx="15">
                  <c:v>0</c:v>
                </c:pt>
                <c:pt idx="16">
                  <c:v>26</c:v>
                </c:pt>
                <c:pt idx="17">
                  <c:v>28</c:v>
                </c:pt>
                <c:pt idx="18">
                  <c:v>45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2-40AF-AA60-27DF8CC42098}"/>
            </c:ext>
          </c:extLst>
        </c:ser>
        <c:ser>
          <c:idx val="1"/>
          <c:order val="1"/>
          <c:tx>
            <c:strRef>
              <c:f>'FOETAL OUTCOME '!$S$4:$S$5</c:f>
              <c:strCache>
                <c:ptCount val="2"/>
                <c:pt idx="0">
                  <c:v>36 – 60 months (n=71)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'!$S$6:$S$25</c:f>
              <c:numCache>
                <c:formatCode>General</c:formatCode>
                <c:ptCount val="20"/>
                <c:pt idx="0">
                  <c:v>43</c:v>
                </c:pt>
                <c:pt idx="1">
                  <c:v>40</c:v>
                </c:pt>
                <c:pt idx="2">
                  <c:v>23</c:v>
                </c:pt>
                <c:pt idx="3">
                  <c:v>2</c:v>
                </c:pt>
                <c:pt idx="4">
                  <c:v>14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39</c:v>
                </c:pt>
                <c:pt idx="9">
                  <c:v>12</c:v>
                </c:pt>
                <c:pt idx="10">
                  <c:v>8</c:v>
                </c:pt>
                <c:pt idx="11">
                  <c:v>2</c:v>
                </c:pt>
                <c:pt idx="12">
                  <c:v>15</c:v>
                </c:pt>
                <c:pt idx="13">
                  <c:v>43</c:v>
                </c:pt>
                <c:pt idx="14">
                  <c:v>63</c:v>
                </c:pt>
                <c:pt idx="15">
                  <c:v>0</c:v>
                </c:pt>
                <c:pt idx="16">
                  <c:v>0</c:v>
                </c:pt>
                <c:pt idx="17">
                  <c:v>106</c:v>
                </c:pt>
                <c:pt idx="18">
                  <c:v>90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2-40AF-AA60-27DF8CC42098}"/>
            </c:ext>
          </c:extLst>
        </c:ser>
        <c:ser>
          <c:idx val="2"/>
          <c:order val="2"/>
          <c:tx>
            <c:strRef>
              <c:f>'FOETAL OUTCOME '!$T$4:$T$5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'!$T$6:$T$25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16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23</c:v>
                </c:pt>
                <c:pt idx="18">
                  <c:v>20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2-40AF-AA60-27DF8CC42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242592"/>
        <c:axId val="55243424"/>
        <c:axId val="0"/>
      </c:bar3DChart>
      <c:catAx>
        <c:axId val="552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424"/>
        <c:crosses val="autoZero"/>
        <c:auto val="1"/>
        <c:lblAlgn val="ctr"/>
        <c:lblOffset val="100"/>
        <c:noMultiLvlLbl val="0"/>
      </c:catAx>
      <c:valAx>
        <c:axId val="552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socio-demographic characteristics (education and occupation)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'education and aqupation'!$U$46:$U$47</c:f>
              <c:strCache>
                <c:ptCount val="2"/>
                <c:pt idx="0">
                  <c:v>&lt;24 months (n=54)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'education and aqupation'!$S$48:$T$68</c:f>
              <c:multiLvlStrCache>
                <c:ptCount val="21"/>
                <c:lvl>
                  <c:pt idx="0">
                    <c:v>&lt;5th std</c:v>
                  </c:pt>
                  <c:pt idx="1">
                    <c:v>5 – 10th std</c:v>
                  </c:pt>
                  <c:pt idx="2">
                    <c:v>Up to 12th std</c:v>
                  </c:pt>
                  <c:pt idx="3">
                    <c:v>Graduated</c:v>
                  </c:pt>
                  <c:pt idx="4">
                    <c:v>Post graduated</c:v>
                  </c:pt>
                  <c:pt idx="5">
                    <c:v>&lt;5th std</c:v>
                  </c:pt>
                  <c:pt idx="6">
                    <c:v>5 – 10th std</c:v>
                  </c:pt>
                  <c:pt idx="7">
                    <c:v>Up to 12th std</c:v>
                  </c:pt>
                  <c:pt idx="8">
                    <c:v>Graduated</c:v>
                  </c:pt>
                  <c:pt idx="9">
                    <c:v>Post graduated</c:v>
                  </c:pt>
                  <c:pt idx="10">
                    <c:v>House wife</c:v>
                  </c:pt>
                  <c:pt idx="11">
                    <c:v>IT job</c:v>
                  </c:pt>
                  <c:pt idx="12">
                    <c:v>Private job</c:v>
                  </c:pt>
                  <c:pt idx="13">
                    <c:v>Govt job</c:v>
                  </c:pt>
                  <c:pt idx="14">
                    <c:v>Self employed</c:v>
                  </c:pt>
                  <c:pt idx="15">
                    <c:v>Other</c:v>
                  </c:pt>
                  <c:pt idx="16">
                    <c:v>IT job</c:v>
                  </c:pt>
                  <c:pt idx="17">
                    <c:v>Private job</c:v>
                  </c:pt>
                  <c:pt idx="18">
                    <c:v>Govt job</c:v>
                  </c:pt>
                  <c:pt idx="19">
                    <c:v>Self employed</c:v>
                  </c:pt>
                  <c:pt idx="20">
                    <c:v>Other</c:v>
                  </c:pt>
                </c:lvl>
                <c:lvl>
                  <c:pt idx="0">
                    <c:v>Patient’s education</c:v>
                  </c:pt>
                  <c:pt idx="5">
                    <c:v>Husband’s education</c:v>
                  </c:pt>
                  <c:pt idx="10">
                    <c:v>Patient’s occupation</c:v>
                  </c:pt>
                  <c:pt idx="16">
                    <c:v>Husband’s occupation</c:v>
                  </c:pt>
                </c:lvl>
              </c:multiLvlStrCache>
            </c:multiLvlStrRef>
          </c:cat>
          <c:val>
            <c:numRef>
              <c:f>'education and aqupation'!$U$48:$U$68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  <c:pt idx="8">
                  <c:v>29</c:v>
                </c:pt>
                <c:pt idx="9">
                  <c:v>12</c:v>
                </c:pt>
                <c:pt idx="10">
                  <c:v>48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12</c:v>
                </c:pt>
                <c:pt idx="18">
                  <c:v>1</c:v>
                </c:pt>
                <c:pt idx="19">
                  <c:v>17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4-466A-BDAE-95AD2F6C68AF}"/>
            </c:ext>
          </c:extLst>
        </c:ser>
        <c:ser>
          <c:idx val="1"/>
          <c:order val="1"/>
          <c:tx>
            <c:strRef>
              <c:f>'education and aqupation'!$V$46:$V$47</c:f>
              <c:strCache>
                <c:ptCount val="2"/>
                <c:pt idx="0">
                  <c:v>24– 60 months (n=106)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'education and aqupation'!$S$48:$T$68</c:f>
              <c:multiLvlStrCache>
                <c:ptCount val="21"/>
                <c:lvl>
                  <c:pt idx="0">
                    <c:v>&lt;5th std</c:v>
                  </c:pt>
                  <c:pt idx="1">
                    <c:v>5 – 10th std</c:v>
                  </c:pt>
                  <c:pt idx="2">
                    <c:v>Up to 12th std</c:v>
                  </c:pt>
                  <c:pt idx="3">
                    <c:v>Graduated</c:v>
                  </c:pt>
                  <c:pt idx="4">
                    <c:v>Post graduated</c:v>
                  </c:pt>
                  <c:pt idx="5">
                    <c:v>&lt;5th std</c:v>
                  </c:pt>
                  <c:pt idx="6">
                    <c:v>5 – 10th std</c:v>
                  </c:pt>
                  <c:pt idx="7">
                    <c:v>Up to 12th std</c:v>
                  </c:pt>
                  <c:pt idx="8">
                    <c:v>Graduated</c:v>
                  </c:pt>
                  <c:pt idx="9">
                    <c:v>Post graduated</c:v>
                  </c:pt>
                  <c:pt idx="10">
                    <c:v>House wife</c:v>
                  </c:pt>
                  <c:pt idx="11">
                    <c:v>IT job</c:v>
                  </c:pt>
                  <c:pt idx="12">
                    <c:v>Private job</c:v>
                  </c:pt>
                  <c:pt idx="13">
                    <c:v>Govt job</c:v>
                  </c:pt>
                  <c:pt idx="14">
                    <c:v>Self employed</c:v>
                  </c:pt>
                  <c:pt idx="15">
                    <c:v>Other</c:v>
                  </c:pt>
                  <c:pt idx="16">
                    <c:v>IT job</c:v>
                  </c:pt>
                  <c:pt idx="17">
                    <c:v>Private job</c:v>
                  </c:pt>
                  <c:pt idx="18">
                    <c:v>Govt job</c:v>
                  </c:pt>
                  <c:pt idx="19">
                    <c:v>Self employed</c:v>
                  </c:pt>
                  <c:pt idx="20">
                    <c:v>Other</c:v>
                  </c:pt>
                </c:lvl>
                <c:lvl>
                  <c:pt idx="0">
                    <c:v>Patient’s education</c:v>
                  </c:pt>
                  <c:pt idx="5">
                    <c:v>Husband’s education</c:v>
                  </c:pt>
                  <c:pt idx="10">
                    <c:v>Patient’s occupation</c:v>
                  </c:pt>
                  <c:pt idx="16">
                    <c:v>Husband’s occupation</c:v>
                  </c:pt>
                </c:lvl>
              </c:multiLvlStrCache>
            </c:multiLvlStrRef>
          </c:cat>
          <c:val>
            <c:numRef>
              <c:f>'education and aqupation'!$V$48:$V$68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42</c:v>
                </c:pt>
                <c:pt idx="4">
                  <c:v>8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63</c:v>
                </c:pt>
                <c:pt idx="9">
                  <c:v>33</c:v>
                </c:pt>
                <c:pt idx="10">
                  <c:v>83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27</c:v>
                </c:pt>
                <c:pt idx="17">
                  <c:v>13</c:v>
                </c:pt>
                <c:pt idx="18">
                  <c:v>6</c:v>
                </c:pt>
                <c:pt idx="19">
                  <c:v>33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4-466A-BDAE-95AD2F6C68AF}"/>
            </c:ext>
          </c:extLst>
        </c:ser>
        <c:ser>
          <c:idx val="2"/>
          <c:order val="2"/>
          <c:tx>
            <c:strRef>
              <c:f>'education and aqupation'!$W$46:$W$47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'education and aqupation'!$S$48:$T$68</c:f>
              <c:multiLvlStrCache>
                <c:ptCount val="21"/>
                <c:lvl>
                  <c:pt idx="0">
                    <c:v>&lt;5th std</c:v>
                  </c:pt>
                  <c:pt idx="1">
                    <c:v>5 – 10th std</c:v>
                  </c:pt>
                  <c:pt idx="2">
                    <c:v>Up to 12th std</c:v>
                  </c:pt>
                  <c:pt idx="3">
                    <c:v>Graduated</c:v>
                  </c:pt>
                  <c:pt idx="4">
                    <c:v>Post graduated</c:v>
                  </c:pt>
                  <c:pt idx="5">
                    <c:v>&lt;5th std</c:v>
                  </c:pt>
                  <c:pt idx="6">
                    <c:v>5 – 10th std</c:v>
                  </c:pt>
                  <c:pt idx="7">
                    <c:v>Up to 12th std</c:v>
                  </c:pt>
                  <c:pt idx="8">
                    <c:v>Graduated</c:v>
                  </c:pt>
                  <c:pt idx="9">
                    <c:v>Post graduated</c:v>
                  </c:pt>
                  <c:pt idx="10">
                    <c:v>House wife</c:v>
                  </c:pt>
                  <c:pt idx="11">
                    <c:v>IT job</c:v>
                  </c:pt>
                  <c:pt idx="12">
                    <c:v>Private job</c:v>
                  </c:pt>
                  <c:pt idx="13">
                    <c:v>Govt job</c:v>
                  </c:pt>
                  <c:pt idx="14">
                    <c:v>Self employed</c:v>
                  </c:pt>
                  <c:pt idx="15">
                    <c:v>Other</c:v>
                  </c:pt>
                  <c:pt idx="16">
                    <c:v>IT job</c:v>
                  </c:pt>
                  <c:pt idx="17">
                    <c:v>Private job</c:v>
                  </c:pt>
                  <c:pt idx="18">
                    <c:v>Govt job</c:v>
                  </c:pt>
                  <c:pt idx="19">
                    <c:v>Self employed</c:v>
                  </c:pt>
                  <c:pt idx="20">
                    <c:v>Other</c:v>
                  </c:pt>
                </c:lvl>
                <c:lvl>
                  <c:pt idx="0">
                    <c:v>Patient’s education</c:v>
                  </c:pt>
                  <c:pt idx="5">
                    <c:v>Husband’s education</c:v>
                  </c:pt>
                  <c:pt idx="10">
                    <c:v>Patient’s occupation</c:v>
                  </c:pt>
                  <c:pt idx="16">
                    <c:v>Husband’s occupation</c:v>
                  </c:pt>
                </c:lvl>
              </c:multiLvlStrCache>
            </c:multiLvlStrRef>
          </c:cat>
          <c:val>
            <c:numRef>
              <c:f>'education and aqupation'!$W$48:$W$68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14</c:v>
                </c:pt>
                <c:pt idx="9">
                  <c:v>7</c:v>
                </c:pt>
                <c:pt idx="10">
                  <c:v>14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4-466A-BDAE-95AD2F6C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776352"/>
        <c:axId val="496778432"/>
        <c:axId val="0"/>
      </c:bar3DChart>
      <c:catAx>
        <c:axId val="4967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78432"/>
        <c:crosses val="autoZero"/>
        <c:auto val="1"/>
        <c:lblAlgn val="ctr"/>
        <c:lblOffset val="100"/>
        <c:noMultiLvlLbl val="0"/>
      </c:catAx>
      <c:valAx>
        <c:axId val="4967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history of previous pregnancy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'FOETAL OUTCOME '!$R$4:$R$5</c:f>
              <c:strCache>
                <c:ptCount val="2"/>
                <c:pt idx="0">
                  <c:v>≤36 months (n=89)</c:v>
                </c:pt>
                <c:pt idx="1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'!$R$6:$R$25</c:f>
              <c:numCache>
                <c:formatCode>General</c:formatCode>
                <c:ptCount val="20"/>
                <c:pt idx="0">
                  <c:v>28</c:v>
                </c:pt>
                <c:pt idx="1">
                  <c:v>18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21</c:v>
                </c:pt>
                <c:pt idx="14">
                  <c:v>33</c:v>
                </c:pt>
                <c:pt idx="15">
                  <c:v>0</c:v>
                </c:pt>
                <c:pt idx="16">
                  <c:v>26</c:v>
                </c:pt>
                <c:pt idx="17">
                  <c:v>28</c:v>
                </c:pt>
                <c:pt idx="18">
                  <c:v>45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B-41BA-A3FC-76D4CA60A2B3}"/>
            </c:ext>
          </c:extLst>
        </c:ser>
        <c:ser>
          <c:idx val="1"/>
          <c:order val="1"/>
          <c:tx>
            <c:strRef>
              <c:f>'FOETAL OUTCOME '!$S$4:$S$5</c:f>
              <c:strCache>
                <c:ptCount val="2"/>
                <c:pt idx="0">
                  <c:v>36 – 60 months (n=71)</c:v>
                </c:pt>
                <c:pt idx="1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'!$S$6:$S$25</c:f>
              <c:numCache>
                <c:formatCode>General</c:formatCode>
                <c:ptCount val="20"/>
                <c:pt idx="0">
                  <c:v>43</c:v>
                </c:pt>
                <c:pt idx="1">
                  <c:v>40</c:v>
                </c:pt>
                <c:pt idx="2">
                  <c:v>23</c:v>
                </c:pt>
                <c:pt idx="3">
                  <c:v>2</c:v>
                </c:pt>
                <c:pt idx="4">
                  <c:v>14</c:v>
                </c:pt>
                <c:pt idx="5">
                  <c:v>10</c:v>
                </c:pt>
                <c:pt idx="6">
                  <c:v>4</c:v>
                </c:pt>
                <c:pt idx="7">
                  <c:v>0</c:v>
                </c:pt>
                <c:pt idx="8">
                  <c:v>39</c:v>
                </c:pt>
                <c:pt idx="9">
                  <c:v>12</c:v>
                </c:pt>
                <c:pt idx="10">
                  <c:v>8</c:v>
                </c:pt>
                <c:pt idx="11">
                  <c:v>2</c:v>
                </c:pt>
                <c:pt idx="12">
                  <c:v>15</c:v>
                </c:pt>
                <c:pt idx="13">
                  <c:v>43</c:v>
                </c:pt>
                <c:pt idx="14">
                  <c:v>63</c:v>
                </c:pt>
                <c:pt idx="15">
                  <c:v>0</c:v>
                </c:pt>
                <c:pt idx="16">
                  <c:v>0</c:v>
                </c:pt>
                <c:pt idx="17">
                  <c:v>106</c:v>
                </c:pt>
                <c:pt idx="18">
                  <c:v>90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B-41BA-A3FC-76D4CA60A2B3}"/>
            </c:ext>
          </c:extLst>
        </c:ser>
        <c:ser>
          <c:idx val="2"/>
          <c:order val="2"/>
          <c:tx>
            <c:strRef>
              <c:f>'FOETAL OUTCOME '!$T$4:$T$5</c:f>
              <c:strCache>
                <c:ptCount val="2"/>
                <c:pt idx="0">
                  <c:v>&gt;60 months (n=23)</c:v>
                </c:pt>
                <c:pt idx="1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'FOETAL OUTCOME '!$P$6:$Q$25</c:f>
              <c:multiLvlStrCache>
                <c:ptCount val="20"/>
                <c:lvl>
                  <c:pt idx="0">
                    <c:v>Normal</c:v>
                  </c:pt>
                  <c:pt idx="1">
                    <c:v>Emergency LSCS</c:v>
                  </c:pt>
                  <c:pt idx="2">
                    <c:v>Elective LSCS</c:v>
                  </c:pt>
                  <c:pt idx="3">
                    <c:v>ABRUPTION</c:v>
                  </c:pt>
                  <c:pt idx="4">
                    <c:v>BREECH</c:v>
                  </c:pt>
                  <c:pt idx="5">
                    <c:v>FETAL DISTRESS</c:v>
                  </c:pt>
                  <c:pt idx="6">
                    <c:v>GDM</c:v>
                  </c:pt>
                  <c:pt idx="7">
                    <c:v>IUFD</c:v>
                  </c:pt>
                  <c:pt idx="8">
                    <c:v>NONE</c:v>
                  </c:pt>
                  <c:pt idx="9">
                    <c:v>PIH</c:v>
                  </c:pt>
                  <c:pt idx="10">
                    <c:v>PREECLEMPSIA</c:v>
                  </c:pt>
                  <c:pt idx="11">
                    <c:v>IUGR</c:v>
                  </c:pt>
                  <c:pt idx="12">
                    <c:v>Other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NA</c:v>
                  </c:pt>
                  <c:pt idx="16">
                    <c:v>&lt;36 months</c:v>
                  </c:pt>
                  <c:pt idx="17">
                    <c:v>&gt;36 months</c:v>
                  </c:pt>
                  <c:pt idx="18">
                    <c:v>Absent</c:v>
                  </c:pt>
                  <c:pt idx="19">
                    <c:v>Present</c:v>
                  </c:pt>
                </c:lvl>
                <c:lvl>
                  <c:pt idx="0">
                    <c:v>Mode of delivery</c:v>
                  </c:pt>
                  <c:pt idx="3">
                    <c:v>Complications</c:v>
                  </c:pt>
                  <c:pt idx="13">
                    <c:v>Baby’s gender</c:v>
                  </c:pt>
                  <c:pt idx="15">
                    <c:v>Child’s Age</c:v>
                  </c:pt>
                  <c:pt idx="18">
                    <c:v>Neonatal complications</c:v>
                  </c:pt>
                </c:lvl>
              </c:multiLvlStrCache>
            </c:multiLvlStrRef>
          </c:cat>
          <c:val>
            <c:numRef>
              <c:f>'FOETAL OUTCOME '!$T$6:$T$25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16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23</c:v>
                </c:pt>
                <c:pt idx="18">
                  <c:v>20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B-41BA-A3FC-76D4CA60A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242592"/>
        <c:axId val="55243424"/>
        <c:axId val="0"/>
      </c:bar3DChart>
      <c:catAx>
        <c:axId val="552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424"/>
        <c:crosses val="autoZero"/>
        <c:auto val="1"/>
        <c:lblAlgn val="ctr"/>
        <c:lblOffset val="100"/>
        <c:noMultiLvlLbl val="0"/>
      </c:catAx>
      <c:valAx>
        <c:axId val="552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co-morbidity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'co-morbitity'!$B$23</c:f>
              <c:strCache>
                <c:ptCount val="1"/>
                <c:pt idx="0">
                  <c:v>Nil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'co-morbitity'!$C$23:$E$23</c:f>
              <c:numCache>
                <c:formatCode>General</c:formatCode>
                <c:ptCount val="3"/>
                <c:pt idx="0">
                  <c:v>38.9</c:v>
                </c:pt>
                <c:pt idx="1">
                  <c:v>45.2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C-405F-8624-6462ED3880A9}"/>
            </c:ext>
          </c:extLst>
        </c:ser>
        <c:ser>
          <c:idx val="1"/>
          <c:order val="1"/>
          <c:tx>
            <c:strRef>
              <c:f>'co-morbitity'!$B$24</c:f>
              <c:strCache>
                <c:ptCount val="1"/>
                <c:pt idx="0">
                  <c:v>ANHYDRAMNIOS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'co-morbitity'!$C$24:$E$24</c:f>
              <c:numCache>
                <c:formatCode>General</c:formatCode>
                <c:ptCount val="3"/>
                <c:pt idx="0">
                  <c:v>1.9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C-405F-8624-6462ED3880A9}"/>
            </c:ext>
          </c:extLst>
        </c:ser>
        <c:ser>
          <c:idx val="2"/>
          <c:order val="2"/>
          <c:tx>
            <c:strRef>
              <c:f>'co-morbitity'!$B$25</c:f>
              <c:strCache>
                <c:ptCount val="1"/>
                <c:pt idx="0">
                  <c:v>GDM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'co-morbitity'!$C$25:$E$25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10.4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C-405F-8624-6462ED3880A9}"/>
            </c:ext>
          </c:extLst>
        </c:ser>
        <c:ser>
          <c:idx val="3"/>
          <c:order val="3"/>
          <c:tx>
            <c:strRef>
              <c:f>'co-morbitity'!$B$26</c:f>
              <c:strCache>
                <c:ptCount val="1"/>
                <c:pt idx="0">
                  <c:v>HYPOTHY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'co-morbitity'!$C$26:$E$26</c:f>
              <c:numCache>
                <c:formatCode>General</c:formatCode>
                <c:ptCount val="3"/>
                <c:pt idx="0">
                  <c:v>5.6</c:v>
                </c:pt>
                <c:pt idx="1">
                  <c:v>2.8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C-405F-8624-6462ED3880A9}"/>
            </c:ext>
          </c:extLst>
        </c:ser>
        <c:ser>
          <c:idx val="4"/>
          <c:order val="4"/>
          <c:tx>
            <c:strRef>
              <c:f>'co-morbitity'!$B$27</c:f>
              <c:strCache>
                <c:ptCount val="1"/>
                <c:pt idx="0">
                  <c:v>IUGR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'co-morbitity'!$C$27:$E$27</c:f>
              <c:numCache>
                <c:formatCode>General</c:formatCode>
                <c:ptCount val="3"/>
                <c:pt idx="0">
                  <c:v>1.9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C-405F-8624-6462ED3880A9}"/>
            </c:ext>
          </c:extLst>
        </c:ser>
        <c:ser>
          <c:idx val="5"/>
          <c:order val="5"/>
          <c:tx>
            <c:strRef>
              <c:f>'co-morbitity'!$B$28</c:f>
              <c:strCache>
                <c:ptCount val="1"/>
                <c:pt idx="0">
                  <c:v>MOD.ANEMIA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'co-morbitity'!$C$28:$E$28</c:f>
              <c:numCache>
                <c:formatCode>General</c:formatCode>
                <c:ptCount val="3"/>
                <c:pt idx="0">
                  <c:v>1.9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C-405F-8624-6462ED3880A9}"/>
            </c:ext>
          </c:extLst>
        </c:ser>
        <c:ser>
          <c:idx val="6"/>
          <c:order val="6"/>
          <c:tx>
            <c:strRef>
              <c:f>'co-morbitity'!$B$29</c:f>
              <c:strCache>
                <c:ptCount val="1"/>
                <c:pt idx="0">
                  <c:v>OLIGO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'co-morbitity'!$C$29:$E$29</c:f>
              <c:numCache>
                <c:formatCode>General</c:formatCode>
                <c:ptCount val="3"/>
                <c:pt idx="0">
                  <c:v>5.6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C-405F-8624-6462ED3880A9}"/>
            </c:ext>
          </c:extLst>
        </c:ser>
        <c:ser>
          <c:idx val="7"/>
          <c:order val="7"/>
          <c:tx>
            <c:strRef>
              <c:f>'co-morbitity'!$B$30</c:f>
              <c:strCache>
                <c:ptCount val="1"/>
                <c:pt idx="0">
                  <c:v>PIH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'co-morbitity'!$C$30:$E$30</c:f>
              <c:numCache>
                <c:formatCode>General</c:formatCode>
                <c:ptCount val="3"/>
                <c:pt idx="0">
                  <c:v>7.4</c:v>
                </c:pt>
                <c:pt idx="1">
                  <c:v>13.2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C-405F-8624-6462ED3880A9}"/>
            </c:ext>
          </c:extLst>
        </c:ser>
        <c:ser>
          <c:idx val="8"/>
          <c:order val="8"/>
          <c:tx>
            <c:strRef>
              <c:f>'co-morbitity'!$B$31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'co-morbitity'!$C$31:$E$31</c:f>
              <c:numCache>
                <c:formatCode>General</c:formatCode>
                <c:ptCount val="3"/>
                <c:pt idx="0">
                  <c:v>1.9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C-405F-8624-6462ED3880A9}"/>
            </c:ext>
          </c:extLst>
        </c:ser>
        <c:ser>
          <c:idx val="9"/>
          <c:order val="9"/>
          <c:tx>
            <c:strRef>
              <c:f>'co-morbitity'!$B$32</c:f>
              <c:strCache>
                <c:ptCount val="1"/>
                <c:pt idx="0">
                  <c:v>PRE-ECL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'co-morbitity'!$C$32:$E$32</c:f>
              <c:numCache>
                <c:formatCode>General</c:formatCode>
                <c:ptCount val="3"/>
                <c:pt idx="0">
                  <c:v>1.9</c:v>
                </c:pt>
                <c:pt idx="1">
                  <c:v>3.8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CC-405F-8624-6462ED3880A9}"/>
            </c:ext>
          </c:extLst>
        </c:ser>
        <c:ser>
          <c:idx val="10"/>
          <c:order val="10"/>
          <c:tx>
            <c:strRef>
              <c:f>'co-morbitity'!$B$33</c:f>
              <c:strCache>
                <c:ptCount val="1"/>
                <c:pt idx="0">
                  <c:v>RH INC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'co-morbitity'!$C$33:$E$33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3.8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CC-405F-8624-6462ED3880A9}"/>
            </c:ext>
          </c:extLst>
        </c:ser>
        <c:ser>
          <c:idx val="11"/>
          <c:order val="11"/>
          <c:tx>
            <c:strRef>
              <c:f>'co-morbitity'!$B$34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'co-morbitity'!$C$34:$E$34</c:f>
              <c:numCache>
                <c:formatCode>General</c:formatCode>
                <c:ptCount val="3"/>
                <c:pt idx="0">
                  <c:v>14.8</c:v>
                </c:pt>
                <c:pt idx="1">
                  <c:v>18.899999999999999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CC-405F-8624-6462ED3880A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'co-morbitity'!$C$21:$E$22</c15:sqref>
                  </c15:fullRef>
                  <c15:levelRef>
                    <c15:sqref>'co-morbitity'!$C$21:$E$21</c15:sqref>
                  </c15:levelRef>
                </c:ext>
              </c:extLst>
              <c:f>'co-morbitity'!$C$21:$E$21</c:f>
              <c:strCache>
                <c:ptCount val="3"/>
                <c:pt idx="0">
                  <c:v>&lt;24 months (n=54)</c:v>
                </c:pt>
                <c:pt idx="1">
                  <c:v>24– 60 months (n=106)</c:v>
                </c:pt>
                <c:pt idx="2">
                  <c:v>&gt;60 months (n=23)</c:v>
                </c:pt>
              </c:strCache>
            </c:strRef>
          </c:cat>
          <c:val>
            <c:numRef>
              <c:f>'co-morbitity'!$D$22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CC-405F-8624-6462ED388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8206879"/>
        <c:axId val="1018204799"/>
        <c:axId val="0"/>
      </c:bar3DChart>
      <c:catAx>
        <c:axId val="101820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Co-morbidity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4799"/>
        <c:crosses val="autoZero"/>
        <c:auto val="1"/>
        <c:lblAlgn val="ctr"/>
        <c:lblOffset val="100"/>
        <c:noMultiLvlLbl val="0"/>
      </c:catAx>
      <c:valAx>
        <c:axId val="101820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of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233362</xdr:colOff>
      <xdr:row>0</xdr:row>
      <xdr:rowOff>76200</xdr:rowOff>
    </xdr:from>
    <xdr:to>
      <xdr:col>33</xdr:col>
      <xdr:colOff>538162</xdr:colOff>
      <xdr:row>15</xdr:row>
      <xdr:rowOff>266699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204787</xdr:colOff>
      <xdr:row>0</xdr:row>
      <xdr:rowOff>0</xdr:rowOff>
    </xdr:from>
    <xdr:to>
      <xdr:col>30</xdr:col>
      <xdr:colOff>509587</xdr:colOff>
      <xdr:row>19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528637</xdr:colOff>
      <xdr:row>90</xdr:row>
      <xdr:rowOff>123825</xdr:rowOff>
    </xdr:from>
    <xdr:to>
      <xdr:col>32</xdr:col>
      <xdr:colOff>485775</xdr:colOff>
      <xdr:row>112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11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219075</xdr:colOff>
      <xdr:row>0</xdr:row>
      <xdr:rowOff>0</xdr:rowOff>
    </xdr:from>
    <xdr:to>
      <xdr:col>18</xdr:col>
      <xdr:colOff>571500</xdr:colOff>
      <xdr:row>14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5" y="0"/>
          <a:ext cx="7667625" cy="2838450"/>
        </a:xfrm>
        <a:prstGeom prst="rect">
          <a:avLst/>
        </a:prstGeom>
      </xdr:spPr>
    </xdr:pic>
    <xdr:clientData/>
  </xdr:twoCellAnchor>
  <xdr:twoCellAnchor>
    <xdr:from>
      <xdr:col>0</xdr:col>
      <xdr:colOff>9526</xdr:colOff>
      <xdr:row>11</xdr:row>
      <xdr:rowOff>152400</xdr:rowOff>
    </xdr:from>
    <xdr:to>
      <xdr:col>6</xdr:col>
      <xdr:colOff>200026</xdr:colOff>
      <xdr:row>27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14</xdr:row>
      <xdr:rowOff>85725</xdr:rowOff>
    </xdr:from>
    <xdr:to>
      <xdr:col>16</xdr:col>
      <xdr:colOff>473074</xdr:colOff>
      <xdr:row>61</xdr:row>
      <xdr:rowOff>53975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585787</xdr:colOff>
      <xdr:row>40</xdr:row>
      <xdr:rowOff>171450</xdr:rowOff>
    </xdr:from>
    <xdr:to>
      <xdr:col>33</xdr:col>
      <xdr:colOff>0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579437</xdr:colOff>
      <xdr:row>2</xdr:row>
      <xdr:rowOff>51595</xdr:rowOff>
    </xdr:from>
    <xdr:to>
      <xdr:col>31</xdr:col>
      <xdr:colOff>250030</xdr:colOff>
      <xdr:row>40</xdr:row>
      <xdr:rowOff>7938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18</xdr:row>
      <xdr:rowOff>114300</xdr:rowOff>
    </xdr:from>
    <xdr:to>
      <xdr:col>15</xdr:col>
      <xdr:colOff>9524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555913</xdr:colOff>
      <xdr:row>0</xdr:row>
      <xdr:rowOff>0</xdr:rowOff>
    </xdr:from>
    <xdr:to>
      <xdr:col>20</xdr:col>
      <xdr:colOff>574964</xdr:colOff>
      <xdr:row>51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jeet Singh" refreshedDate="44916.898758449075" createdVersion="6" refreshedVersion="6" minRefreshableVersion="3" recordCount="184">
  <cacheSource type="worksheet">
    <worksheetSource ref="A1:AV185" sheet="NEELAM MASTER CHART 2"/>
  </cacheSource>
  <cacheFields count="45">
    <cacheField name="S.N." numFmtId="0">
      <sharedItems containsSemiMixedTypes="0" containsString="0" containsNumber="1" containsInteger="1" minValue="1" maxValue="184"/>
    </cacheField>
    <cacheField name="PATIENT'S _x000a_NAME" numFmtId="0">
      <sharedItems containsBlank="1"/>
    </cacheField>
    <cacheField name="REGISTRATION _x000a_ NUMBER" numFmtId="0">
      <sharedItems containsString="0" containsBlank="1" containsNumber="1" containsInteger="1" minValue="487866" maxValue="887056" count="182">
        <n v="877235"/>
        <n v="880046"/>
        <n v="789440"/>
        <n v="878085"/>
        <n v="880588"/>
        <n v="807893"/>
        <n v="767571"/>
        <n v="880643"/>
        <n v="880771"/>
        <n v="880978"/>
        <n v="887056"/>
        <n v="881225"/>
        <n v="880115"/>
        <n v="881405"/>
        <n v="729025"/>
        <n v="846632"/>
        <n v="881654"/>
        <n v="487866"/>
        <n v="670639"/>
        <n v="514428"/>
        <n v="882013"/>
        <n v="779762"/>
        <n v="880319"/>
        <n v="841209"/>
        <n v="880383"/>
        <n v="880432"/>
        <n v="885909"/>
        <n v="880562"/>
        <n v="877972"/>
        <n v="878142"/>
        <n v="880808"/>
        <n v="840098"/>
        <n v="784590"/>
        <n v="765542"/>
        <n v="805756"/>
        <n v="881765"/>
        <n v="875301"/>
        <n v="844801"/>
        <n v="881791"/>
        <n v="881790"/>
        <n v="863706"/>
        <n v="775978"/>
        <n v="881903"/>
        <n v="881707"/>
        <n v="881974"/>
        <n v="882135"/>
        <n v="882151"/>
        <n v="882157"/>
        <n v="882170"/>
        <n v="725295"/>
        <n v="881254"/>
        <n v="792445"/>
        <n v="882952"/>
        <n v="874781"/>
        <n v="707579"/>
        <n v="883191"/>
        <n v="883195"/>
        <n v="883288"/>
        <n v="597843"/>
        <n v="883531"/>
        <n v="563271"/>
        <n v="875047"/>
        <n v="673149"/>
        <n v="884030"/>
        <n v="868245"/>
        <n v="868213"/>
        <n v="626734"/>
        <n v="533921"/>
        <n v="884238"/>
        <n v="884243"/>
        <n v="884261"/>
        <n v="884358"/>
        <n v="884695"/>
        <n v="810656"/>
        <n v="884818"/>
        <n v="877571"/>
        <n v="884961"/>
        <n v="626707"/>
        <n v="885342"/>
        <n v="885489"/>
        <n v="885614"/>
        <n v="651982"/>
        <n v="883569"/>
        <n v="885312"/>
        <n v="733592"/>
        <n v="753806"/>
        <n v="885050"/>
        <n v="752924"/>
        <n v="829411"/>
        <n v="881247"/>
        <n v="883962"/>
        <n v="736356"/>
        <n v="884512"/>
        <n v="884492"/>
        <n v="721478"/>
        <n v="836238"/>
        <n v="814159"/>
        <n v="753155"/>
        <n v="537841"/>
        <n v="879440"/>
        <n v="878572"/>
        <n v="883657"/>
        <n v="878281"/>
        <n v="883201"/>
        <n v="725217"/>
        <n v="697590"/>
        <n v="885362"/>
        <n v="733850"/>
        <n v="682827"/>
        <n v="882865"/>
        <n v="750963"/>
        <n v="882356"/>
        <n v="863410"/>
        <n v="878781"/>
        <n v="793123"/>
        <n v="825127"/>
        <n v="878671"/>
        <n v="879303"/>
        <n v="874967"/>
        <n v="879341"/>
        <n v="879534"/>
        <n v="868054"/>
        <n v="879999"/>
        <n v="877040"/>
        <n v="879851"/>
        <n v="879199"/>
        <n v="632636"/>
        <n v="879125"/>
        <n v="849043"/>
        <n v="814643"/>
        <n v="863267"/>
        <n v="885749"/>
        <n v="801566"/>
        <n v="874018"/>
        <n v="878711"/>
        <n v="676057"/>
        <n v="633624"/>
        <n v="611625"/>
        <n v="878500"/>
        <n v="821832"/>
        <n v="821067"/>
        <n v="567167"/>
        <n v="799516"/>
        <n v="632658"/>
        <n v="862202"/>
        <n v="877114"/>
        <n v="876858"/>
        <n v="876596"/>
        <n v="868508"/>
        <n v="865303"/>
        <n v="872655"/>
        <n v="795474"/>
        <n v="875916"/>
        <n v="875866"/>
        <n v="783453"/>
        <n v="811625"/>
        <n v="875748"/>
        <n v="874638"/>
        <n v="873038"/>
        <n v="877258"/>
        <n v="790920"/>
        <n v="640972"/>
        <n v="886658"/>
        <n v="644886"/>
        <n v="777857"/>
        <n v="582629"/>
        <n v="884182"/>
        <n v="727763"/>
        <n v="886079"/>
        <n v="674036"/>
        <n v="555591"/>
        <n v="867690"/>
        <n v="631847"/>
        <n v="731184"/>
        <n v="886060"/>
        <n v="885843"/>
        <n v="726931"/>
        <n v="877397"/>
        <n v="875650"/>
        <n v="886245"/>
        <n v="881365"/>
        <m/>
      </sharedItems>
    </cacheField>
    <cacheField name="PATIENT'S _x000a_AGE" numFmtId="0">
      <sharedItems containsString="0" containsBlank="1" containsNumber="1" containsInteger="1" minValue="21" maxValue="44" count="22">
        <n v="34"/>
        <n v="29"/>
        <n v="26"/>
        <n v="38"/>
        <n v="37"/>
        <n v="36"/>
        <n v="30"/>
        <n v="35"/>
        <n v="25"/>
        <n v="32"/>
        <n v="31"/>
        <n v="33"/>
        <n v="28"/>
        <n v="27"/>
        <n v="23"/>
        <n v="40"/>
        <n v="39"/>
        <n v="24"/>
        <n v="21"/>
        <n v="22"/>
        <n v="44"/>
        <m/>
      </sharedItems>
    </cacheField>
    <cacheField name="HUSBAND'S _x000a_AGE" numFmtId="0">
      <sharedItems containsString="0" containsBlank="1" containsNumber="1" containsInteger="1" minValue="24" maxValue="46"/>
    </cacheField>
    <cacheField name="WEIGHT (KG)" numFmtId="0">
      <sharedItems containsString="0" containsBlank="1" containsNumber="1" containsInteger="1" minValue="60" maxValue="90"/>
    </cacheField>
    <cacheField name="HEIGHT (M)" numFmtId="0">
      <sharedItems containsString="0" containsBlank="1" containsNumber="1" minValue="1.48" maxValue="1.78"/>
    </cacheField>
    <cacheField name="BMI= WIEGHT / (HEIGHT^2)" numFmtId="0">
      <sharedItems containsString="0" containsBlank="1" containsNumber="1" minValue="22.052190183434099" maxValue="36.935273185892498"/>
    </cacheField>
    <cacheField name="SOCIOECONOMIC_x000a_ STATUS (SLI SCORE)" numFmtId="0">
      <sharedItems containsString="0" containsBlank="1" containsNumber="1" containsInteger="1" minValue="8" maxValue="23" count="17">
        <n v="9"/>
        <n v="10"/>
        <n v="20"/>
        <n v="11"/>
        <n v="21"/>
        <n v="22"/>
        <n v="18"/>
        <n v="15"/>
        <n v="19"/>
        <n v="17"/>
        <n v="16"/>
        <n v="14"/>
        <n v="12"/>
        <n v="13"/>
        <n v="23"/>
        <n v="8"/>
        <m/>
      </sharedItems>
    </cacheField>
    <cacheField name="MATERNAL _x000a_EDUCATION" numFmtId="0">
      <sharedItems containsString="0" containsBlank="1" containsNumber="1" containsInteger="1" minValue="1" maxValue="5" count="6">
        <n v="2"/>
        <n v="3"/>
        <n v="4"/>
        <n v="5"/>
        <n v="1"/>
        <m/>
      </sharedItems>
    </cacheField>
    <cacheField name="HUSBAND EDUCATION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MARRIED_x000a_ FOR (YEARS)" numFmtId="0">
      <sharedItems containsString="0" containsBlank="1" containsNumber="1" containsInteger="1" minValue="2" maxValue="13"/>
    </cacheField>
    <cacheField name="OCCUPATION PATIENT" numFmtId="0">
      <sharedItems containsBlank="1" count="12">
        <s v="HW"/>
        <s v="BANKER"/>
        <s v="IT JOB"/>
        <s v="TEACHER "/>
        <s v="PRIVATE JOB"/>
        <s v="GOVERNMENT JOB"/>
        <s v="ASHA WORKER"/>
        <s v="BANK MANAGER"/>
        <s v="NURSE"/>
        <s v="DOCTOR"/>
        <s v="DESIGNER"/>
        <m/>
      </sharedItems>
    </cacheField>
    <cacheField name="OCCUPATION HUSBAND" numFmtId="0">
      <sharedItems containsBlank="1" count="18">
        <s v="SHOPKEEPER"/>
        <s v="PRIVATE JOB"/>
        <s v="ENGINEER"/>
        <s v="SALESMAN"/>
        <s v="ENGINEER "/>
        <s v="BUSINESSMAN "/>
        <s v="IT JOB"/>
        <s v="GOVERNMENT JOB"/>
        <s v="LIC AGENT"/>
        <s v="FARMER "/>
        <s v="DRIVER "/>
        <s v="LAWYER"/>
        <s v="POLICE "/>
        <s v="TEACHER"/>
        <s v="BANK MANAGER"/>
        <s v="DOCTOR"/>
        <s v="MANAGER"/>
        <m/>
      </sharedItems>
    </cacheField>
    <cacheField name="OBSTETRIC INDEX GRAVIDA" numFmtId="0">
      <sharedItems containsString="0" containsBlank="1" containsNumber="1" containsInteger="1" minValue="2" maxValue="6" count="6">
        <n v="3"/>
        <n v="2"/>
        <n v="6"/>
        <n v="4"/>
        <n v="5"/>
        <m/>
      </sharedItems>
    </cacheField>
    <cacheField name="OBSTETRIC INDEX PARITY" numFmtId="0">
      <sharedItems containsString="0" containsBlank="1" containsNumber="1" containsInteger="1" minValue="1" maxValue="4"/>
    </cacheField>
    <cacheField name="OBSTETRIC INDEX LIVE" numFmtId="0">
      <sharedItems containsString="0" containsBlank="1" containsNumber="1" containsInteger="1" minValue="0" maxValue="3"/>
    </cacheField>
    <cacheField name="OBSTETRIC INDEX DIED" numFmtId="0">
      <sharedItems containsString="0" containsBlank="1" containsNumber="1" containsInteger="1" minValue="0" maxValue="3"/>
    </cacheField>
    <cacheField name=" OBSTETRIC INDEX ABORTION" numFmtId="0">
      <sharedItems containsString="0" containsBlank="1" containsNumber="1" containsInteger="1" minValue="0" maxValue="3"/>
    </cacheField>
    <cacheField name="OBSTETRIC INDEX ECTOPIC" numFmtId="0">
      <sharedItems containsString="0" containsBlank="1" containsNumber="1" containsInteger="1" minValue="0" maxValue="1"/>
    </cacheField>
    <cacheField name="NUMBER OF LIVING CHILDREN MALE" numFmtId="0">
      <sharedItems containsString="0" containsBlank="1" containsNumber="1" containsInteger="1" minValue="0" maxValue="1"/>
    </cacheField>
    <cacheField name="NUMBER OF LIVING CHILDREN FEMALE" numFmtId="0">
      <sharedItems containsString="0" containsBlank="1" containsNumber="1" containsInteger="1" minValue="0" maxValue="2"/>
    </cacheField>
    <cacheField name="HISTORY OF INFERTILITY : _x000a_BEFORE / CURRENT PREGNANCY " numFmtId="0">
      <sharedItems containsBlank="1"/>
    </cacheField>
    <cacheField name="INTER-PREGNANCY INTERVAL (MONTHS)" numFmtId="0">
      <sharedItems containsString="0" containsBlank="1" containsNumber="1" containsInteger="1" minValue="10" maxValue="81" count="61">
        <n v="15"/>
        <n v="30"/>
        <n v="12"/>
        <n v="17"/>
        <n v="60"/>
        <n v="50"/>
        <n v="25"/>
        <n v="64"/>
        <n v="24"/>
        <n v="48"/>
        <n v="63"/>
        <n v="36"/>
        <n v="19"/>
        <n v="16"/>
        <n v="37"/>
        <n v="11"/>
        <n v="51"/>
        <n v="27"/>
        <n v="79"/>
        <n v="39"/>
        <n v="41"/>
        <n v="77"/>
        <n v="65"/>
        <n v="76"/>
        <n v="14"/>
        <n v="40"/>
        <n v="23"/>
        <n v="43"/>
        <n v="52"/>
        <n v="49"/>
        <n v="26"/>
        <n v="13"/>
        <n v="46"/>
        <n v="35"/>
        <n v="10"/>
        <n v="45"/>
        <n v="53"/>
        <n v="32"/>
        <n v="18"/>
        <n v="21"/>
        <n v="29"/>
        <n v="42"/>
        <n v="38"/>
        <n v="20"/>
        <n v="22"/>
        <n v="68"/>
        <n v="44"/>
        <n v="34"/>
        <n v="33"/>
        <n v="69"/>
        <n v="70"/>
        <n v="28"/>
        <n v="81"/>
        <n v="56"/>
        <n v="54"/>
        <n v="74"/>
        <n v="62"/>
        <n v="61"/>
        <n v="47"/>
        <n v="75"/>
        <m/>
      </sharedItems>
    </cacheField>
    <cacheField name="GESTATIONAL _x000a_AGE(WEEKS)" numFmtId="0">
      <sharedItems containsBlank="1"/>
    </cacheField>
    <cacheField name="COMORBIDITIES" numFmtId="0">
      <sharedItems containsBlank="1" count="34">
        <s v="NO"/>
        <s v="ANHYDRAMNIOS"/>
        <s v="THROMBOCYTOPENIA"/>
        <s v="PP"/>
        <s v="S.PIH"/>
        <s v="GDM"/>
        <s v="PIH"/>
        <s v="RH INC"/>
        <s v="B-THAL MINOR"/>
        <s v="HYPOTHY"/>
        <s v="PRE-ECL"/>
        <s v="MOD.ANEMIA "/>
        <s v="DCDA"/>
        <s v="FEVER"/>
        <s v="SEVERE MS"/>
        <s v="DENGUE POSITIVE"/>
        <s v="HBSAG POSITIVE"/>
        <s v="APH"/>
        <s v="RH INC + GDM"/>
        <s v="COVID POSITIVE"/>
        <s v="OLIGO"/>
        <s v="ACUTE FEBRILE ILLNESS "/>
        <s v="SEV.PREECLAMPSIA "/>
        <s v="CVD"/>
        <s v="OVERT DM"/>
        <s v="IUGR"/>
        <s v="CHICKEN POX"/>
        <s v="DCDA TWINS"/>
        <s v="HELLP SYND"/>
        <s v="ITP"/>
        <s v="CH.HTN"/>
        <s v="MVP"/>
        <s v="PIH+GDM"/>
        <m/>
      </sharedItems>
    </cacheField>
    <cacheField name="MODE OF DELIVERY IN PREVIOUS PREGNANCY NORMAL" numFmtId="0">
      <sharedItems containsBlank="1" count="4">
        <s v="NORMAL"/>
        <s v="NA"/>
        <s v="NA "/>
        <m/>
      </sharedItems>
    </cacheField>
    <cacheField name="MODE OF DELIVERY IN PREVIOUS PREGNANCY NORMAL CESAREAN :_x000a_ELECTIVE/ _x000a_EMERGENCY" numFmtId="0">
      <sharedItems containsBlank="1" count="4">
        <s v="NA"/>
        <s v="EMERGENCY"/>
        <s v="ELECTIVE"/>
        <m/>
      </sharedItems>
    </cacheField>
    <cacheField name="COMPLICATIONS _x000a_IN PREVIOUS _x000a_PREGNANCY" numFmtId="0">
      <sharedItems containsBlank="1" count="20">
        <s v="NONE"/>
        <s v="IUFD"/>
        <s v="GDM"/>
        <s v="PREECLEMPSIA"/>
        <s v="APH"/>
        <s v="PIH"/>
        <s v="BREECH"/>
        <s v="ANHYDRAMNIOS"/>
        <s v="IUGR"/>
        <s v="CPD"/>
        <s v="MS"/>
        <s v="FETAL DISTRESS"/>
        <s v="FGR"/>
        <s v="PPH"/>
        <s v="ABRUPTION"/>
        <s v="ITP"/>
        <s v="MVP"/>
        <s v="ECLEMPSIA"/>
        <s v="NA"/>
        <m/>
      </sharedItems>
    </cacheField>
    <cacheField name="FOETAL OUTCOME_x000a_ ( PREVIOUS PREGNANCY) GENDER" numFmtId="0">
      <sharedItems containsBlank="1" count="3">
        <s v="F"/>
        <s v="M"/>
        <m/>
      </sharedItems>
    </cacheField>
    <cacheField name="FOETAL OUTCOME_x000a_ ( PREVIOUS PREGNANCY)       AGE (MONTH)" numFmtId="0">
      <sharedItems containsString="0" containsBlank="1" containsNumber="1" containsInteger="1" minValue="0" maxValue="88" count="54">
        <n v="24"/>
        <n v="39"/>
        <n v="0"/>
        <n v="69"/>
        <n v="67"/>
        <n v="59"/>
        <n v="35"/>
        <n v="72"/>
        <n v="30"/>
        <n v="57"/>
        <n v="33"/>
        <n v="73"/>
        <n v="45"/>
        <n v="27"/>
        <n v="18"/>
        <n v="37"/>
        <n v="31"/>
        <n v="60"/>
        <n v="88"/>
        <n v="48"/>
        <n v="36"/>
        <n v="84"/>
        <n v="86"/>
        <n v="52"/>
        <n v="22"/>
        <n v="1"/>
        <n v="62"/>
        <n v="58"/>
        <n v="54"/>
        <n v="49"/>
        <n v="43"/>
        <n v="50"/>
        <n v="34"/>
        <n v="42"/>
        <n v="55"/>
        <n v="38"/>
        <n v="46"/>
        <n v="29"/>
        <n v="53"/>
        <n v="32"/>
        <n v="78"/>
        <n v="74"/>
        <n v="23"/>
        <n v="80"/>
        <n v="47"/>
        <n v="26"/>
        <n v="65"/>
        <n v="19"/>
        <n v="64"/>
        <n v="20"/>
        <n v="40"/>
        <n v="70"/>
        <n v="83"/>
        <m/>
      </sharedItems>
    </cacheField>
    <cacheField name="FOETAL OUTCOME COMPLICATIONS _x000a_IN NEONATAL _x000a_ PERIOD / INFANCY" numFmtId="0">
      <sharedItems containsBlank="1" count="10">
        <s v="NO"/>
        <s v="NND"/>
        <s v="TTP"/>
        <s v="TTN"/>
        <s v="SEPSIS"/>
        <s v="NA"/>
        <s v="HIE"/>
        <s v="HYPOGLYCEMIA"/>
        <s v="PNEUMONIA"/>
        <m/>
      </sharedItems>
    </cacheField>
    <cacheField name="POST-DELIVERY DETAILS BREASTFEEDING  DURATION (MONTH)" numFmtId="0">
      <sharedItems containsString="0" containsBlank="1" containsNumber="1" containsInteger="1" minValue="0" maxValue="24" count="22">
        <n v="9"/>
        <n v="24"/>
        <n v="0"/>
        <n v="7"/>
        <n v="8"/>
        <n v="15"/>
        <n v="16"/>
        <n v="5"/>
        <n v="18"/>
        <n v="12"/>
        <n v="14"/>
        <n v="10"/>
        <n v="20"/>
        <n v="21"/>
        <n v="6"/>
        <n v="4"/>
        <n v="13"/>
        <n v="22"/>
        <n v="19"/>
        <n v="11"/>
        <n v="17"/>
        <m/>
      </sharedItems>
    </cacheField>
    <cacheField name="POST-DELIVERY DETAILS AMENORRHEA (MONTHS)" numFmtId="0">
      <sharedItems containsString="0" containsBlank="1" containsNumber="1" containsInteger="1" minValue="0" maxValue="6" count="8">
        <n v="5"/>
        <n v="0"/>
        <n v="3"/>
        <n v="6"/>
        <n v="4"/>
        <n v="1"/>
        <n v="2"/>
        <m/>
      </sharedItems>
    </cacheField>
    <cacheField name="POST-DELIVERY DETAILS CONTRACEPTIVE _x000a_USAGE AND TYPE " numFmtId="0">
      <sharedItems containsBlank="1" count="6">
        <s v="NO"/>
        <s v="IUD"/>
        <s v="CONDOM"/>
        <s v="OCP"/>
        <s v="IMPLANT"/>
        <m/>
      </sharedItems>
    </cacheField>
    <cacheField name="POST-DELIVERY DETAILS WORK _x000a_RESUMPTION (MONTHS) " numFmtId="0">
      <sharedItems containsBlank="1" containsMixedTypes="1" containsNumber="1" containsInteger="1" minValue="2" maxValue="6"/>
    </cacheField>
    <cacheField name="POST-DELIVERY DETAILS WEIGHT GAIN _x000a_AFTER DELIVERY " numFmtId="0">
      <sharedItems containsBlank="1" count="3">
        <s v="YES"/>
        <s v="NO"/>
        <m/>
      </sharedItems>
    </cacheField>
    <cacheField name="TYPE OF FAMILY" numFmtId="0">
      <sharedItems containsBlank="1" count="3">
        <s v="J"/>
        <s v="N"/>
        <m/>
      </sharedItems>
    </cacheField>
    <cacheField name="SUPPORT FOR CHILDCARE FROM FAMILY MEMBERS" numFmtId="0">
      <sharedItems containsBlank="1" count="3">
        <s v="NO"/>
        <s v="YES"/>
        <m/>
      </sharedItems>
    </cacheField>
    <cacheField name="MATERNITY LEAVE(MONTHS)" numFmtId="0">
      <sharedItems containsBlank="1" containsMixedTypes="1" containsNumber="1" containsInteger="1" minValue="2" maxValue="6" count="7">
        <s v="NA"/>
        <n v="6"/>
        <n v="4"/>
        <n v="5"/>
        <n v="3"/>
        <n v="2"/>
        <m/>
      </sharedItems>
    </cacheField>
    <cacheField name="CURRUNT PREGNANCY PLANNED OR UNPLANNED" numFmtId="0">
      <sharedItems containsBlank="1" count="3">
        <s v="UNP"/>
        <s v="PL"/>
        <m/>
      </sharedItems>
    </cacheField>
    <cacheField name="TIMING OF CURRENT PREGNANCY PATIENT'S/ HUSBAND'S /BOTH CHOICE_x000a_" numFmtId="0">
      <sharedItems containsBlank="1" count="5">
        <s v="NA"/>
        <s v="H"/>
        <s v="Pt."/>
        <s v="B"/>
        <m/>
      </sharedItems>
    </cacheField>
    <cacheField name="FAMILY PRESSURE TO HAVE SECOND CHILD SOON " numFmtId="0">
      <sharedItems containsBlank="1" count="3">
        <s v="YES"/>
        <s v="NO"/>
        <m/>
      </sharedItems>
    </cacheField>
    <cacheField name="PREGNANCY AS A RESULT OF FAILED CONTRACEPTION " numFmtId="0">
      <sharedItems containsBlank="1" count="3">
        <s v="NO"/>
        <s v="YES"/>
        <m/>
      </sharedItems>
    </cacheField>
    <cacheField name="DESIRED FAMILY SIZE" numFmtId="0">
      <sharedItems containsString="0" containsBlank="1" containsNumber="1" containsInteger="1" minValue="1" maxValue="4" count="5">
        <n v="4"/>
        <n v="2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jeet Singh" refreshedDate="44917.911369212961" createdVersion="6" refreshedVersion="6" minRefreshableVersion="3" recordCount="183">
  <cacheSource type="worksheet">
    <worksheetSource ref="A1:AV184" sheet="NEELAM MASTER CHART 2"/>
  </cacheSource>
  <cacheFields count="48">
    <cacheField name="S.N." numFmtId="0">
      <sharedItems containsSemiMixedTypes="0" containsString="0" containsNumber="1" containsInteger="1" minValue="1" maxValue="183"/>
    </cacheField>
    <cacheField name="PATIENT'S _x000a_NAME" numFmtId="0">
      <sharedItems/>
    </cacheField>
    <cacheField name="REGISTRATION _x000a_ NUMBER" numFmtId="0">
      <sharedItems containsSemiMixedTypes="0" containsString="0" containsNumber="1" containsInteger="1" minValue="487866" maxValue="887056"/>
    </cacheField>
    <cacheField name="PATIENT'S _x000a_AGE" numFmtId="0">
      <sharedItems containsSemiMixedTypes="0" containsString="0" containsNumber="1" containsInteger="1" minValue="21" maxValue="44"/>
    </cacheField>
    <cacheField name="HUSBAND'S _x000a_AGE" numFmtId="0">
      <sharedItems containsSemiMixedTypes="0" containsString="0" containsNumber="1" containsInteger="1" minValue="24" maxValue="46"/>
    </cacheField>
    <cacheField name="WEIGHT (KG)" numFmtId="0">
      <sharedItems containsSemiMixedTypes="0" containsString="0" containsNumber="1" containsInteger="1" minValue="60" maxValue="90"/>
    </cacheField>
    <cacheField name="HEIGHT (M)" numFmtId="0">
      <sharedItems containsSemiMixedTypes="0" containsString="0" containsNumber="1" minValue="1.48" maxValue="1.78"/>
    </cacheField>
    <cacheField name="BMI= WIEGHT / (HEIGHT^2)" numFmtId="0">
      <sharedItems containsSemiMixedTypes="0" containsString="0" containsNumber="1" minValue="22.052190183434099" maxValue="36.935273185892498"/>
    </cacheField>
    <cacheField name="SOCIOECONOMIC_x000a_ STATUS (SLI SCORE)" numFmtId="0">
      <sharedItems containsSemiMixedTypes="0" containsString="0" containsNumber="1" containsInteger="1" minValue="8" maxValue="23"/>
    </cacheField>
    <cacheField name="MATERNAL _x000a_EDUCATION" numFmtId="0">
      <sharedItems containsSemiMixedTypes="0" containsString="0" containsNumber="1" containsInteger="1" minValue="1" maxValue="5"/>
    </cacheField>
    <cacheField name="HUSBAND EDUCATION" numFmtId="0">
      <sharedItems containsSemiMixedTypes="0" containsString="0" containsNumber="1" containsInteger="1" minValue="2" maxValue="5"/>
    </cacheField>
    <cacheField name="MARRIED_x000a_ FOR (YEARS)" numFmtId="0">
      <sharedItems containsSemiMixedTypes="0" containsString="0" containsNumber="1" containsInteger="1" minValue="2" maxValue="13"/>
    </cacheField>
    <cacheField name="OCCUPATION PATIENT" numFmtId="0">
      <sharedItems/>
    </cacheField>
    <cacheField name="OCCUPATION HUSBAND" numFmtId="0">
      <sharedItems/>
    </cacheField>
    <cacheField name="OBSTETRIC INDEX GRAVIDA" numFmtId="0">
      <sharedItems containsSemiMixedTypes="0" containsString="0" containsNumber="1" containsInteger="1" minValue="2" maxValue="6"/>
    </cacheField>
    <cacheField name="OBSTETRIC INDEX PARITY" numFmtId="0">
      <sharedItems containsSemiMixedTypes="0" containsString="0" containsNumber="1" containsInteger="1" minValue="1" maxValue="4"/>
    </cacheField>
    <cacheField name="OBSTETRIC INDEX LIVE" numFmtId="0">
      <sharedItems containsSemiMixedTypes="0" containsString="0" containsNumber="1" containsInteger="1" minValue="0" maxValue="3"/>
    </cacheField>
    <cacheField name="OBSTETRIC INDEX DIED" numFmtId="0">
      <sharedItems containsSemiMixedTypes="0" containsString="0" containsNumber="1" containsInteger="1" minValue="0" maxValue="3"/>
    </cacheField>
    <cacheField name=" OBSTETRIC INDEX ABORTION" numFmtId="0">
      <sharedItems containsSemiMixedTypes="0" containsString="0" containsNumber="1" containsInteger="1" minValue="0" maxValue="3"/>
    </cacheField>
    <cacheField name="OBSTETRIC INDEX ECTOPIC" numFmtId="0">
      <sharedItems containsSemiMixedTypes="0" containsString="0" containsNumber="1" containsInteger="1" minValue="0" maxValue="1"/>
    </cacheField>
    <cacheField name="NUMBER OF LIVING CHILDREN MALE" numFmtId="0">
      <sharedItems containsSemiMixedTypes="0" containsString="0" containsNumber="1" containsInteger="1" minValue="0" maxValue="1"/>
    </cacheField>
    <cacheField name="NUMBER OF LIVING CHILDREN FEMALE" numFmtId="0">
      <sharedItems containsSemiMixedTypes="0" containsString="0" containsNumber="1" containsInteger="1" minValue="0" maxValue="2"/>
    </cacheField>
    <cacheField name="HISTORY OF INFERTILITY : _x000a_BEFORE / CURRENT PREGNANCY " numFmtId="0">
      <sharedItems/>
    </cacheField>
    <cacheField name="INTER-PREGNANCY INTERVAL (MONTHS)" numFmtId="0">
      <sharedItems containsSemiMixedTypes="0" containsString="0" containsNumber="1" containsInteger="1" minValue="10" maxValue="81" count="60">
        <n v="15"/>
        <n v="30"/>
        <n v="12"/>
        <n v="17"/>
        <n v="60"/>
        <n v="50"/>
        <n v="25"/>
        <n v="64"/>
        <n v="24"/>
        <n v="48"/>
        <n v="63"/>
        <n v="36"/>
        <n v="19"/>
        <n v="16"/>
        <n v="37"/>
        <n v="11"/>
        <n v="51"/>
        <n v="27"/>
        <n v="79"/>
        <n v="39"/>
        <n v="41"/>
        <n v="77"/>
        <n v="65"/>
        <n v="76"/>
        <n v="14"/>
        <n v="40"/>
        <n v="23"/>
        <n v="43"/>
        <n v="52"/>
        <n v="49"/>
        <n v="26"/>
        <n v="13"/>
        <n v="46"/>
        <n v="35"/>
        <n v="10"/>
        <n v="45"/>
        <n v="53"/>
        <n v="32"/>
        <n v="18"/>
        <n v="21"/>
        <n v="29"/>
        <n v="42"/>
        <n v="38"/>
        <n v="20"/>
        <n v="22"/>
        <n v="68"/>
        <n v="44"/>
        <n v="34"/>
        <n v="33"/>
        <n v="69"/>
        <n v="70"/>
        <n v="28"/>
        <n v="81"/>
        <n v="56"/>
        <n v="54"/>
        <n v="74"/>
        <n v="62"/>
        <n v="61"/>
        <n v="47"/>
        <n v="75"/>
      </sharedItems>
    </cacheField>
    <cacheField name="GESTATIONAL _x000a_AGE(WEEKS)" numFmtId="0">
      <sharedItems/>
    </cacheField>
    <cacheField name="COMORBIDITIES" numFmtId="0">
      <sharedItems/>
    </cacheField>
    <cacheField name="MODE OF DELIVERY IN PREVIOUS PREGNANCY NORMAL" numFmtId="0">
      <sharedItems/>
    </cacheField>
    <cacheField name="MODE OF DELIVERY IN PREVIOUS PREGNANCY NORMAL CESAREAN :_x000a_ELECTIVE/ _x000a_EMERGENCY" numFmtId="0">
      <sharedItems/>
    </cacheField>
    <cacheField name="COMPLICATIONS _x000a_IN PREVIOUS _x000a_PREGNANCY" numFmtId="0">
      <sharedItems/>
    </cacheField>
    <cacheField name="FOETAL OUTCOME_x000a_ ( PREVIOUS PREGNANCY) GENDER" numFmtId="0">
      <sharedItems/>
    </cacheField>
    <cacheField name="FOETAL OUTCOME_x000a_ ( PREVIOUS PREGNANCY)       AGE (MONTH)" numFmtId="0">
      <sharedItems containsSemiMixedTypes="0" containsString="0" containsNumber="1" containsInteger="1" minValue="0" maxValue="88"/>
    </cacheField>
    <cacheField name="FOETAL OUTCOME COMPLICATIONS _x000a_IN NEONATAL _x000a_ PERIOD / INFANCY" numFmtId="0">
      <sharedItems/>
    </cacheField>
    <cacheField name="FOETAL OUTCOME (CURRENT PREGNANCY)   _x000a_MODE OF DELIVERY" numFmtId="0">
      <sharedItems containsBlank="1" count="3">
        <m/>
        <s v="LSCS"/>
        <s v="VD"/>
      </sharedItems>
    </cacheField>
    <cacheField name="FOETAL OUTCOME (CURRENT PREGNANCY)   GENDER" numFmtId="0">
      <sharedItems containsBlank="1" count="3">
        <m/>
        <s v="M"/>
        <s v="F"/>
      </sharedItems>
    </cacheField>
    <cacheField name="FOETAL OUTCOME (CURRENT PREGNANCY)   FETAL COMPLICATION" numFmtId="0">
      <sharedItems containsBlank="1" count="8">
        <m/>
        <s v="PTB"/>
        <s v="NA"/>
        <s v="SGA"/>
        <s v="STILL BIRTH"/>
        <s v="LGA"/>
        <s v="LBW"/>
        <s v="B"/>
      </sharedItems>
    </cacheField>
    <cacheField name="POST-DELIVERY DETAILS BREASTFEEDING  DURATION (MONTH)" numFmtId="0">
      <sharedItems containsSemiMixedTypes="0" containsString="0" containsNumber="1" containsInteger="1" minValue="0" maxValue="24"/>
    </cacheField>
    <cacheField name="POST-DELIVERY DETAILS AMENORRHEA (MONTHS)" numFmtId="0">
      <sharedItems containsSemiMixedTypes="0" containsString="0" containsNumber="1" containsInteger="1" minValue="0" maxValue="6"/>
    </cacheField>
    <cacheField name="POST-DELIVERY DETAILS CONTRACEPTIVE _x000a_USAGE AND TYPE " numFmtId="0">
      <sharedItems/>
    </cacheField>
    <cacheField name="POST-DELIVERY DETAILS WORK _x000a_RESUMPTION (MONTHS) " numFmtId="0">
      <sharedItems containsMixedTypes="1" containsNumber="1" containsInteger="1" minValue="2" maxValue="6"/>
    </cacheField>
    <cacheField name="POST-DELIVERY DETAILS WEIGHT GAIN _x000a_AFTER DELIVERY " numFmtId="0">
      <sharedItems/>
    </cacheField>
    <cacheField name="TYPE OF FAMILY" numFmtId="0">
      <sharedItems/>
    </cacheField>
    <cacheField name="SUPPORT FOR CHILDCARE FROM FAMILY MEMBERS" numFmtId="0">
      <sharedItems/>
    </cacheField>
    <cacheField name="MATERNITY LEAVE(MONTHS)" numFmtId="0">
      <sharedItems containsMixedTypes="1" containsNumber="1" containsInteger="1" minValue="2" maxValue="6"/>
    </cacheField>
    <cacheField name="CURRUNT PREGNANCY PLANNED OR UNPLANNED" numFmtId="0">
      <sharedItems/>
    </cacheField>
    <cacheField name="TIMING OF CURRENT PREGNANCY PATIENT'S/ HUSBAND'S /BOTH CHOICE_x000a_" numFmtId="0">
      <sharedItems/>
    </cacheField>
    <cacheField name="FAMILY PRESSURE TO HAVE SECOND CHILD SOON " numFmtId="0">
      <sharedItems/>
    </cacheField>
    <cacheField name="PREGNANCY AS A RESULT OF FAILED CONTRACEPTION " numFmtId="0">
      <sharedItems/>
    </cacheField>
    <cacheField name="DESIRED FAMILY SIZ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n v="1"/>
    <s v="Sayarabano Shaikh"/>
    <x v="0"/>
    <x v="0"/>
    <n v="37"/>
    <n v="70"/>
    <n v="1.66"/>
    <n v="25.402816083611601"/>
    <x v="0"/>
    <x v="0"/>
    <x v="0"/>
    <n v="7"/>
    <x v="0"/>
    <x v="0"/>
    <x v="0"/>
    <n v="2"/>
    <n v="2"/>
    <n v="0"/>
    <n v="0"/>
    <n v="0"/>
    <n v="0"/>
    <n v="2"/>
    <s v="NO"/>
    <x v="0"/>
    <s v="34+2"/>
    <x v="0"/>
    <x v="0"/>
    <x v="0"/>
    <x v="0"/>
    <x v="0"/>
    <x v="0"/>
    <x v="0"/>
    <x v="0"/>
    <x v="0"/>
    <x v="0"/>
    <s v="NA"/>
    <x v="0"/>
    <x v="0"/>
    <x v="0"/>
    <x v="0"/>
    <x v="0"/>
    <x v="0"/>
    <x v="0"/>
    <x v="0"/>
    <x v="0"/>
  </r>
  <r>
    <n v="2"/>
    <s v="Monika Thorat"/>
    <x v="1"/>
    <x v="0"/>
    <n v="36"/>
    <n v="66"/>
    <n v="1.73"/>
    <n v="22.052190183434099"/>
    <x v="1"/>
    <x v="1"/>
    <x v="1"/>
    <n v="6"/>
    <x v="0"/>
    <x v="1"/>
    <x v="0"/>
    <n v="1"/>
    <n v="1"/>
    <n v="0"/>
    <n v="1"/>
    <n v="0"/>
    <n v="1"/>
    <n v="0"/>
    <s v="NO"/>
    <x v="1"/>
    <s v="38+0"/>
    <x v="0"/>
    <x v="1"/>
    <x v="1"/>
    <x v="0"/>
    <x v="1"/>
    <x v="1"/>
    <x v="0"/>
    <x v="1"/>
    <x v="0"/>
    <x v="0"/>
    <s v="NA"/>
    <x v="1"/>
    <x v="1"/>
    <x v="1"/>
    <x v="1"/>
    <x v="1"/>
    <x v="1"/>
    <x v="1"/>
    <x v="0"/>
    <x v="1"/>
  </r>
  <r>
    <n v="3"/>
    <s v="Pradnya khatkul"/>
    <x v="2"/>
    <x v="1"/>
    <n v="32"/>
    <n v="82"/>
    <n v="1.55"/>
    <n v="34.131113423517199"/>
    <x v="2"/>
    <x v="2"/>
    <x v="2"/>
    <n v="4"/>
    <x v="1"/>
    <x v="2"/>
    <x v="1"/>
    <n v="1"/>
    <n v="0"/>
    <n v="1"/>
    <n v="0"/>
    <n v="0"/>
    <n v="0"/>
    <n v="0"/>
    <s v="NO"/>
    <x v="2"/>
    <s v="37+2"/>
    <x v="0"/>
    <x v="1"/>
    <x v="2"/>
    <x v="1"/>
    <x v="1"/>
    <x v="2"/>
    <x v="0"/>
    <x v="2"/>
    <x v="1"/>
    <x v="0"/>
    <s v="NA"/>
    <x v="1"/>
    <x v="0"/>
    <x v="1"/>
    <x v="0"/>
    <x v="1"/>
    <x v="2"/>
    <x v="1"/>
    <x v="0"/>
    <x v="1"/>
  </r>
  <r>
    <n v="4"/>
    <s v="Karishma ranshing"/>
    <x v="3"/>
    <x v="2"/>
    <n v="28"/>
    <n v="60"/>
    <n v="1.57"/>
    <n v="24.341758286340198"/>
    <x v="3"/>
    <x v="1"/>
    <x v="1"/>
    <n v="3"/>
    <x v="0"/>
    <x v="3"/>
    <x v="1"/>
    <n v="1"/>
    <n v="1"/>
    <n v="0"/>
    <n v="0"/>
    <n v="0"/>
    <n v="0"/>
    <n v="1"/>
    <s v="NO"/>
    <x v="3"/>
    <s v="28+0"/>
    <x v="1"/>
    <x v="0"/>
    <x v="0"/>
    <x v="0"/>
    <x v="0"/>
    <x v="0"/>
    <x v="0"/>
    <x v="3"/>
    <x v="2"/>
    <x v="0"/>
    <s v="NA"/>
    <x v="0"/>
    <x v="0"/>
    <x v="1"/>
    <x v="0"/>
    <x v="0"/>
    <x v="0"/>
    <x v="0"/>
    <x v="0"/>
    <x v="2"/>
  </r>
  <r>
    <n v="5"/>
    <s v="Sangeeta Singh"/>
    <x v="4"/>
    <x v="3"/>
    <n v="40"/>
    <n v="86"/>
    <n v="1.78"/>
    <n v="27.143037495265698"/>
    <x v="4"/>
    <x v="2"/>
    <x v="2"/>
    <n v="8"/>
    <x v="0"/>
    <x v="4"/>
    <x v="1"/>
    <n v="1"/>
    <n v="1"/>
    <n v="0"/>
    <n v="0"/>
    <n v="0"/>
    <n v="0"/>
    <n v="1"/>
    <s v="NO"/>
    <x v="4"/>
    <s v="38+1"/>
    <x v="2"/>
    <x v="0"/>
    <x v="0"/>
    <x v="0"/>
    <x v="0"/>
    <x v="3"/>
    <x v="0"/>
    <x v="1"/>
    <x v="3"/>
    <x v="1"/>
    <s v="NA"/>
    <x v="0"/>
    <x v="1"/>
    <x v="0"/>
    <x v="0"/>
    <x v="1"/>
    <x v="3"/>
    <x v="1"/>
    <x v="0"/>
    <x v="1"/>
  </r>
  <r>
    <n v="6"/>
    <s v="Samiksha Sawant "/>
    <x v="5"/>
    <x v="4"/>
    <n v="38"/>
    <n v="90"/>
    <n v="1.63"/>
    <n v="33.874063758515597"/>
    <x v="5"/>
    <x v="2"/>
    <x v="2"/>
    <n v="7"/>
    <x v="0"/>
    <x v="5"/>
    <x v="1"/>
    <n v="1"/>
    <n v="1"/>
    <n v="0"/>
    <n v="0"/>
    <n v="0"/>
    <n v="1"/>
    <n v="0"/>
    <s v="NO"/>
    <x v="4"/>
    <s v="30+2"/>
    <x v="3"/>
    <x v="0"/>
    <x v="0"/>
    <x v="0"/>
    <x v="1"/>
    <x v="4"/>
    <x v="0"/>
    <x v="1"/>
    <x v="0"/>
    <x v="2"/>
    <s v="NA"/>
    <x v="0"/>
    <x v="0"/>
    <x v="1"/>
    <x v="0"/>
    <x v="0"/>
    <x v="0"/>
    <x v="1"/>
    <x v="1"/>
    <x v="1"/>
  </r>
  <r>
    <n v="7"/>
    <s v="Poonam Bakshi"/>
    <x v="6"/>
    <x v="5"/>
    <n v="40"/>
    <n v="69"/>
    <n v="1.55"/>
    <n v="28.720083246618099"/>
    <x v="6"/>
    <x v="3"/>
    <x v="2"/>
    <n v="6"/>
    <x v="2"/>
    <x v="6"/>
    <x v="1"/>
    <n v="1"/>
    <n v="1"/>
    <n v="0"/>
    <n v="0"/>
    <n v="0"/>
    <n v="1"/>
    <n v="0"/>
    <s v="NO"/>
    <x v="5"/>
    <s v="38+6"/>
    <x v="0"/>
    <x v="0"/>
    <x v="0"/>
    <x v="2"/>
    <x v="1"/>
    <x v="5"/>
    <x v="0"/>
    <x v="4"/>
    <x v="4"/>
    <x v="1"/>
    <n v="6"/>
    <x v="1"/>
    <x v="1"/>
    <x v="0"/>
    <x v="1"/>
    <x v="1"/>
    <x v="3"/>
    <x v="1"/>
    <x v="0"/>
    <x v="1"/>
  </r>
  <r>
    <n v="8"/>
    <s v="Sonali Shinde"/>
    <x v="7"/>
    <x v="6"/>
    <n v="35"/>
    <n v="71"/>
    <n v="1.6"/>
    <n v="27.734375"/>
    <x v="7"/>
    <x v="1"/>
    <x v="1"/>
    <n v="4"/>
    <x v="0"/>
    <x v="0"/>
    <x v="1"/>
    <n v="1"/>
    <n v="1"/>
    <n v="0"/>
    <n v="0"/>
    <n v="0"/>
    <n v="0"/>
    <n v="1"/>
    <s v="NO"/>
    <x v="6"/>
    <s v="39+2"/>
    <x v="0"/>
    <x v="1"/>
    <x v="1"/>
    <x v="3"/>
    <x v="0"/>
    <x v="6"/>
    <x v="0"/>
    <x v="5"/>
    <x v="0"/>
    <x v="0"/>
    <s v="NA"/>
    <x v="0"/>
    <x v="0"/>
    <x v="1"/>
    <x v="0"/>
    <x v="0"/>
    <x v="0"/>
    <x v="0"/>
    <x v="0"/>
    <x v="1"/>
  </r>
  <r>
    <n v="9"/>
    <s v="Gayatri Taware "/>
    <x v="8"/>
    <x v="7"/>
    <n v="37"/>
    <n v="74"/>
    <n v="1.5"/>
    <n v="32.8888888888889"/>
    <x v="8"/>
    <x v="2"/>
    <x v="1"/>
    <n v="10"/>
    <x v="0"/>
    <x v="2"/>
    <x v="2"/>
    <n v="3"/>
    <n v="1"/>
    <n v="2"/>
    <n v="0"/>
    <n v="0"/>
    <n v="1"/>
    <n v="0"/>
    <s v="NO"/>
    <x v="2"/>
    <s v="28+3"/>
    <x v="4"/>
    <x v="1"/>
    <x v="1"/>
    <x v="4"/>
    <x v="1"/>
    <x v="2"/>
    <x v="0"/>
    <x v="2"/>
    <x v="5"/>
    <x v="0"/>
    <s v="NA"/>
    <x v="1"/>
    <x v="0"/>
    <x v="1"/>
    <x v="0"/>
    <x v="1"/>
    <x v="1"/>
    <x v="1"/>
    <x v="0"/>
    <x v="2"/>
  </r>
  <r>
    <n v="10"/>
    <s v="Summaiya Saiyad"/>
    <x v="9"/>
    <x v="7"/>
    <n v="40"/>
    <n v="82"/>
    <n v="1.7"/>
    <n v="28.3737024221453"/>
    <x v="5"/>
    <x v="3"/>
    <x v="2"/>
    <n v="8"/>
    <x v="3"/>
    <x v="2"/>
    <x v="0"/>
    <n v="1"/>
    <n v="1"/>
    <n v="0"/>
    <n v="1"/>
    <n v="0"/>
    <n v="1"/>
    <n v="0"/>
    <s v="NO"/>
    <x v="7"/>
    <s v="32+1"/>
    <x v="0"/>
    <x v="1"/>
    <x v="1"/>
    <x v="5"/>
    <x v="1"/>
    <x v="7"/>
    <x v="0"/>
    <x v="6"/>
    <x v="0"/>
    <x v="1"/>
    <n v="6"/>
    <x v="0"/>
    <x v="0"/>
    <x v="1"/>
    <x v="1"/>
    <x v="1"/>
    <x v="3"/>
    <x v="1"/>
    <x v="0"/>
    <x v="1"/>
  </r>
  <r>
    <n v="11"/>
    <s v=" Seema Koal"/>
    <x v="10"/>
    <x v="8"/>
    <n v="26"/>
    <n v="60"/>
    <n v="1.5"/>
    <n v="26.6666666666667"/>
    <x v="9"/>
    <x v="0"/>
    <x v="1"/>
    <n v="4"/>
    <x v="0"/>
    <x v="0"/>
    <x v="1"/>
    <n v="1"/>
    <n v="1"/>
    <n v="0"/>
    <n v="0"/>
    <n v="0"/>
    <n v="0"/>
    <n v="1"/>
    <s v="NO"/>
    <x v="8"/>
    <s v="23+3"/>
    <x v="4"/>
    <x v="1"/>
    <x v="1"/>
    <x v="5"/>
    <x v="0"/>
    <x v="8"/>
    <x v="0"/>
    <x v="7"/>
    <x v="4"/>
    <x v="0"/>
    <s v="NA"/>
    <x v="0"/>
    <x v="0"/>
    <x v="1"/>
    <x v="0"/>
    <x v="0"/>
    <x v="0"/>
    <x v="0"/>
    <x v="0"/>
    <x v="2"/>
  </r>
  <r>
    <n v="12"/>
    <s v="Rachna Vyas"/>
    <x v="11"/>
    <x v="7"/>
    <n v="37"/>
    <n v="82"/>
    <n v="1.62"/>
    <n v="31.2452370065539"/>
    <x v="4"/>
    <x v="3"/>
    <x v="2"/>
    <n v="6"/>
    <x v="2"/>
    <x v="2"/>
    <x v="1"/>
    <n v="1"/>
    <n v="1"/>
    <n v="0"/>
    <n v="0"/>
    <n v="0"/>
    <n v="1"/>
    <n v="0"/>
    <s v="NO"/>
    <x v="9"/>
    <s v="37+5"/>
    <x v="0"/>
    <x v="1"/>
    <x v="2"/>
    <x v="6"/>
    <x v="1"/>
    <x v="9"/>
    <x v="0"/>
    <x v="8"/>
    <x v="0"/>
    <x v="0"/>
    <n v="6"/>
    <x v="1"/>
    <x v="1"/>
    <x v="0"/>
    <x v="1"/>
    <x v="1"/>
    <x v="3"/>
    <x v="1"/>
    <x v="0"/>
    <x v="1"/>
  </r>
  <r>
    <n v="13"/>
    <s v="Nita Jamdaar"/>
    <x v="12"/>
    <x v="9"/>
    <n v="34"/>
    <n v="85"/>
    <n v="1.6"/>
    <n v="33.203125"/>
    <x v="6"/>
    <x v="2"/>
    <x v="2"/>
    <n v="6"/>
    <x v="0"/>
    <x v="0"/>
    <x v="0"/>
    <n v="2"/>
    <n v="1"/>
    <n v="1"/>
    <n v="0"/>
    <n v="0"/>
    <n v="0"/>
    <n v="1"/>
    <s v="NO"/>
    <x v="0"/>
    <s v="37+2"/>
    <x v="5"/>
    <x v="1"/>
    <x v="2"/>
    <x v="2"/>
    <x v="1"/>
    <x v="2"/>
    <x v="0"/>
    <x v="2"/>
    <x v="5"/>
    <x v="0"/>
    <s v="NA"/>
    <x v="0"/>
    <x v="0"/>
    <x v="1"/>
    <x v="0"/>
    <x v="1"/>
    <x v="3"/>
    <x v="0"/>
    <x v="0"/>
    <x v="1"/>
  </r>
  <r>
    <n v="14"/>
    <s v="Smarnika Swain "/>
    <x v="13"/>
    <x v="9"/>
    <n v="34"/>
    <n v="73"/>
    <n v="1.52"/>
    <n v="31.596260387811601"/>
    <x v="5"/>
    <x v="3"/>
    <x v="2"/>
    <n v="5"/>
    <x v="1"/>
    <x v="6"/>
    <x v="1"/>
    <n v="1"/>
    <n v="1"/>
    <n v="0"/>
    <n v="0"/>
    <n v="0"/>
    <n v="1"/>
    <n v="0"/>
    <s v="NO"/>
    <x v="9"/>
    <s v="38+2"/>
    <x v="6"/>
    <x v="0"/>
    <x v="0"/>
    <x v="0"/>
    <x v="1"/>
    <x v="9"/>
    <x v="0"/>
    <x v="6"/>
    <x v="0"/>
    <x v="3"/>
    <s v="NA"/>
    <x v="0"/>
    <x v="0"/>
    <x v="1"/>
    <x v="0"/>
    <x v="1"/>
    <x v="2"/>
    <x v="1"/>
    <x v="0"/>
    <x v="1"/>
  </r>
  <r>
    <n v="15"/>
    <s v="Anjali Thatere"/>
    <x v="14"/>
    <x v="0"/>
    <n v="34"/>
    <n v="70"/>
    <n v="1.57"/>
    <n v="28.398718000730302"/>
    <x v="10"/>
    <x v="1"/>
    <x v="2"/>
    <n v="4"/>
    <x v="0"/>
    <x v="6"/>
    <x v="1"/>
    <n v="1"/>
    <n v="1"/>
    <n v="0"/>
    <n v="0"/>
    <n v="0"/>
    <n v="0"/>
    <n v="1"/>
    <s v="NO"/>
    <x v="8"/>
    <s v="38+0"/>
    <x v="0"/>
    <x v="1"/>
    <x v="1"/>
    <x v="7"/>
    <x v="0"/>
    <x v="10"/>
    <x v="0"/>
    <x v="9"/>
    <x v="4"/>
    <x v="0"/>
    <s v="NA"/>
    <x v="0"/>
    <x v="0"/>
    <x v="1"/>
    <x v="0"/>
    <x v="0"/>
    <x v="0"/>
    <x v="0"/>
    <x v="0"/>
    <x v="2"/>
  </r>
  <r>
    <n v="16"/>
    <s v="Veena Lodha"/>
    <x v="15"/>
    <x v="10"/>
    <n v="32"/>
    <n v="75"/>
    <n v="1.55"/>
    <n v="31.217481789802299"/>
    <x v="7"/>
    <x v="0"/>
    <x v="2"/>
    <n v="5"/>
    <x v="0"/>
    <x v="0"/>
    <x v="1"/>
    <n v="1"/>
    <n v="1"/>
    <n v="0"/>
    <n v="0"/>
    <n v="0"/>
    <n v="0"/>
    <n v="1"/>
    <s v="NO"/>
    <x v="8"/>
    <s v="38+0"/>
    <x v="7"/>
    <x v="1"/>
    <x v="1"/>
    <x v="0"/>
    <x v="0"/>
    <x v="10"/>
    <x v="0"/>
    <x v="10"/>
    <x v="0"/>
    <x v="0"/>
    <s v="NA"/>
    <x v="0"/>
    <x v="0"/>
    <x v="1"/>
    <x v="0"/>
    <x v="0"/>
    <x v="2"/>
    <x v="0"/>
    <x v="0"/>
    <x v="1"/>
  </r>
  <r>
    <n v="17"/>
    <s v="Sabina Perveen "/>
    <x v="16"/>
    <x v="11"/>
    <n v="37"/>
    <n v="80"/>
    <n v="1.62"/>
    <n v="30.483158055174499"/>
    <x v="11"/>
    <x v="1"/>
    <x v="1"/>
    <n v="8"/>
    <x v="0"/>
    <x v="6"/>
    <x v="0"/>
    <n v="1"/>
    <n v="1"/>
    <n v="0"/>
    <n v="1"/>
    <n v="0"/>
    <n v="1"/>
    <n v="0"/>
    <s v="NO"/>
    <x v="10"/>
    <s v="38+0"/>
    <x v="5"/>
    <x v="1"/>
    <x v="1"/>
    <x v="2"/>
    <x v="1"/>
    <x v="11"/>
    <x v="0"/>
    <x v="1"/>
    <x v="0"/>
    <x v="1"/>
    <s v="NA"/>
    <x v="0"/>
    <x v="1"/>
    <x v="0"/>
    <x v="0"/>
    <x v="1"/>
    <x v="3"/>
    <x v="1"/>
    <x v="0"/>
    <x v="1"/>
  </r>
  <r>
    <n v="18"/>
    <s v="Sarika Salu"/>
    <x v="17"/>
    <x v="4"/>
    <n v="40"/>
    <n v="85"/>
    <n v="1.68"/>
    <n v="30.116213151927401"/>
    <x v="4"/>
    <x v="3"/>
    <x v="2"/>
    <n v="6"/>
    <x v="2"/>
    <x v="6"/>
    <x v="1"/>
    <n v="1"/>
    <n v="1"/>
    <n v="0"/>
    <n v="0"/>
    <n v="0"/>
    <n v="1"/>
    <n v="0"/>
    <s v="NO"/>
    <x v="11"/>
    <s v="38+0"/>
    <x v="8"/>
    <x v="1"/>
    <x v="1"/>
    <x v="6"/>
    <x v="1"/>
    <x v="12"/>
    <x v="0"/>
    <x v="0"/>
    <x v="4"/>
    <x v="0"/>
    <n v="6"/>
    <x v="0"/>
    <x v="1"/>
    <x v="0"/>
    <x v="1"/>
    <x v="1"/>
    <x v="1"/>
    <x v="1"/>
    <x v="0"/>
    <x v="1"/>
  </r>
  <r>
    <n v="19"/>
    <s v="Ishwarya Iyer"/>
    <x v="18"/>
    <x v="1"/>
    <n v="30"/>
    <n v="75"/>
    <n v="1.58"/>
    <n v="30.043262297708701"/>
    <x v="5"/>
    <x v="3"/>
    <x v="2"/>
    <n v="4"/>
    <x v="2"/>
    <x v="6"/>
    <x v="1"/>
    <n v="1"/>
    <n v="1"/>
    <n v="0"/>
    <n v="0"/>
    <n v="0"/>
    <n v="1"/>
    <n v="0"/>
    <s v="NO"/>
    <x v="12"/>
    <s v="38+2"/>
    <x v="9"/>
    <x v="0"/>
    <x v="0"/>
    <x v="0"/>
    <x v="1"/>
    <x v="13"/>
    <x v="0"/>
    <x v="11"/>
    <x v="2"/>
    <x v="0"/>
    <n v="6"/>
    <x v="1"/>
    <x v="1"/>
    <x v="0"/>
    <x v="1"/>
    <x v="0"/>
    <x v="0"/>
    <x v="1"/>
    <x v="0"/>
    <x v="1"/>
  </r>
  <r>
    <n v="20"/>
    <s v="Rani Wagh"/>
    <x v="19"/>
    <x v="6"/>
    <n v="32"/>
    <n v="84"/>
    <n v="1.68"/>
    <n v="29.761904761904798"/>
    <x v="8"/>
    <x v="1"/>
    <x v="2"/>
    <n v="6"/>
    <x v="0"/>
    <x v="2"/>
    <x v="3"/>
    <n v="1"/>
    <n v="1"/>
    <n v="0"/>
    <n v="2"/>
    <n v="0"/>
    <n v="1"/>
    <n v="0"/>
    <s v="NO"/>
    <x v="5"/>
    <s v="38+0"/>
    <x v="0"/>
    <x v="0"/>
    <x v="0"/>
    <x v="0"/>
    <x v="1"/>
    <x v="5"/>
    <x v="0"/>
    <x v="12"/>
    <x v="4"/>
    <x v="1"/>
    <s v="NA"/>
    <x v="0"/>
    <x v="0"/>
    <x v="1"/>
    <x v="0"/>
    <x v="1"/>
    <x v="3"/>
    <x v="0"/>
    <x v="0"/>
    <x v="1"/>
  </r>
  <r>
    <n v="21"/>
    <s v="Sonal Agarwal"/>
    <x v="20"/>
    <x v="6"/>
    <n v="33"/>
    <n v="80"/>
    <n v="1.7"/>
    <n v="27.681660899653998"/>
    <x v="8"/>
    <x v="2"/>
    <x v="2"/>
    <n v="6"/>
    <x v="0"/>
    <x v="6"/>
    <x v="0"/>
    <n v="1"/>
    <n v="1"/>
    <n v="1"/>
    <n v="0"/>
    <n v="0"/>
    <n v="0"/>
    <n v="1"/>
    <s v="NO"/>
    <x v="13"/>
    <s v="35+1"/>
    <x v="10"/>
    <x v="0"/>
    <x v="0"/>
    <x v="5"/>
    <x v="0"/>
    <x v="0"/>
    <x v="0"/>
    <x v="0"/>
    <x v="2"/>
    <x v="0"/>
    <s v="NA"/>
    <x v="1"/>
    <x v="0"/>
    <x v="1"/>
    <x v="0"/>
    <x v="0"/>
    <x v="0"/>
    <x v="1"/>
    <x v="0"/>
    <x v="1"/>
  </r>
  <r>
    <n v="22"/>
    <s v="Debeswari Bhoumik"/>
    <x v="21"/>
    <x v="12"/>
    <n v="31"/>
    <n v="82"/>
    <n v="1.65"/>
    <n v="30.119375573921001"/>
    <x v="2"/>
    <x v="2"/>
    <x v="1"/>
    <n v="5"/>
    <x v="0"/>
    <x v="5"/>
    <x v="1"/>
    <n v="1"/>
    <n v="1"/>
    <n v="0"/>
    <n v="0"/>
    <n v="0"/>
    <n v="1"/>
    <n v="0"/>
    <s v="NO"/>
    <x v="14"/>
    <s v="35+2"/>
    <x v="0"/>
    <x v="1"/>
    <x v="2"/>
    <x v="8"/>
    <x v="1"/>
    <x v="12"/>
    <x v="0"/>
    <x v="13"/>
    <x v="0"/>
    <x v="0"/>
    <s v="NA"/>
    <x v="0"/>
    <x v="0"/>
    <x v="1"/>
    <x v="0"/>
    <x v="1"/>
    <x v="3"/>
    <x v="1"/>
    <x v="0"/>
    <x v="1"/>
  </r>
  <r>
    <n v="23"/>
    <s v="Sonali Dorge"/>
    <x v="22"/>
    <x v="2"/>
    <n v="29"/>
    <n v="68"/>
    <n v="1.52"/>
    <n v="29.432132963988899"/>
    <x v="1"/>
    <x v="1"/>
    <x v="1"/>
    <n v="6"/>
    <x v="0"/>
    <x v="3"/>
    <x v="3"/>
    <n v="2"/>
    <n v="2"/>
    <n v="0"/>
    <n v="1"/>
    <n v="0"/>
    <n v="1"/>
    <n v="1"/>
    <s v="NO"/>
    <x v="15"/>
    <s v="28+4"/>
    <x v="7"/>
    <x v="1"/>
    <x v="2"/>
    <x v="0"/>
    <x v="0"/>
    <x v="14"/>
    <x v="0"/>
    <x v="14"/>
    <x v="2"/>
    <x v="0"/>
    <s v="NA"/>
    <x v="1"/>
    <x v="0"/>
    <x v="0"/>
    <x v="0"/>
    <x v="0"/>
    <x v="0"/>
    <x v="0"/>
    <x v="0"/>
    <x v="2"/>
  </r>
  <r>
    <n v="24"/>
    <s v="Ragini Dhore"/>
    <x v="23"/>
    <x v="6"/>
    <n v="33"/>
    <n v="68"/>
    <n v="1.53"/>
    <n v="29.048656499636898"/>
    <x v="12"/>
    <x v="2"/>
    <x v="2"/>
    <n v="5"/>
    <x v="0"/>
    <x v="1"/>
    <x v="1"/>
    <n v="1"/>
    <n v="1"/>
    <n v="0"/>
    <n v="0"/>
    <n v="0"/>
    <n v="0"/>
    <n v="1"/>
    <s v="NO"/>
    <x v="1"/>
    <s v="30+1"/>
    <x v="5"/>
    <x v="0"/>
    <x v="0"/>
    <x v="0"/>
    <x v="0"/>
    <x v="15"/>
    <x v="0"/>
    <x v="9"/>
    <x v="2"/>
    <x v="0"/>
    <s v="NA"/>
    <x v="0"/>
    <x v="0"/>
    <x v="1"/>
    <x v="0"/>
    <x v="1"/>
    <x v="3"/>
    <x v="1"/>
    <x v="0"/>
    <x v="1"/>
  </r>
  <r>
    <n v="25"/>
    <s v="Shraddha Hibre "/>
    <x v="24"/>
    <x v="2"/>
    <n v="30"/>
    <n v="72"/>
    <n v="1.61"/>
    <n v="27.776706145596201"/>
    <x v="13"/>
    <x v="1"/>
    <x v="1"/>
    <n v="4"/>
    <x v="0"/>
    <x v="1"/>
    <x v="1"/>
    <n v="1"/>
    <n v="1"/>
    <n v="0"/>
    <n v="0"/>
    <n v="0"/>
    <n v="0"/>
    <n v="1"/>
    <s v="NO"/>
    <x v="8"/>
    <s v="30+5"/>
    <x v="11"/>
    <x v="1"/>
    <x v="1"/>
    <x v="9"/>
    <x v="0"/>
    <x v="16"/>
    <x v="0"/>
    <x v="11"/>
    <x v="0"/>
    <x v="0"/>
    <s v="NA"/>
    <x v="1"/>
    <x v="0"/>
    <x v="1"/>
    <x v="0"/>
    <x v="0"/>
    <x v="0"/>
    <x v="0"/>
    <x v="0"/>
    <x v="1"/>
  </r>
  <r>
    <n v="26"/>
    <s v="Priyanka Viraswami"/>
    <x v="25"/>
    <x v="10"/>
    <n v="33"/>
    <n v="75"/>
    <n v="1.58"/>
    <n v="30.043262297708701"/>
    <x v="5"/>
    <x v="2"/>
    <x v="2"/>
    <n v="7"/>
    <x v="3"/>
    <x v="7"/>
    <x v="0"/>
    <n v="1"/>
    <n v="1"/>
    <n v="0"/>
    <n v="1"/>
    <n v="0"/>
    <n v="1"/>
    <n v="0"/>
    <s v="NO"/>
    <x v="16"/>
    <s v="39+4"/>
    <x v="0"/>
    <x v="1"/>
    <x v="1"/>
    <x v="5"/>
    <x v="0"/>
    <x v="17"/>
    <x v="0"/>
    <x v="6"/>
    <x v="4"/>
    <x v="3"/>
    <n v="5"/>
    <x v="0"/>
    <x v="1"/>
    <x v="0"/>
    <x v="1"/>
    <x v="1"/>
    <x v="3"/>
    <x v="1"/>
    <x v="0"/>
    <x v="1"/>
  </r>
  <r>
    <n v="27"/>
    <s v="Ravina Kamble"/>
    <x v="26"/>
    <x v="13"/>
    <n v="30"/>
    <n v="68"/>
    <n v="1.56"/>
    <n v="27.9421433267587"/>
    <x v="8"/>
    <x v="2"/>
    <x v="1"/>
    <n v="4"/>
    <x v="0"/>
    <x v="2"/>
    <x v="1"/>
    <n v="1"/>
    <n v="1"/>
    <n v="0"/>
    <n v="0"/>
    <n v="0"/>
    <n v="0"/>
    <n v="1"/>
    <s v="NO"/>
    <x v="17"/>
    <s v="34+1"/>
    <x v="12"/>
    <x v="1"/>
    <x v="1"/>
    <x v="6"/>
    <x v="0"/>
    <x v="6"/>
    <x v="0"/>
    <x v="9"/>
    <x v="4"/>
    <x v="0"/>
    <s v="NA"/>
    <x v="0"/>
    <x v="0"/>
    <x v="1"/>
    <x v="0"/>
    <x v="0"/>
    <x v="0"/>
    <x v="0"/>
    <x v="0"/>
    <x v="1"/>
  </r>
  <r>
    <n v="28"/>
    <s v="Shainya Shaikh"/>
    <x v="27"/>
    <x v="0"/>
    <n v="38"/>
    <n v="65"/>
    <n v="1.7"/>
    <n v="22.4913494809689"/>
    <x v="2"/>
    <x v="2"/>
    <x v="2"/>
    <n v="6"/>
    <x v="2"/>
    <x v="6"/>
    <x v="1"/>
    <n v="1"/>
    <n v="0"/>
    <n v="1"/>
    <n v="0"/>
    <n v="0"/>
    <n v="0"/>
    <n v="0"/>
    <s v="NO"/>
    <x v="15"/>
    <s v="36+6"/>
    <x v="6"/>
    <x v="1"/>
    <x v="1"/>
    <x v="1"/>
    <x v="1"/>
    <x v="2"/>
    <x v="0"/>
    <x v="2"/>
    <x v="5"/>
    <x v="0"/>
    <n v="4"/>
    <x v="0"/>
    <x v="1"/>
    <x v="1"/>
    <x v="2"/>
    <x v="1"/>
    <x v="1"/>
    <x v="0"/>
    <x v="0"/>
    <x v="1"/>
  </r>
  <r>
    <n v="29"/>
    <s v="Komal Mane"/>
    <x v="28"/>
    <x v="14"/>
    <n v="25"/>
    <n v="72"/>
    <n v="1.58"/>
    <n v="28.841531805800301"/>
    <x v="7"/>
    <x v="1"/>
    <x v="1"/>
    <n v="3"/>
    <x v="0"/>
    <x v="1"/>
    <x v="1"/>
    <n v="1"/>
    <n v="1"/>
    <n v="0"/>
    <n v="0"/>
    <n v="0"/>
    <n v="0"/>
    <n v="1"/>
    <s v="NO"/>
    <x v="13"/>
    <s v="33+4"/>
    <x v="0"/>
    <x v="1"/>
    <x v="1"/>
    <x v="5"/>
    <x v="0"/>
    <x v="0"/>
    <x v="0"/>
    <x v="11"/>
    <x v="4"/>
    <x v="0"/>
    <s v="NA"/>
    <x v="0"/>
    <x v="0"/>
    <x v="1"/>
    <x v="0"/>
    <x v="0"/>
    <x v="0"/>
    <x v="1"/>
    <x v="0"/>
    <x v="2"/>
  </r>
  <r>
    <n v="30"/>
    <s v="Kirti Lambhate"/>
    <x v="29"/>
    <x v="15"/>
    <n v="43"/>
    <n v="78"/>
    <n v="1.61"/>
    <n v="30.091431657729199"/>
    <x v="8"/>
    <x v="2"/>
    <x v="2"/>
    <n v="10"/>
    <x v="4"/>
    <x v="6"/>
    <x v="1"/>
    <n v="1"/>
    <n v="1"/>
    <n v="0"/>
    <n v="0"/>
    <n v="0"/>
    <n v="1"/>
    <n v="0"/>
    <s v="NO"/>
    <x v="18"/>
    <s v="35+4"/>
    <x v="0"/>
    <x v="1"/>
    <x v="2"/>
    <x v="8"/>
    <x v="1"/>
    <x v="18"/>
    <x v="0"/>
    <x v="7"/>
    <x v="2"/>
    <x v="1"/>
    <n v="5"/>
    <x v="0"/>
    <x v="1"/>
    <x v="0"/>
    <x v="3"/>
    <x v="1"/>
    <x v="3"/>
    <x v="1"/>
    <x v="0"/>
    <x v="1"/>
  </r>
  <r>
    <n v="31"/>
    <s v="Anish Mulani"/>
    <x v="30"/>
    <x v="1"/>
    <n v="33"/>
    <n v="85"/>
    <n v="1.68"/>
    <n v="30.116213151927401"/>
    <x v="10"/>
    <x v="1"/>
    <x v="1"/>
    <n v="5"/>
    <x v="0"/>
    <x v="1"/>
    <x v="0"/>
    <n v="1"/>
    <n v="1"/>
    <n v="0"/>
    <n v="1"/>
    <n v="0"/>
    <n v="0"/>
    <n v="1"/>
    <s v="NO"/>
    <x v="19"/>
    <s v="38+0"/>
    <x v="0"/>
    <x v="1"/>
    <x v="1"/>
    <x v="2"/>
    <x v="0"/>
    <x v="19"/>
    <x v="0"/>
    <x v="9"/>
    <x v="4"/>
    <x v="0"/>
    <s v="NA"/>
    <x v="0"/>
    <x v="0"/>
    <x v="1"/>
    <x v="0"/>
    <x v="0"/>
    <x v="0"/>
    <x v="1"/>
    <x v="0"/>
    <x v="2"/>
  </r>
  <r>
    <n v="32"/>
    <s v="Mamta kumari Singh"/>
    <x v="31"/>
    <x v="8"/>
    <n v="28"/>
    <n v="80"/>
    <n v="1.7"/>
    <n v="27.681660899653998"/>
    <x v="7"/>
    <x v="0"/>
    <x v="1"/>
    <n v="4"/>
    <x v="0"/>
    <x v="1"/>
    <x v="1"/>
    <n v="1"/>
    <n v="1"/>
    <n v="0"/>
    <n v="0"/>
    <n v="0"/>
    <n v="0"/>
    <n v="1"/>
    <s v="NO"/>
    <x v="17"/>
    <s v="37+5"/>
    <x v="0"/>
    <x v="0"/>
    <x v="0"/>
    <x v="0"/>
    <x v="0"/>
    <x v="20"/>
    <x v="0"/>
    <x v="4"/>
    <x v="2"/>
    <x v="0"/>
    <s v="NA"/>
    <x v="0"/>
    <x v="0"/>
    <x v="1"/>
    <x v="0"/>
    <x v="0"/>
    <x v="0"/>
    <x v="1"/>
    <x v="0"/>
    <x v="2"/>
  </r>
  <r>
    <n v="33"/>
    <s v="Amruta Dheve"/>
    <x v="32"/>
    <x v="13"/>
    <n v="30"/>
    <n v="85"/>
    <n v="1.7"/>
    <n v="29.411764705882401"/>
    <x v="6"/>
    <x v="0"/>
    <x v="1"/>
    <n v="5"/>
    <x v="0"/>
    <x v="5"/>
    <x v="1"/>
    <n v="1"/>
    <n v="1"/>
    <n v="0"/>
    <n v="0"/>
    <n v="0"/>
    <n v="0"/>
    <n v="1"/>
    <s v="NO"/>
    <x v="16"/>
    <s v="38+1"/>
    <x v="0"/>
    <x v="1"/>
    <x v="2"/>
    <x v="0"/>
    <x v="0"/>
    <x v="17"/>
    <x v="0"/>
    <x v="8"/>
    <x v="0"/>
    <x v="0"/>
    <s v="NA"/>
    <x v="0"/>
    <x v="1"/>
    <x v="0"/>
    <x v="0"/>
    <x v="1"/>
    <x v="3"/>
    <x v="1"/>
    <x v="0"/>
    <x v="2"/>
  </r>
  <r>
    <n v="34"/>
    <s v="Varsha More "/>
    <x v="33"/>
    <x v="10"/>
    <n v="33"/>
    <n v="79"/>
    <n v="1.69"/>
    <n v="27.660095935016301"/>
    <x v="9"/>
    <x v="1"/>
    <x v="1"/>
    <n v="6"/>
    <x v="4"/>
    <x v="1"/>
    <x v="1"/>
    <n v="1"/>
    <n v="1"/>
    <n v="0"/>
    <n v="0"/>
    <n v="0"/>
    <n v="1"/>
    <n v="0"/>
    <s v="NO"/>
    <x v="20"/>
    <s v="28+3"/>
    <x v="0"/>
    <x v="0"/>
    <x v="0"/>
    <x v="0"/>
    <x v="1"/>
    <x v="19"/>
    <x v="0"/>
    <x v="11"/>
    <x v="4"/>
    <x v="0"/>
    <n v="4"/>
    <x v="1"/>
    <x v="1"/>
    <x v="0"/>
    <x v="2"/>
    <x v="1"/>
    <x v="1"/>
    <x v="1"/>
    <x v="0"/>
    <x v="1"/>
  </r>
  <r>
    <n v="35"/>
    <s v="Manisha Jadhav"/>
    <x v="34"/>
    <x v="16"/>
    <n v="42"/>
    <n v="64"/>
    <n v="1.65"/>
    <n v="23.5078053259871"/>
    <x v="13"/>
    <x v="1"/>
    <x v="1"/>
    <n v="10"/>
    <x v="0"/>
    <x v="1"/>
    <x v="1"/>
    <n v="1"/>
    <n v="1"/>
    <n v="0"/>
    <n v="0"/>
    <n v="0"/>
    <n v="1"/>
    <n v="0"/>
    <s v="NO"/>
    <x v="21"/>
    <s v="28+5"/>
    <x v="5"/>
    <x v="0"/>
    <x v="0"/>
    <x v="0"/>
    <x v="1"/>
    <x v="21"/>
    <x v="0"/>
    <x v="1"/>
    <x v="0"/>
    <x v="1"/>
    <s v="NA"/>
    <x v="0"/>
    <x v="0"/>
    <x v="1"/>
    <x v="0"/>
    <x v="1"/>
    <x v="1"/>
    <x v="1"/>
    <x v="0"/>
    <x v="2"/>
  </r>
  <r>
    <n v="36"/>
    <s v="Amruta Deshmukh"/>
    <x v="35"/>
    <x v="10"/>
    <n v="34"/>
    <n v="69"/>
    <n v="1.62"/>
    <n v="26.291723822588001"/>
    <x v="7"/>
    <x v="1"/>
    <x v="0"/>
    <n v="8"/>
    <x v="4"/>
    <x v="3"/>
    <x v="0"/>
    <n v="1"/>
    <n v="1"/>
    <n v="0"/>
    <n v="1"/>
    <n v="0"/>
    <n v="1"/>
    <n v="0"/>
    <s v="NO"/>
    <x v="22"/>
    <s v="28+2"/>
    <x v="4"/>
    <x v="0"/>
    <x v="0"/>
    <x v="5"/>
    <x v="1"/>
    <x v="7"/>
    <x v="0"/>
    <x v="11"/>
    <x v="4"/>
    <x v="4"/>
    <n v="5"/>
    <x v="0"/>
    <x v="0"/>
    <x v="0"/>
    <x v="3"/>
    <x v="1"/>
    <x v="2"/>
    <x v="1"/>
    <x v="0"/>
    <x v="1"/>
  </r>
  <r>
    <n v="37"/>
    <s v="Sonali Khatavkar"/>
    <x v="36"/>
    <x v="4"/>
    <n v="39"/>
    <n v="70"/>
    <n v="1.64"/>
    <n v="26.026174895895299"/>
    <x v="5"/>
    <x v="2"/>
    <x v="2"/>
    <n v="11"/>
    <x v="2"/>
    <x v="7"/>
    <x v="0"/>
    <n v="2"/>
    <n v="1"/>
    <n v="1"/>
    <n v="0"/>
    <n v="0"/>
    <n v="1"/>
    <n v="0"/>
    <s v="NO"/>
    <x v="23"/>
    <s v="39+0"/>
    <x v="5"/>
    <x v="0"/>
    <x v="0"/>
    <x v="2"/>
    <x v="1"/>
    <x v="22"/>
    <x v="0"/>
    <x v="1"/>
    <x v="6"/>
    <x v="1"/>
    <n v="6"/>
    <x v="1"/>
    <x v="1"/>
    <x v="0"/>
    <x v="1"/>
    <x v="1"/>
    <x v="3"/>
    <x v="1"/>
    <x v="0"/>
    <x v="2"/>
  </r>
  <r>
    <n v="38"/>
    <s v="Nikita More"/>
    <x v="37"/>
    <x v="13"/>
    <n v="30"/>
    <n v="78"/>
    <n v="1.68"/>
    <n v="27.636054421768701"/>
    <x v="10"/>
    <x v="1"/>
    <x v="1"/>
    <n v="4"/>
    <x v="0"/>
    <x v="1"/>
    <x v="0"/>
    <n v="1"/>
    <n v="1"/>
    <n v="0"/>
    <n v="1"/>
    <n v="0"/>
    <n v="0"/>
    <n v="1"/>
    <s v="NO"/>
    <x v="3"/>
    <s v="28+4"/>
    <x v="13"/>
    <x v="1"/>
    <x v="2"/>
    <x v="0"/>
    <x v="0"/>
    <x v="0"/>
    <x v="0"/>
    <x v="11"/>
    <x v="2"/>
    <x v="2"/>
    <s v="NA"/>
    <x v="1"/>
    <x v="0"/>
    <x v="1"/>
    <x v="0"/>
    <x v="1"/>
    <x v="2"/>
    <x v="0"/>
    <x v="0"/>
    <x v="2"/>
  </r>
  <r>
    <n v="39"/>
    <s v="Nasrin Shaikh"/>
    <x v="38"/>
    <x v="1"/>
    <n v="35"/>
    <n v="75"/>
    <n v="1.59"/>
    <n v="29.666548000474702"/>
    <x v="9"/>
    <x v="2"/>
    <x v="1"/>
    <n v="5"/>
    <x v="0"/>
    <x v="1"/>
    <x v="0"/>
    <n v="2"/>
    <n v="2"/>
    <n v="0"/>
    <n v="0"/>
    <n v="0"/>
    <n v="0"/>
    <n v="2"/>
    <s v="NO"/>
    <x v="15"/>
    <s v="29+3"/>
    <x v="3"/>
    <x v="1"/>
    <x v="2"/>
    <x v="2"/>
    <x v="0"/>
    <x v="14"/>
    <x v="0"/>
    <x v="15"/>
    <x v="2"/>
    <x v="2"/>
    <s v="NA"/>
    <x v="0"/>
    <x v="1"/>
    <x v="0"/>
    <x v="0"/>
    <x v="0"/>
    <x v="0"/>
    <x v="0"/>
    <x v="1"/>
    <x v="2"/>
  </r>
  <r>
    <n v="40"/>
    <s v="Poja Yadav "/>
    <x v="39"/>
    <x v="13"/>
    <n v="31"/>
    <n v="65"/>
    <n v="1.58"/>
    <n v="26.0374939913475"/>
    <x v="6"/>
    <x v="1"/>
    <x v="2"/>
    <n v="6"/>
    <x v="0"/>
    <x v="6"/>
    <x v="1"/>
    <n v="1"/>
    <n v="1"/>
    <n v="0"/>
    <n v="0"/>
    <n v="0"/>
    <n v="1"/>
    <n v="0"/>
    <s v="NO"/>
    <x v="19"/>
    <s v="36+6"/>
    <x v="0"/>
    <x v="1"/>
    <x v="1"/>
    <x v="0"/>
    <x v="1"/>
    <x v="19"/>
    <x v="0"/>
    <x v="12"/>
    <x v="6"/>
    <x v="3"/>
    <s v="NA"/>
    <x v="0"/>
    <x v="0"/>
    <x v="1"/>
    <x v="0"/>
    <x v="1"/>
    <x v="2"/>
    <x v="1"/>
    <x v="0"/>
    <x v="1"/>
  </r>
  <r>
    <n v="41"/>
    <s v="Pratiksha Sutar"/>
    <x v="40"/>
    <x v="12"/>
    <n v="30"/>
    <n v="70"/>
    <n v="1.61"/>
    <n v="27.005130974885201"/>
    <x v="11"/>
    <x v="2"/>
    <x v="1"/>
    <n v="4"/>
    <x v="0"/>
    <x v="3"/>
    <x v="0"/>
    <n v="1"/>
    <n v="1"/>
    <n v="1"/>
    <n v="0"/>
    <n v="0"/>
    <n v="0"/>
    <n v="1"/>
    <s v="NO"/>
    <x v="2"/>
    <s v="39+0"/>
    <x v="0"/>
    <x v="0"/>
    <x v="0"/>
    <x v="1"/>
    <x v="1"/>
    <x v="2"/>
    <x v="0"/>
    <x v="2"/>
    <x v="5"/>
    <x v="0"/>
    <s v="NA"/>
    <x v="0"/>
    <x v="0"/>
    <x v="1"/>
    <x v="0"/>
    <x v="1"/>
    <x v="3"/>
    <x v="1"/>
    <x v="0"/>
    <x v="2"/>
  </r>
  <r>
    <n v="42"/>
    <s v="Kajal Adhe"/>
    <x v="41"/>
    <x v="8"/>
    <n v="28"/>
    <n v="63"/>
    <n v="1.62"/>
    <n v="24.005486968449901"/>
    <x v="12"/>
    <x v="1"/>
    <x v="1"/>
    <n v="3"/>
    <x v="0"/>
    <x v="1"/>
    <x v="1"/>
    <n v="1"/>
    <n v="1"/>
    <n v="0"/>
    <n v="0"/>
    <n v="0"/>
    <n v="1"/>
    <n v="0"/>
    <s v="NO"/>
    <x v="24"/>
    <s v="39+3"/>
    <x v="5"/>
    <x v="0"/>
    <x v="0"/>
    <x v="0"/>
    <x v="1"/>
    <x v="0"/>
    <x v="0"/>
    <x v="11"/>
    <x v="2"/>
    <x v="0"/>
    <s v="NA"/>
    <x v="1"/>
    <x v="0"/>
    <x v="0"/>
    <x v="0"/>
    <x v="0"/>
    <x v="0"/>
    <x v="1"/>
    <x v="0"/>
    <x v="1"/>
  </r>
  <r>
    <n v="43"/>
    <s v="Taslim Tamboli"/>
    <x v="42"/>
    <x v="11"/>
    <n v="35"/>
    <n v="80"/>
    <n v="1.59"/>
    <n v="31.644317867173001"/>
    <x v="6"/>
    <x v="2"/>
    <x v="2"/>
    <n v="9"/>
    <x v="3"/>
    <x v="0"/>
    <x v="0"/>
    <n v="2"/>
    <n v="2"/>
    <n v="0"/>
    <n v="0"/>
    <n v="0"/>
    <n v="0"/>
    <n v="2"/>
    <s v="NO"/>
    <x v="25"/>
    <s v="31+6"/>
    <x v="6"/>
    <x v="1"/>
    <x v="2"/>
    <x v="5"/>
    <x v="0"/>
    <x v="19"/>
    <x v="0"/>
    <x v="14"/>
    <x v="2"/>
    <x v="4"/>
    <n v="6"/>
    <x v="0"/>
    <x v="1"/>
    <x v="1"/>
    <x v="1"/>
    <x v="0"/>
    <x v="0"/>
    <x v="1"/>
    <x v="1"/>
    <x v="2"/>
  </r>
  <r>
    <n v="44"/>
    <s v="Renuka Thorat"/>
    <x v="43"/>
    <x v="2"/>
    <n v="29"/>
    <n v="78"/>
    <n v="1.71"/>
    <n v="26.674874320303701"/>
    <x v="7"/>
    <x v="1"/>
    <x v="1"/>
    <n v="4"/>
    <x v="0"/>
    <x v="0"/>
    <x v="1"/>
    <n v="1"/>
    <n v="1"/>
    <n v="0"/>
    <n v="0"/>
    <n v="0"/>
    <n v="1"/>
    <n v="0"/>
    <s v="NO"/>
    <x v="26"/>
    <s v="28+3"/>
    <x v="14"/>
    <x v="1"/>
    <x v="1"/>
    <x v="10"/>
    <x v="1"/>
    <x v="8"/>
    <x v="0"/>
    <x v="4"/>
    <x v="6"/>
    <x v="0"/>
    <s v="NA"/>
    <x v="0"/>
    <x v="0"/>
    <x v="1"/>
    <x v="0"/>
    <x v="0"/>
    <x v="0"/>
    <x v="1"/>
    <x v="0"/>
    <x v="2"/>
  </r>
  <r>
    <n v="45"/>
    <s v="Anju Dubey"/>
    <x v="44"/>
    <x v="10"/>
    <n v="35"/>
    <n v="73"/>
    <n v="1.65"/>
    <n v="26.813590449954098"/>
    <x v="11"/>
    <x v="0"/>
    <x v="1"/>
    <n v="6"/>
    <x v="0"/>
    <x v="1"/>
    <x v="0"/>
    <n v="1"/>
    <n v="1"/>
    <n v="0"/>
    <n v="1"/>
    <n v="0"/>
    <n v="0"/>
    <n v="1"/>
    <s v="NO"/>
    <x v="27"/>
    <s v="35+3"/>
    <x v="0"/>
    <x v="1"/>
    <x v="1"/>
    <x v="0"/>
    <x v="0"/>
    <x v="23"/>
    <x v="0"/>
    <x v="11"/>
    <x v="4"/>
    <x v="4"/>
    <s v="NA"/>
    <x v="0"/>
    <x v="0"/>
    <x v="1"/>
    <x v="0"/>
    <x v="1"/>
    <x v="3"/>
    <x v="1"/>
    <x v="0"/>
    <x v="1"/>
  </r>
  <r>
    <n v="46"/>
    <s v="Rani Palase"/>
    <x v="45"/>
    <x v="11"/>
    <n v="34"/>
    <n v="85"/>
    <n v="1.71"/>
    <n v="29.0687732977668"/>
    <x v="8"/>
    <x v="2"/>
    <x v="2"/>
    <n v="7"/>
    <x v="0"/>
    <x v="6"/>
    <x v="3"/>
    <n v="1"/>
    <n v="1"/>
    <n v="0"/>
    <n v="2"/>
    <n v="0"/>
    <n v="1"/>
    <n v="0"/>
    <s v="NO"/>
    <x v="5"/>
    <s v="37+0"/>
    <x v="15"/>
    <x v="1"/>
    <x v="1"/>
    <x v="9"/>
    <x v="1"/>
    <x v="5"/>
    <x v="0"/>
    <x v="10"/>
    <x v="0"/>
    <x v="1"/>
    <s v="NA"/>
    <x v="0"/>
    <x v="0"/>
    <x v="1"/>
    <x v="0"/>
    <x v="1"/>
    <x v="3"/>
    <x v="1"/>
    <x v="0"/>
    <x v="1"/>
  </r>
  <r>
    <n v="47"/>
    <s v="Rupali Pandhare"/>
    <x v="46"/>
    <x v="8"/>
    <n v="30"/>
    <n v="71"/>
    <n v="1.59"/>
    <n v="28.084332107116001"/>
    <x v="2"/>
    <x v="1"/>
    <x v="1"/>
    <n v="3"/>
    <x v="0"/>
    <x v="2"/>
    <x v="1"/>
    <n v="1"/>
    <n v="1"/>
    <n v="0"/>
    <n v="0"/>
    <n v="0"/>
    <n v="0"/>
    <n v="1"/>
    <s v="NO"/>
    <x v="2"/>
    <s v="39+0"/>
    <x v="16"/>
    <x v="1"/>
    <x v="1"/>
    <x v="2"/>
    <x v="0"/>
    <x v="24"/>
    <x v="0"/>
    <x v="4"/>
    <x v="2"/>
    <x v="0"/>
    <s v="NA"/>
    <x v="1"/>
    <x v="0"/>
    <x v="1"/>
    <x v="0"/>
    <x v="0"/>
    <x v="0"/>
    <x v="0"/>
    <x v="0"/>
    <x v="2"/>
  </r>
  <r>
    <n v="48"/>
    <s v="Archana Ghatule"/>
    <x v="47"/>
    <x v="10"/>
    <n v="33"/>
    <n v="69"/>
    <n v="1.49"/>
    <n v="31.079681095446201"/>
    <x v="5"/>
    <x v="2"/>
    <x v="2"/>
    <n v="6"/>
    <x v="2"/>
    <x v="6"/>
    <x v="4"/>
    <n v="2"/>
    <n v="2"/>
    <n v="0"/>
    <n v="2"/>
    <n v="0"/>
    <n v="1"/>
    <n v="1"/>
    <s v="NO"/>
    <x v="17"/>
    <s v="32+2"/>
    <x v="17"/>
    <x v="1"/>
    <x v="1"/>
    <x v="5"/>
    <x v="0"/>
    <x v="6"/>
    <x v="0"/>
    <x v="11"/>
    <x v="4"/>
    <x v="2"/>
    <n v="6"/>
    <x v="0"/>
    <x v="1"/>
    <x v="1"/>
    <x v="1"/>
    <x v="1"/>
    <x v="2"/>
    <x v="1"/>
    <x v="0"/>
    <x v="2"/>
  </r>
  <r>
    <n v="49"/>
    <s v="Vidhya Rajputbhat"/>
    <x v="47"/>
    <x v="5"/>
    <n v="40"/>
    <n v="72"/>
    <n v="1.52"/>
    <n v="31.163434903047101"/>
    <x v="14"/>
    <x v="2"/>
    <x v="2"/>
    <n v="9"/>
    <x v="5"/>
    <x v="7"/>
    <x v="0"/>
    <n v="1"/>
    <n v="1"/>
    <n v="1"/>
    <n v="0"/>
    <n v="0"/>
    <n v="0"/>
    <n v="1"/>
    <s v="NO"/>
    <x v="2"/>
    <s v="28+3"/>
    <x v="6"/>
    <x v="1"/>
    <x v="1"/>
    <x v="5"/>
    <x v="1"/>
    <x v="25"/>
    <x v="1"/>
    <x v="2"/>
    <x v="5"/>
    <x v="0"/>
    <n v="3"/>
    <x v="1"/>
    <x v="0"/>
    <x v="1"/>
    <x v="4"/>
    <x v="1"/>
    <x v="2"/>
    <x v="1"/>
    <x v="0"/>
    <x v="1"/>
  </r>
  <r>
    <n v="50"/>
    <s v="Shreedevi Mali"/>
    <x v="48"/>
    <x v="10"/>
    <n v="39"/>
    <n v="68"/>
    <n v="1.62"/>
    <n v="25.9106843468983"/>
    <x v="2"/>
    <x v="1"/>
    <x v="2"/>
    <n v="7"/>
    <x v="0"/>
    <x v="7"/>
    <x v="1"/>
    <n v="1"/>
    <n v="1"/>
    <n v="0"/>
    <n v="0"/>
    <n v="0"/>
    <n v="1"/>
    <n v="0"/>
    <s v="NO"/>
    <x v="28"/>
    <s v="33+2"/>
    <x v="0"/>
    <x v="1"/>
    <x v="2"/>
    <x v="6"/>
    <x v="1"/>
    <x v="17"/>
    <x v="0"/>
    <x v="6"/>
    <x v="0"/>
    <x v="1"/>
    <s v="NA"/>
    <x v="0"/>
    <x v="1"/>
    <x v="0"/>
    <x v="0"/>
    <x v="1"/>
    <x v="3"/>
    <x v="1"/>
    <x v="0"/>
    <x v="1"/>
  </r>
  <r>
    <n v="51"/>
    <s v="Sheetal Kiratkarve"/>
    <x v="49"/>
    <x v="1"/>
    <n v="35"/>
    <n v="64"/>
    <n v="1.63"/>
    <n v="24.088223117166599"/>
    <x v="13"/>
    <x v="1"/>
    <x v="1"/>
    <n v="8"/>
    <x v="0"/>
    <x v="8"/>
    <x v="3"/>
    <n v="3"/>
    <n v="2"/>
    <n v="1"/>
    <n v="0"/>
    <n v="0"/>
    <n v="0"/>
    <n v="2"/>
    <s v="NO"/>
    <x v="24"/>
    <s v="36+1"/>
    <x v="0"/>
    <x v="1"/>
    <x v="1"/>
    <x v="2"/>
    <x v="1"/>
    <x v="2"/>
    <x v="0"/>
    <x v="2"/>
    <x v="5"/>
    <x v="0"/>
    <s v="NA"/>
    <x v="0"/>
    <x v="0"/>
    <x v="1"/>
    <x v="0"/>
    <x v="1"/>
    <x v="3"/>
    <x v="0"/>
    <x v="0"/>
    <x v="2"/>
  </r>
  <r>
    <n v="52"/>
    <s v="Vaishali Shinde"/>
    <x v="50"/>
    <x v="7"/>
    <n v="40"/>
    <n v="72"/>
    <n v="1.69"/>
    <n v="25.2092013584959"/>
    <x v="7"/>
    <x v="2"/>
    <x v="1"/>
    <n v="7"/>
    <x v="3"/>
    <x v="0"/>
    <x v="1"/>
    <n v="1"/>
    <n v="1"/>
    <n v="0"/>
    <n v="0"/>
    <n v="0"/>
    <n v="0"/>
    <n v="1"/>
    <s v="NO"/>
    <x v="28"/>
    <s v="38+5"/>
    <x v="18"/>
    <x v="1"/>
    <x v="1"/>
    <x v="5"/>
    <x v="0"/>
    <x v="26"/>
    <x v="0"/>
    <x v="11"/>
    <x v="0"/>
    <x v="4"/>
    <n v="5"/>
    <x v="0"/>
    <x v="1"/>
    <x v="0"/>
    <x v="1"/>
    <x v="1"/>
    <x v="3"/>
    <x v="1"/>
    <x v="0"/>
    <x v="1"/>
  </r>
  <r>
    <n v="53"/>
    <s v="Priyanka Mahangate"/>
    <x v="51"/>
    <x v="12"/>
    <n v="29"/>
    <n v="80"/>
    <n v="1.65"/>
    <n v="29.384756657483901"/>
    <x v="11"/>
    <x v="2"/>
    <x v="1"/>
    <n v="6"/>
    <x v="0"/>
    <x v="0"/>
    <x v="1"/>
    <n v="1"/>
    <n v="1"/>
    <n v="0"/>
    <n v="0"/>
    <n v="0"/>
    <n v="0"/>
    <n v="1"/>
    <s v="NO"/>
    <x v="29"/>
    <s v="37+6"/>
    <x v="19"/>
    <x v="1"/>
    <x v="1"/>
    <x v="11"/>
    <x v="0"/>
    <x v="27"/>
    <x v="2"/>
    <x v="10"/>
    <x v="4"/>
    <x v="1"/>
    <s v="NA"/>
    <x v="0"/>
    <x v="0"/>
    <x v="1"/>
    <x v="0"/>
    <x v="1"/>
    <x v="2"/>
    <x v="1"/>
    <x v="0"/>
    <x v="1"/>
  </r>
  <r>
    <n v="54"/>
    <s v="Sarita Bansode"/>
    <x v="52"/>
    <x v="10"/>
    <n v="36"/>
    <n v="82"/>
    <n v="1.62"/>
    <n v="31.2452370065539"/>
    <x v="12"/>
    <x v="1"/>
    <x v="1"/>
    <n v="5"/>
    <x v="0"/>
    <x v="8"/>
    <x v="0"/>
    <n v="1"/>
    <n v="1"/>
    <n v="0"/>
    <n v="0"/>
    <n v="0"/>
    <n v="0"/>
    <n v="1"/>
    <s v="NO"/>
    <x v="30"/>
    <s v="29+6"/>
    <x v="4"/>
    <x v="0"/>
    <x v="0"/>
    <x v="0"/>
    <x v="1"/>
    <x v="10"/>
    <x v="0"/>
    <x v="4"/>
    <x v="2"/>
    <x v="0"/>
    <s v="NA"/>
    <x v="0"/>
    <x v="1"/>
    <x v="0"/>
    <x v="0"/>
    <x v="0"/>
    <x v="0"/>
    <x v="1"/>
    <x v="0"/>
    <x v="1"/>
  </r>
  <r>
    <n v="55"/>
    <s v="Sunita Bankar"/>
    <x v="53"/>
    <x v="16"/>
    <n v="40"/>
    <n v="88"/>
    <n v="1.63"/>
    <n v="33.1213067861041"/>
    <x v="3"/>
    <x v="2"/>
    <x v="2"/>
    <n v="5"/>
    <x v="0"/>
    <x v="1"/>
    <x v="1"/>
    <n v="1"/>
    <n v="1"/>
    <n v="0"/>
    <n v="0"/>
    <n v="0"/>
    <n v="0"/>
    <n v="1"/>
    <s v="NO"/>
    <x v="26"/>
    <s v="33+6"/>
    <x v="20"/>
    <x v="0"/>
    <x v="0"/>
    <x v="12"/>
    <x v="0"/>
    <x v="16"/>
    <x v="0"/>
    <x v="11"/>
    <x v="4"/>
    <x v="0"/>
    <s v="NA"/>
    <x v="0"/>
    <x v="1"/>
    <x v="0"/>
    <x v="0"/>
    <x v="1"/>
    <x v="2"/>
    <x v="0"/>
    <x v="0"/>
    <x v="2"/>
  </r>
  <r>
    <n v="56"/>
    <s v="Sharmeen Qureshi"/>
    <x v="54"/>
    <x v="2"/>
    <n v="30"/>
    <n v="77"/>
    <n v="1.61"/>
    <n v="29.705644072373701"/>
    <x v="13"/>
    <x v="0"/>
    <x v="0"/>
    <n v="7"/>
    <x v="0"/>
    <x v="0"/>
    <x v="3"/>
    <n v="2"/>
    <n v="2"/>
    <n v="0"/>
    <n v="1"/>
    <n v="0"/>
    <n v="1"/>
    <n v="1"/>
    <s v="NO"/>
    <x v="31"/>
    <s v="38+4"/>
    <x v="0"/>
    <x v="0"/>
    <x v="0"/>
    <x v="2"/>
    <x v="0"/>
    <x v="0"/>
    <x v="0"/>
    <x v="3"/>
    <x v="6"/>
    <x v="0"/>
    <s v="NA"/>
    <x v="0"/>
    <x v="0"/>
    <x v="1"/>
    <x v="0"/>
    <x v="0"/>
    <x v="0"/>
    <x v="0"/>
    <x v="0"/>
    <x v="0"/>
  </r>
  <r>
    <n v="57"/>
    <s v="Priyanka Kashid"/>
    <x v="55"/>
    <x v="10"/>
    <n v="36"/>
    <n v="86"/>
    <n v="1.63"/>
    <n v="32.368549813692603"/>
    <x v="12"/>
    <x v="1"/>
    <x v="1"/>
    <n v="6"/>
    <x v="0"/>
    <x v="8"/>
    <x v="1"/>
    <n v="1"/>
    <n v="1"/>
    <n v="0"/>
    <n v="0"/>
    <n v="0"/>
    <n v="1"/>
    <n v="0"/>
    <s v="NO"/>
    <x v="32"/>
    <s v="33+0"/>
    <x v="17"/>
    <x v="1"/>
    <x v="1"/>
    <x v="11"/>
    <x v="1"/>
    <x v="28"/>
    <x v="2"/>
    <x v="0"/>
    <x v="4"/>
    <x v="1"/>
    <s v="NA"/>
    <x v="0"/>
    <x v="0"/>
    <x v="1"/>
    <x v="0"/>
    <x v="1"/>
    <x v="3"/>
    <x v="1"/>
    <x v="0"/>
    <x v="1"/>
  </r>
  <r>
    <n v="58"/>
    <s v="Sonali Kolekar"/>
    <x v="56"/>
    <x v="0"/>
    <n v="36"/>
    <n v="82"/>
    <n v="1.68"/>
    <n v="29.053287981859398"/>
    <x v="8"/>
    <x v="1"/>
    <x v="1"/>
    <n v="6"/>
    <x v="0"/>
    <x v="2"/>
    <x v="0"/>
    <n v="1"/>
    <n v="1"/>
    <n v="0"/>
    <n v="1"/>
    <n v="0"/>
    <n v="0"/>
    <n v="1"/>
    <s v="NO"/>
    <x v="20"/>
    <s v="32+1"/>
    <x v="6"/>
    <x v="1"/>
    <x v="1"/>
    <x v="5"/>
    <x v="0"/>
    <x v="29"/>
    <x v="0"/>
    <x v="5"/>
    <x v="4"/>
    <x v="0"/>
    <s v="NA"/>
    <x v="1"/>
    <x v="0"/>
    <x v="1"/>
    <x v="0"/>
    <x v="1"/>
    <x v="3"/>
    <x v="0"/>
    <x v="0"/>
    <x v="2"/>
  </r>
  <r>
    <n v="59"/>
    <s v="Kajal Pardeshi"/>
    <x v="57"/>
    <x v="1"/>
    <n v="37"/>
    <n v="90"/>
    <n v="1.7"/>
    <n v="31.141868512110701"/>
    <x v="6"/>
    <x v="2"/>
    <x v="2"/>
    <n v="5"/>
    <x v="0"/>
    <x v="6"/>
    <x v="1"/>
    <n v="1"/>
    <n v="1"/>
    <n v="0"/>
    <n v="0"/>
    <n v="0"/>
    <n v="0"/>
    <n v="1"/>
    <s v="NO"/>
    <x v="33"/>
    <s v="34+1"/>
    <x v="6"/>
    <x v="1"/>
    <x v="2"/>
    <x v="6"/>
    <x v="0"/>
    <x v="30"/>
    <x v="0"/>
    <x v="6"/>
    <x v="0"/>
    <x v="0"/>
    <s v="NA"/>
    <x v="0"/>
    <x v="0"/>
    <x v="1"/>
    <x v="0"/>
    <x v="1"/>
    <x v="2"/>
    <x v="1"/>
    <x v="0"/>
    <x v="1"/>
  </r>
  <r>
    <n v="60"/>
    <s v="Vandana Pardeshi "/>
    <x v="58"/>
    <x v="1"/>
    <n v="32"/>
    <n v="82"/>
    <n v="1.58"/>
    <n v="32.847300112161498"/>
    <x v="7"/>
    <x v="2"/>
    <x v="1"/>
    <n v="5"/>
    <x v="0"/>
    <x v="0"/>
    <x v="0"/>
    <n v="1"/>
    <n v="1"/>
    <n v="0"/>
    <n v="1"/>
    <n v="0"/>
    <n v="1"/>
    <n v="0"/>
    <s v="NO"/>
    <x v="33"/>
    <s v="39+5"/>
    <x v="0"/>
    <x v="0"/>
    <x v="0"/>
    <x v="0"/>
    <x v="1"/>
    <x v="12"/>
    <x v="0"/>
    <x v="10"/>
    <x v="4"/>
    <x v="3"/>
    <s v="NA"/>
    <x v="0"/>
    <x v="0"/>
    <x v="1"/>
    <x v="0"/>
    <x v="1"/>
    <x v="3"/>
    <x v="1"/>
    <x v="0"/>
    <x v="1"/>
  </r>
  <r>
    <n v="61"/>
    <s v="Rabiya Khatoon "/>
    <x v="59"/>
    <x v="10"/>
    <n v="35"/>
    <n v="80"/>
    <n v="1.6"/>
    <n v="31.25"/>
    <x v="10"/>
    <x v="1"/>
    <x v="1"/>
    <n v="6"/>
    <x v="0"/>
    <x v="6"/>
    <x v="3"/>
    <n v="1"/>
    <n v="1"/>
    <n v="0"/>
    <n v="2"/>
    <n v="0"/>
    <n v="0"/>
    <n v="1"/>
    <s v="NO"/>
    <x v="20"/>
    <s v="38+2"/>
    <x v="5"/>
    <x v="0"/>
    <x v="0"/>
    <x v="0"/>
    <x v="0"/>
    <x v="31"/>
    <x v="3"/>
    <x v="11"/>
    <x v="4"/>
    <x v="0"/>
    <s v="NA"/>
    <x v="0"/>
    <x v="1"/>
    <x v="0"/>
    <x v="0"/>
    <x v="0"/>
    <x v="0"/>
    <x v="1"/>
    <x v="0"/>
    <x v="1"/>
  </r>
  <r>
    <n v="62"/>
    <s v="Vrushali Kodre"/>
    <x v="60"/>
    <x v="9"/>
    <n v="34"/>
    <n v="86"/>
    <n v="1.7"/>
    <n v="29.757785467127999"/>
    <x v="12"/>
    <x v="1"/>
    <x v="1"/>
    <n v="7"/>
    <x v="0"/>
    <x v="8"/>
    <x v="0"/>
    <n v="1"/>
    <n v="1"/>
    <n v="0"/>
    <n v="1"/>
    <n v="0"/>
    <n v="0"/>
    <n v="1"/>
    <s v="NO"/>
    <x v="5"/>
    <s v="38+2"/>
    <x v="0"/>
    <x v="0"/>
    <x v="0"/>
    <x v="0"/>
    <x v="0"/>
    <x v="17"/>
    <x v="0"/>
    <x v="5"/>
    <x v="4"/>
    <x v="1"/>
    <s v="NA"/>
    <x v="1"/>
    <x v="0"/>
    <x v="1"/>
    <x v="0"/>
    <x v="1"/>
    <x v="3"/>
    <x v="1"/>
    <x v="0"/>
    <x v="1"/>
  </r>
  <r>
    <n v="63"/>
    <s v="Rani Mhaske"/>
    <x v="61"/>
    <x v="10"/>
    <n v="39"/>
    <n v="87"/>
    <n v="1.59"/>
    <n v="34.413195680550601"/>
    <x v="3"/>
    <x v="0"/>
    <x v="0"/>
    <n v="11"/>
    <x v="0"/>
    <x v="1"/>
    <x v="2"/>
    <n v="3"/>
    <n v="3"/>
    <n v="0"/>
    <n v="2"/>
    <n v="0"/>
    <n v="1"/>
    <n v="2"/>
    <s v="NO"/>
    <x v="34"/>
    <s v="34+2"/>
    <x v="21"/>
    <x v="0"/>
    <x v="0"/>
    <x v="13"/>
    <x v="0"/>
    <x v="14"/>
    <x v="0"/>
    <x v="11"/>
    <x v="6"/>
    <x v="0"/>
    <s v="NA"/>
    <x v="0"/>
    <x v="0"/>
    <x v="1"/>
    <x v="0"/>
    <x v="0"/>
    <x v="0"/>
    <x v="1"/>
    <x v="0"/>
    <x v="0"/>
  </r>
  <r>
    <n v="64"/>
    <s v="Rani Bhosle"/>
    <x v="62"/>
    <x v="13"/>
    <n v="33"/>
    <n v="82"/>
    <n v="1.49"/>
    <n v="36.935273185892498"/>
    <x v="0"/>
    <x v="0"/>
    <x v="0"/>
    <n v="4"/>
    <x v="0"/>
    <x v="9"/>
    <x v="1"/>
    <n v="1"/>
    <n v="1"/>
    <n v="0"/>
    <n v="0"/>
    <n v="0"/>
    <n v="0"/>
    <n v="1"/>
    <s v="NO"/>
    <x v="17"/>
    <s v="36+6"/>
    <x v="0"/>
    <x v="0"/>
    <x v="0"/>
    <x v="0"/>
    <x v="0"/>
    <x v="20"/>
    <x v="0"/>
    <x v="9"/>
    <x v="2"/>
    <x v="0"/>
    <s v="NA"/>
    <x v="0"/>
    <x v="0"/>
    <x v="1"/>
    <x v="0"/>
    <x v="1"/>
    <x v="2"/>
    <x v="0"/>
    <x v="0"/>
    <x v="2"/>
  </r>
  <r>
    <n v="65"/>
    <s v="Nikita Chaudhari"/>
    <x v="63"/>
    <x v="17"/>
    <n v="34"/>
    <n v="74"/>
    <n v="1.52"/>
    <n v="32.029085872576204"/>
    <x v="15"/>
    <x v="0"/>
    <x v="3"/>
    <n v="3"/>
    <x v="0"/>
    <x v="9"/>
    <x v="0"/>
    <n v="1"/>
    <n v="1"/>
    <n v="0"/>
    <n v="1"/>
    <n v="0"/>
    <n v="0"/>
    <n v="1"/>
    <s v="NO"/>
    <x v="0"/>
    <s v="36+6"/>
    <x v="20"/>
    <x v="0"/>
    <x v="0"/>
    <x v="12"/>
    <x v="0"/>
    <x v="0"/>
    <x v="3"/>
    <x v="11"/>
    <x v="6"/>
    <x v="0"/>
    <s v="NA"/>
    <x v="1"/>
    <x v="0"/>
    <x v="1"/>
    <x v="0"/>
    <x v="0"/>
    <x v="0"/>
    <x v="0"/>
    <x v="0"/>
    <x v="2"/>
  </r>
  <r>
    <n v="66"/>
    <s v="Pooja Pawar "/>
    <x v="64"/>
    <x v="10"/>
    <n v="36"/>
    <n v="80"/>
    <n v="1.6"/>
    <n v="31.25"/>
    <x v="10"/>
    <x v="2"/>
    <x v="1"/>
    <n v="6"/>
    <x v="3"/>
    <x v="8"/>
    <x v="0"/>
    <n v="1"/>
    <n v="1"/>
    <n v="0"/>
    <n v="1"/>
    <n v="0"/>
    <n v="1"/>
    <n v="0"/>
    <s v="NO"/>
    <x v="35"/>
    <s v="37+6"/>
    <x v="5"/>
    <x v="1"/>
    <x v="1"/>
    <x v="9"/>
    <x v="1"/>
    <x v="28"/>
    <x v="4"/>
    <x v="9"/>
    <x v="4"/>
    <x v="0"/>
    <n v="4"/>
    <x v="0"/>
    <x v="1"/>
    <x v="0"/>
    <x v="1"/>
    <x v="0"/>
    <x v="0"/>
    <x v="1"/>
    <x v="0"/>
    <x v="1"/>
  </r>
  <r>
    <n v="67"/>
    <s v="Soni Ujagare"/>
    <x v="65"/>
    <x v="7"/>
    <n v="39"/>
    <n v="78"/>
    <n v="1.58"/>
    <n v="31.244992789617001"/>
    <x v="12"/>
    <x v="1"/>
    <x v="1"/>
    <n v="7"/>
    <x v="0"/>
    <x v="1"/>
    <x v="1"/>
    <n v="1"/>
    <n v="1"/>
    <n v="0"/>
    <n v="0"/>
    <n v="0"/>
    <n v="1"/>
    <n v="0"/>
    <s v="NO"/>
    <x v="36"/>
    <s v="38+4"/>
    <x v="0"/>
    <x v="0"/>
    <x v="0"/>
    <x v="0"/>
    <x v="1"/>
    <x v="26"/>
    <x v="0"/>
    <x v="8"/>
    <x v="0"/>
    <x v="2"/>
    <s v="NA"/>
    <x v="0"/>
    <x v="0"/>
    <x v="1"/>
    <x v="0"/>
    <x v="1"/>
    <x v="3"/>
    <x v="1"/>
    <x v="0"/>
    <x v="2"/>
  </r>
  <r>
    <n v="68"/>
    <s v="Priya Chhoriya "/>
    <x v="66"/>
    <x v="11"/>
    <n v="40"/>
    <n v="76"/>
    <n v="1.49"/>
    <n v="34.232692221071098"/>
    <x v="0"/>
    <x v="1"/>
    <x v="3"/>
    <n v="8"/>
    <x v="0"/>
    <x v="9"/>
    <x v="0"/>
    <n v="2"/>
    <n v="2"/>
    <n v="0"/>
    <n v="0"/>
    <n v="0"/>
    <n v="0"/>
    <n v="2"/>
    <s v="NO"/>
    <x v="6"/>
    <s v="27+6"/>
    <x v="0"/>
    <x v="0"/>
    <x v="0"/>
    <x v="0"/>
    <x v="0"/>
    <x v="32"/>
    <x v="0"/>
    <x v="9"/>
    <x v="4"/>
    <x v="0"/>
    <s v="NA"/>
    <x v="0"/>
    <x v="0"/>
    <x v="1"/>
    <x v="0"/>
    <x v="1"/>
    <x v="1"/>
    <x v="0"/>
    <x v="0"/>
    <x v="2"/>
  </r>
  <r>
    <n v="69"/>
    <s v="Poonam Kand "/>
    <x v="67"/>
    <x v="6"/>
    <n v="40"/>
    <n v="78"/>
    <n v="1.53"/>
    <n v="33.320517749583502"/>
    <x v="15"/>
    <x v="1"/>
    <x v="1"/>
    <n v="4"/>
    <x v="0"/>
    <x v="10"/>
    <x v="3"/>
    <n v="1"/>
    <n v="1"/>
    <n v="0"/>
    <n v="2"/>
    <n v="0"/>
    <n v="0"/>
    <n v="1"/>
    <s v="NO"/>
    <x v="17"/>
    <s v="31+3"/>
    <x v="6"/>
    <x v="1"/>
    <x v="1"/>
    <x v="3"/>
    <x v="0"/>
    <x v="6"/>
    <x v="0"/>
    <x v="0"/>
    <x v="6"/>
    <x v="0"/>
    <s v="NA"/>
    <x v="0"/>
    <x v="0"/>
    <x v="1"/>
    <x v="0"/>
    <x v="0"/>
    <x v="0"/>
    <x v="0"/>
    <x v="0"/>
    <x v="1"/>
  </r>
  <r>
    <n v="70"/>
    <s v="Nagma Sheikh "/>
    <x v="68"/>
    <x v="8"/>
    <n v="36"/>
    <n v="79"/>
    <n v="1.58"/>
    <n v="31.645569620253202"/>
    <x v="12"/>
    <x v="0"/>
    <x v="0"/>
    <n v="4"/>
    <x v="0"/>
    <x v="0"/>
    <x v="1"/>
    <n v="1"/>
    <n v="1"/>
    <n v="0"/>
    <n v="0"/>
    <n v="0"/>
    <n v="1"/>
    <n v="0"/>
    <s v="NO"/>
    <x v="26"/>
    <s v="28+3"/>
    <x v="11"/>
    <x v="0"/>
    <x v="0"/>
    <x v="0"/>
    <x v="1"/>
    <x v="8"/>
    <x v="0"/>
    <x v="16"/>
    <x v="4"/>
    <x v="0"/>
    <s v="NA"/>
    <x v="0"/>
    <x v="0"/>
    <x v="0"/>
    <x v="0"/>
    <x v="0"/>
    <x v="0"/>
    <x v="1"/>
    <x v="0"/>
    <x v="2"/>
  </r>
  <r>
    <n v="71"/>
    <s v="Monali Kudale "/>
    <x v="69"/>
    <x v="6"/>
    <n v="39"/>
    <n v="74"/>
    <n v="1.6"/>
    <n v="28.90625"/>
    <x v="6"/>
    <x v="2"/>
    <x v="2"/>
    <n v="5"/>
    <x v="0"/>
    <x v="11"/>
    <x v="1"/>
    <n v="1"/>
    <n v="1"/>
    <n v="0"/>
    <n v="0"/>
    <n v="0"/>
    <n v="0"/>
    <n v="1"/>
    <s v="NO"/>
    <x v="20"/>
    <s v="28+3"/>
    <x v="22"/>
    <x v="1"/>
    <x v="2"/>
    <x v="6"/>
    <x v="0"/>
    <x v="19"/>
    <x v="0"/>
    <x v="12"/>
    <x v="0"/>
    <x v="0"/>
    <s v="NA"/>
    <x v="1"/>
    <x v="1"/>
    <x v="1"/>
    <x v="0"/>
    <x v="1"/>
    <x v="1"/>
    <x v="1"/>
    <x v="0"/>
    <x v="1"/>
  </r>
  <r>
    <n v="72"/>
    <s v="Shital Thombane "/>
    <x v="70"/>
    <x v="2"/>
    <n v="39"/>
    <n v="69"/>
    <n v="1.53"/>
    <n v="29.4758426246315"/>
    <x v="13"/>
    <x v="0"/>
    <x v="0"/>
    <n v="5"/>
    <x v="0"/>
    <x v="0"/>
    <x v="0"/>
    <n v="1"/>
    <n v="1"/>
    <n v="0"/>
    <n v="1"/>
    <n v="0"/>
    <n v="0"/>
    <n v="1"/>
    <s v="NO"/>
    <x v="37"/>
    <s v="39+2"/>
    <x v="23"/>
    <x v="0"/>
    <x v="0"/>
    <x v="0"/>
    <x v="0"/>
    <x v="33"/>
    <x v="0"/>
    <x v="6"/>
    <x v="0"/>
    <x v="1"/>
    <s v="NA"/>
    <x v="1"/>
    <x v="0"/>
    <x v="1"/>
    <x v="0"/>
    <x v="1"/>
    <x v="2"/>
    <x v="1"/>
    <x v="0"/>
    <x v="1"/>
  </r>
  <r>
    <n v="73"/>
    <s v="Rinku Choudhari "/>
    <x v="71"/>
    <x v="10"/>
    <n v="35"/>
    <n v="73"/>
    <n v="1.51"/>
    <n v="32.016139642998098"/>
    <x v="10"/>
    <x v="1"/>
    <x v="1"/>
    <n v="6"/>
    <x v="6"/>
    <x v="12"/>
    <x v="1"/>
    <n v="1"/>
    <n v="1"/>
    <n v="0"/>
    <n v="0"/>
    <n v="0"/>
    <n v="1"/>
    <n v="0"/>
    <s v="NO"/>
    <x v="32"/>
    <s v="37+1"/>
    <x v="0"/>
    <x v="1"/>
    <x v="1"/>
    <x v="9"/>
    <x v="1"/>
    <x v="34"/>
    <x v="3"/>
    <x v="17"/>
    <x v="4"/>
    <x v="1"/>
    <n v="5"/>
    <x v="0"/>
    <x v="0"/>
    <x v="1"/>
    <x v="1"/>
    <x v="1"/>
    <x v="2"/>
    <x v="1"/>
    <x v="0"/>
    <x v="1"/>
  </r>
  <r>
    <n v="74"/>
    <s v="Vrushali Bankar "/>
    <x v="72"/>
    <x v="18"/>
    <n v="24"/>
    <n v="64"/>
    <n v="1.52"/>
    <n v="27.7008310249307"/>
    <x v="11"/>
    <x v="4"/>
    <x v="0"/>
    <n v="2"/>
    <x v="0"/>
    <x v="0"/>
    <x v="1"/>
    <n v="1"/>
    <n v="0"/>
    <n v="1"/>
    <n v="0"/>
    <n v="0"/>
    <n v="0"/>
    <n v="0"/>
    <s v="NO"/>
    <x v="2"/>
    <s v="35+0"/>
    <x v="24"/>
    <x v="1"/>
    <x v="2"/>
    <x v="1"/>
    <x v="1"/>
    <x v="2"/>
    <x v="0"/>
    <x v="2"/>
    <x v="5"/>
    <x v="0"/>
    <s v="NA"/>
    <x v="1"/>
    <x v="0"/>
    <x v="1"/>
    <x v="0"/>
    <x v="1"/>
    <x v="2"/>
    <x v="1"/>
    <x v="0"/>
    <x v="1"/>
  </r>
  <r>
    <n v="75"/>
    <s v="Juie Pawar "/>
    <x v="73"/>
    <x v="10"/>
    <n v="36"/>
    <n v="69"/>
    <n v="1.51"/>
    <n v="30.261830621464"/>
    <x v="11"/>
    <x v="1"/>
    <x v="1"/>
    <n v="9"/>
    <x v="0"/>
    <x v="13"/>
    <x v="4"/>
    <n v="2"/>
    <n v="2"/>
    <n v="0"/>
    <n v="2"/>
    <n v="0"/>
    <n v="0"/>
    <n v="2"/>
    <s v="NO"/>
    <x v="16"/>
    <s v="36+1"/>
    <x v="18"/>
    <x v="1"/>
    <x v="1"/>
    <x v="11"/>
    <x v="0"/>
    <x v="17"/>
    <x v="5"/>
    <x v="12"/>
    <x v="4"/>
    <x v="0"/>
    <s v="NA"/>
    <x v="0"/>
    <x v="1"/>
    <x v="0"/>
    <x v="0"/>
    <x v="1"/>
    <x v="1"/>
    <x v="0"/>
    <x v="0"/>
    <x v="2"/>
  </r>
  <r>
    <n v="76"/>
    <s v="Komal Waghmare"/>
    <x v="74"/>
    <x v="2"/>
    <n v="28"/>
    <n v="71"/>
    <n v="1.53"/>
    <n v="30.3302148746209"/>
    <x v="6"/>
    <x v="1"/>
    <x v="2"/>
    <n v="3"/>
    <x v="0"/>
    <x v="6"/>
    <x v="1"/>
    <n v="1"/>
    <n v="0"/>
    <n v="1"/>
    <n v="0"/>
    <n v="0"/>
    <n v="0"/>
    <n v="0"/>
    <s v="NO"/>
    <x v="38"/>
    <s v="38+3"/>
    <x v="0"/>
    <x v="0"/>
    <x v="0"/>
    <x v="2"/>
    <x v="0"/>
    <x v="25"/>
    <x v="1"/>
    <x v="2"/>
    <x v="2"/>
    <x v="0"/>
    <s v="NA"/>
    <x v="0"/>
    <x v="0"/>
    <x v="1"/>
    <x v="0"/>
    <x v="1"/>
    <x v="3"/>
    <x v="1"/>
    <x v="0"/>
    <x v="1"/>
  </r>
  <r>
    <n v="77"/>
    <s v="Kanchan Mankraj"/>
    <x v="75"/>
    <x v="9"/>
    <n v="38"/>
    <n v="86"/>
    <n v="1.6"/>
    <n v="33.59375"/>
    <x v="2"/>
    <x v="2"/>
    <x v="1"/>
    <n v="7"/>
    <x v="0"/>
    <x v="14"/>
    <x v="4"/>
    <n v="4"/>
    <n v="1"/>
    <n v="3"/>
    <n v="0"/>
    <n v="0"/>
    <n v="0"/>
    <n v="1"/>
    <s v="NO"/>
    <x v="13"/>
    <s v="34+1"/>
    <x v="25"/>
    <x v="0"/>
    <x v="0"/>
    <x v="14"/>
    <x v="0"/>
    <x v="2"/>
    <x v="0"/>
    <x v="2"/>
    <x v="5"/>
    <x v="0"/>
    <s v="NA"/>
    <x v="0"/>
    <x v="0"/>
    <x v="0"/>
    <x v="0"/>
    <x v="0"/>
    <x v="0"/>
    <x v="1"/>
    <x v="0"/>
    <x v="1"/>
  </r>
  <r>
    <n v="78"/>
    <s v="Mrunal Kumbhar "/>
    <x v="76"/>
    <x v="7"/>
    <n v="38"/>
    <n v="72"/>
    <n v="1.54"/>
    <n v="30.359251138471901"/>
    <x v="5"/>
    <x v="2"/>
    <x v="1"/>
    <n v="6"/>
    <x v="7"/>
    <x v="12"/>
    <x v="1"/>
    <n v="1"/>
    <n v="1"/>
    <n v="0"/>
    <n v="0"/>
    <n v="0"/>
    <n v="1"/>
    <n v="0"/>
    <s v="NO"/>
    <x v="32"/>
    <s v="37+6"/>
    <x v="0"/>
    <x v="1"/>
    <x v="2"/>
    <x v="6"/>
    <x v="1"/>
    <x v="34"/>
    <x v="6"/>
    <x v="6"/>
    <x v="0"/>
    <x v="1"/>
    <n v="6"/>
    <x v="1"/>
    <x v="1"/>
    <x v="1"/>
    <x v="1"/>
    <x v="1"/>
    <x v="3"/>
    <x v="0"/>
    <x v="0"/>
    <x v="1"/>
  </r>
  <r>
    <n v="79"/>
    <s v="Shraddha Kamle"/>
    <x v="77"/>
    <x v="7"/>
    <n v="37"/>
    <n v="69"/>
    <n v="1.58"/>
    <n v="27.639801313892001"/>
    <x v="6"/>
    <x v="1"/>
    <x v="1"/>
    <n v="6"/>
    <x v="8"/>
    <x v="0"/>
    <x v="1"/>
    <n v="1"/>
    <n v="1"/>
    <n v="0"/>
    <n v="0"/>
    <n v="0"/>
    <n v="0"/>
    <n v="1"/>
    <s v="NO"/>
    <x v="35"/>
    <s v="37+6"/>
    <x v="0"/>
    <x v="1"/>
    <x v="1"/>
    <x v="11"/>
    <x v="0"/>
    <x v="28"/>
    <x v="3"/>
    <x v="12"/>
    <x v="4"/>
    <x v="3"/>
    <n v="5"/>
    <x v="1"/>
    <x v="0"/>
    <x v="1"/>
    <x v="1"/>
    <x v="1"/>
    <x v="3"/>
    <x v="1"/>
    <x v="0"/>
    <x v="1"/>
  </r>
  <r>
    <n v="80"/>
    <s v="Sana Shikalgar"/>
    <x v="78"/>
    <x v="1"/>
    <n v="35"/>
    <n v="68"/>
    <n v="1.54"/>
    <n v="28.672626075223501"/>
    <x v="11"/>
    <x v="2"/>
    <x v="1"/>
    <n v="4"/>
    <x v="0"/>
    <x v="0"/>
    <x v="1"/>
    <n v="1"/>
    <n v="1"/>
    <n v="0"/>
    <n v="0"/>
    <n v="0"/>
    <n v="0"/>
    <n v="1"/>
    <s v="NO"/>
    <x v="39"/>
    <s v="37+2"/>
    <x v="6"/>
    <x v="0"/>
    <x v="0"/>
    <x v="0"/>
    <x v="0"/>
    <x v="8"/>
    <x v="0"/>
    <x v="8"/>
    <x v="4"/>
    <x v="0"/>
    <s v="NA"/>
    <x v="0"/>
    <x v="0"/>
    <x v="1"/>
    <x v="0"/>
    <x v="0"/>
    <x v="0"/>
    <x v="0"/>
    <x v="0"/>
    <x v="1"/>
  </r>
  <r>
    <n v="81"/>
    <s v="Sonali Shinde"/>
    <x v="79"/>
    <x v="13"/>
    <n v="28"/>
    <n v="78"/>
    <n v="1.56"/>
    <n v="32.051282051282101"/>
    <x v="9"/>
    <x v="2"/>
    <x v="1"/>
    <n v="4"/>
    <x v="0"/>
    <x v="6"/>
    <x v="1"/>
    <n v="1"/>
    <n v="1"/>
    <n v="0"/>
    <n v="0"/>
    <n v="0"/>
    <n v="0"/>
    <n v="1"/>
    <s v="NO"/>
    <x v="6"/>
    <s v="33+4"/>
    <x v="10"/>
    <x v="0"/>
    <x v="0"/>
    <x v="5"/>
    <x v="0"/>
    <x v="10"/>
    <x v="0"/>
    <x v="11"/>
    <x v="2"/>
    <x v="0"/>
    <s v="NA"/>
    <x v="0"/>
    <x v="1"/>
    <x v="0"/>
    <x v="0"/>
    <x v="0"/>
    <x v="0"/>
    <x v="0"/>
    <x v="0"/>
    <x v="1"/>
  </r>
  <r>
    <n v="82"/>
    <s v="Anjali Jaat"/>
    <x v="80"/>
    <x v="8"/>
    <n v="29"/>
    <n v="65"/>
    <n v="1.52"/>
    <n v="28.1336565096953"/>
    <x v="13"/>
    <x v="1"/>
    <x v="1"/>
    <n v="4"/>
    <x v="0"/>
    <x v="1"/>
    <x v="0"/>
    <n v="1"/>
    <n v="1"/>
    <n v="0"/>
    <n v="1"/>
    <n v="0"/>
    <n v="1"/>
    <n v="0"/>
    <s v="NO"/>
    <x v="40"/>
    <s v="29+4"/>
    <x v="7"/>
    <x v="1"/>
    <x v="1"/>
    <x v="11"/>
    <x v="1"/>
    <x v="20"/>
    <x v="3"/>
    <x v="9"/>
    <x v="4"/>
    <x v="0"/>
    <s v="NA"/>
    <x v="0"/>
    <x v="1"/>
    <x v="0"/>
    <x v="0"/>
    <x v="0"/>
    <x v="0"/>
    <x v="1"/>
    <x v="0"/>
    <x v="2"/>
  </r>
  <r>
    <n v="83"/>
    <s v="Dhara Parekh "/>
    <x v="81"/>
    <x v="4"/>
    <n v="40"/>
    <n v="69"/>
    <n v="1.59"/>
    <n v="27.293224160436701"/>
    <x v="14"/>
    <x v="3"/>
    <x v="2"/>
    <n v="7"/>
    <x v="9"/>
    <x v="15"/>
    <x v="1"/>
    <n v="1"/>
    <n v="1"/>
    <n v="0"/>
    <n v="0"/>
    <n v="0"/>
    <n v="0"/>
    <n v="1"/>
    <s v="NO"/>
    <x v="16"/>
    <s v="38+4"/>
    <x v="0"/>
    <x v="0"/>
    <x v="0"/>
    <x v="0"/>
    <x v="0"/>
    <x v="17"/>
    <x v="0"/>
    <x v="12"/>
    <x v="0"/>
    <x v="2"/>
    <n v="6"/>
    <x v="0"/>
    <x v="1"/>
    <x v="1"/>
    <x v="1"/>
    <x v="1"/>
    <x v="3"/>
    <x v="1"/>
    <x v="0"/>
    <x v="1"/>
  </r>
  <r>
    <n v="84"/>
    <s v="Jyoti Vishwakrma "/>
    <x v="82"/>
    <x v="6"/>
    <n v="35"/>
    <n v="78"/>
    <n v="1.52"/>
    <n v="33.760387811634402"/>
    <x v="8"/>
    <x v="2"/>
    <x v="1"/>
    <n v="6"/>
    <x v="0"/>
    <x v="6"/>
    <x v="1"/>
    <n v="1"/>
    <n v="1"/>
    <n v="0"/>
    <n v="0"/>
    <n v="0"/>
    <n v="1"/>
    <n v="0"/>
    <s v="NO"/>
    <x v="35"/>
    <s v="39+1"/>
    <x v="0"/>
    <x v="0"/>
    <x v="0"/>
    <x v="0"/>
    <x v="1"/>
    <x v="34"/>
    <x v="0"/>
    <x v="17"/>
    <x v="4"/>
    <x v="0"/>
    <s v="NA"/>
    <x v="0"/>
    <x v="0"/>
    <x v="1"/>
    <x v="0"/>
    <x v="1"/>
    <x v="3"/>
    <x v="1"/>
    <x v="0"/>
    <x v="2"/>
  </r>
  <r>
    <n v="85"/>
    <s v="Kavita Jadhav"/>
    <x v="83"/>
    <x v="16"/>
    <n v="40"/>
    <n v="73"/>
    <n v="1.49"/>
    <n v="32.881401738660401"/>
    <x v="8"/>
    <x v="1"/>
    <x v="1"/>
    <n v="10"/>
    <x v="0"/>
    <x v="5"/>
    <x v="0"/>
    <n v="1"/>
    <n v="1"/>
    <n v="0"/>
    <n v="1"/>
    <n v="0"/>
    <n v="0"/>
    <n v="1"/>
    <s v="YES"/>
    <x v="22"/>
    <s v="28+5"/>
    <x v="17"/>
    <x v="0"/>
    <x v="0"/>
    <x v="0"/>
    <x v="0"/>
    <x v="7"/>
    <x v="0"/>
    <x v="18"/>
    <x v="4"/>
    <x v="4"/>
    <s v="NA"/>
    <x v="0"/>
    <x v="0"/>
    <x v="1"/>
    <x v="0"/>
    <x v="1"/>
    <x v="3"/>
    <x v="1"/>
    <x v="0"/>
    <x v="1"/>
  </r>
  <r>
    <n v="86"/>
    <s v="Niti Jain "/>
    <x v="84"/>
    <x v="16"/>
    <n v="40"/>
    <n v="72"/>
    <n v="1.55"/>
    <n v="29.968782518210201"/>
    <x v="2"/>
    <x v="2"/>
    <x v="2"/>
    <n v="8"/>
    <x v="0"/>
    <x v="5"/>
    <x v="1"/>
    <n v="1"/>
    <n v="1"/>
    <n v="0"/>
    <n v="0"/>
    <n v="0"/>
    <n v="1"/>
    <n v="0"/>
    <s v="NO"/>
    <x v="29"/>
    <s v="37+2"/>
    <x v="0"/>
    <x v="0"/>
    <x v="0"/>
    <x v="0"/>
    <x v="1"/>
    <x v="27"/>
    <x v="0"/>
    <x v="12"/>
    <x v="0"/>
    <x v="3"/>
    <s v="NA"/>
    <x v="0"/>
    <x v="0"/>
    <x v="1"/>
    <x v="0"/>
    <x v="1"/>
    <x v="2"/>
    <x v="1"/>
    <x v="0"/>
    <x v="1"/>
  </r>
  <r>
    <n v="87"/>
    <s v="Monika Raj"/>
    <x v="85"/>
    <x v="11"/>
    <n v="39"/>
    <n v="76"/>
    <n v="1.56"/>
    <n v="31.229454306377399"/>
    <x v="12"/>
    <x v="1"/>
    <x v="1"/>
    <n v="6"/>
    <x v="0"/>
    <x v="8"/>
    <x v="0"/>
    <n v="1"/>
    <n v="1"/>
    <n v="0"/>
    <n v="1"/>
    <n v="0"/>
    <n v="1"/>
    <n v="0"/>
    <s v="NO"/>
    <x v="25"/>
    <s v="33+2"/>
    <x v="5"/>
    <x v="1"/>
    <x v="1"/>
    <x v="2"/>
    <x v="1"/>
    <x v="19"/>
    <x v="7"/>
    <x v="8"/>
    <x v="4"/>
    <x v="0"/>
    <s v="NA"/>
    <x v="1"/>
    <x v="1"/>
    <x v="0"/>
    <x v="0"/>
    <x v="1"/>
    <x v="1"/>
    <x v="1"/>
    <x v="0"/>
    <x v="1"/>
  </r>
  <r>
    <n v="88"/>
    <s v="Sneha Dixit"/>
    <x v="86"/>
    <x v="13"/>
    <n v="34"/>
    <n v="69"/>
    <n v="1.51"/>
    <n v="30.261830621464"/>
    <x v="2"/>
    <x v="2"/>
    <x v="1"/>
    <n v="4"/>
    <x v="3"/>
    <x v="6"/>
    <x v="1"/>
    <n v="1"/>
    <n v="1"/>
    <n v="0"/>
    <n v="0"/>
    <n v="0"/>
    <n v="1"/>
    <n v="0"/>
    <s v="NO"/>
    <x v="40"/>
    <s v="37+2"/>
    <x v="26"/>
    <x v="1"/>
    <x v="1"/>
    <x v="3"/>
    <x v="1"/>
    <x v="35"/>
    <x v="0"/>
    <x v="9"/>
    <x v="2"/>
    <x v="0"/>
    <n v="5"/>
    <x v="0"/>
    <x v="1"/>
    <x v="0"/>
    <x v="2"/>
    <x v="0"/>
    <x v="0"/>
    <x v="1"/>
    <x v="0"/>
    <x v="1"/>
  </r>
  <r>
    <n v="89"/>
    <s v="Dipali Yesuri"/>
    <x v="87"/>
    <x v="7"/>
    <n v="37"/>
    <n v="71"/>
    <n v="1.48"/>
    <n v="32.414170927684403"/>
    <x v="4"/>
    <x v="2"/>
    <x v="2"/>
    <n v="6"/>
    <x v="0"/>
    <x v="5"/>
    <x v="0"/>
    <n v="1"/>
    <n v="1"/>
    <n v="0"/>
    <n v="1"/>
    <n v="0"/>
    <n v="0"/>
    <n v="1"/>
    <s v="NO"/>
    <x v="41"/>
    <s v="39+4"/>
    <x v="5"/>
    <x v="0"/>
    <x v="0"/>
    <x v="8"/>
    <x v="0"/>
    <x v="23"/>
    <x v="0"/>
    <x v="6"/>
    <x v="4"/>
    <x v="0"/>
    <s v="NA"/>
    <x v="0"/>
    <x v="0"/>
    <x v="1"/>
    <x v="0"/>
    <x v="1"/>
    <x v="3"/>
    <x v="1"/>
    <x v="0"/>
    <x v="1"/>
  </r>
  <r>
    <n v="90"/>
    <s v="Sakina Kachwala "/>
    <x v="88"/>
    <x v="12"/>
    <n v="38"/>
    <n v="81"/>
    <n v="1.6"/>
    <n v="31.640625"/>
    <x v="10"/>
    <x v="2"/>
    <x v="1"/>
    <n v="6"/>
    <x v="0"/>
    <x v="12"/>
    <x v="0"/>
    <n v="1"/>
    <n v="1"/>
    <n v="0"/>
    <n v="1"/>
    <n v="0"/>
    <n v="1"/>
    <n v="0"/>
    <s v="NO"/>
    <x v="42"/>
    <s v="39+5"/>
    <x v="0"/>
    <x v="0"/>
    <x v="0"/>
    <x v="0"/>
    <x v="1"/>
    <x v="19"/>
    <x v="0"/>
    <x v="10"/>
    <x v="4"/>
    <x v="3"/>
    <s v="NA"/>
    <x v="0"/>
    <x v="1"/>
    <x v="1"/>
    <x v="0"/>
    <x v="1"/>
    <x v="3"/>
    <x v="1"/>
    <x v="0"/>
    <x v="1"/>
  </r>
  <r>
    <n v="91"/>
    <s v="Ujwala Kurade"/>
    <x v="89"/>
    <x v="9"/>
    <n v="39"/>
    <n v="77"/>
    <n v="1.58"/>
    <n v="30.8444159589809"/>
    <x v="8"/>
    <x v="2"/>
    <x v="2"/>
    <n v="5"/>
    <x v="0"/>
    <x v="5"/>
    <x v="1"/>
    <n v="1"/>
    <n v="1"/>
    <n v="0"/>
    <n v="0"/>
    <n v="0"/>
    <n v="0"/>
    <n v="1"/>
    <s v="NO"/>
    <x v="8"/>
    <s v="37+4"/>
    <x v="0"/>
    <x v="0"/>
    <x v="0"/>
    <x v="0"/>
    <x v="0"/>
    <x v="10"/>
    <x v="0"/>
    <x v="8"/>
    <x v="2"/>
    <x v="0"/>
    <s v="NA"/>
    <x v="0"/>
    <x v="0"/>
    <x v="1"/>
    <x v="0"/>
    <x v="1"/>
    <x v="0"/>
    <x v="0"/>
    <x v="0"/>
    <x v="2"/>
  </r>
  <r>
    <n v="92"/>
    <s v="Sneha Jedhe"/>
    <x v="90"/>
    <x v="11"/>
    <n v="37"/>
    <n v="75"/>
    <n v="1.55"/>
    <n v="31.217481789802299"/>
    <x v="6"/>
    <x v="1"/>
    <x v="1"/>
    <n v="5"/>
    <x v="0"/>
    <x v="2"/>
    <x v="0"/>
    <n v="2"/>
    <n v="1"/>
    <n v="1"/>
    <n v="0"/>
    <n v="0"/>
    <n v="0"/>
    <n v="1"/>
    <s v="NO"/>
    <x v="24"/>
    <s v="33+5"/>
    <x v="6"/>
    <x v="1"/>
    <x v="1"/>
    <x v="3"/>
    <x v="1"/>
    <x v="2"/>
    <x v="0"/>
    <x v="2"/>
    <x v="5"/>
    <x v="0"/>
    <s v="NA"/>
    <x v="0"/>
    <x v="0"/>
    <x v="0"/>
    <x v="0"/>
    <x v="0"/>
    <x v="0"/>
    <x v="0"/>
    <x v="0"/>
    <x v="1"/>
  </r>
  <r>
    <n v="93"/>
    <s v="Pramila Muleva"/>
    <x v="91"/>
    <x v="6"/>
    <n v="32"/>
    <n v="79"/>
    <n v="1.59"/>
    <n v="31.248763893833299"/>
    <x v="8"/>
    <x v="2"/>
    <x v="1"/>
    <n v="3"/>
    <x v="0"/>
    <x v="6"/>
    <x v="1"/>
    <n v="1"/>
    <n v="1"/>
    <n v="0"/>
    <n v="0"/>
    <n v="0"/>
    <n v="1"/>
    <n v="0"/>
    <s v="NO"/>
    <x v="0"/>
    <s v="38+2"/>
    <x v="7"/>
    <x v="1"/>
    <x v="1"/>
    <x v="11"/>
    <x v="1"/>
    <x v="0"/>
    <x v="3"/>
    <x v="11"/>
    <x v="2"/>
    <x v="0"/>
    <s v="NA"/>
    <x v="0"/>
    <x v="0"/>
    <x v="1"/>
    <x v="0"/>
    <x v="0"/>
    <x v="0"/>
    <x v="1"/>
    <x v="0"/>
    <x v="1"/>
  </r>
  <r>
    <n v="94"/>
    <s v="Gunjan Sapkale"/>
    <x v="92"/>
    <x v="11"/>
    <n v="34"/>
    <n v="80"/>
    <n v="1.59"/>
    <n v="31.644317867173001"/>
    <x v="8"/>
    <x v="2"/>
    <x v="1"/>
    <n v="5"/>
    <x v="0"/>
    <x v="7"/>
    <x v="0"/>
    <n v="1"/>
    <n v="1"/>
    <n v="0"/>
    <n v="1"/>
    <n v="0"/>
    <n v="1"/>
    <n v="0"/>
    <s v="NO"/>
    <x v="14"/>
    <s v="37+4"/>
    <x v="0"/>
    <x v="1"/>
    <x v="2"/>
    <x v="6"/>
    <x v="1"/>
    <x v="36"/>
    <x v="0"/>
    <x v="9"/>
    <x v="4"/>
    <x v="0"/>
    <s v="NA"/>
    <x v="1"/>
    <x v="0"/>
    <x v="1"/>
    <x v="0"/>
    <x v="1"/>
    <x v="3"/>
    <x v="1"/>
    <x v="0"/>
    <x v="1"/>
  </r>
  <r>
    <n v="95"/>
    <s v="Snehal Ujagare"/>
    <x v="93"/>
    <x v="11"/>
    <n v="34"/>
    <n v="82"/>
    <n v="1.61"/>
    <n v="31.634581999151301"/>
    <x v="14"/>
    <x v="3"/>
    <x v="2"/>
    <n v="6"/>
    <x v="9"/>
    <x v="15"/>
    <x v="3"/>
    <n v="1"/>
    <n v="1"/>
    <n v="0"/>
    <n v="2"/>
    <n v="0"/>
    <n v="0"/>
    <n v="1"/>
    <s v="NO"/>
    <x v="41"/>
    <s v="33+6"/>
    <x v="5"/>
    <x v="1"/>
    <x v="2"/>
    <x v="0"/>
    <x v="0"/>
    <x v="31"/>
    <x v="0"/>
    <x v="12"/>
    <x v="0"/>
    <x v="2"/>
    <n v="5"/>
    <x v="0"/>
    <x v="1"/>
    <x v="0"/>
    <x v="3"/>
    <x v="1"/>
    <x v="3"/>
    <x v="1"/>
    <x v="0"/>
    <x v="1"/>
  </r>
  <r>
    <n v="96"/>
    <s v="Khyati Doshi"/>
    <x v="94"/>
    <x v="6"/>
    <n v="40"/>
    <n v="84"/>
    <n v="1.65"/>
    <n v="30.853994490358101"/>
    <x v="2"/>
    <x v="2"/>
    <x v="2"/>
    <n v="3"/>
    <x v="0"/>
    <x v="5"/>
    <x v="0"/>
    <n v="1"/>
    <n v="1"/>
    <n v="0"/>
    <n v="1"/>
    <n v="0"/>
    <n v="0"/>
    <n v="1"/>
    <s v="NO"/>
    <x v="31"/>
    <s v="36+4"/>
    <x v="7"/>
    <x v="0"/>
    <x v="0"/>
    <x v="0"/>
    <x v="0"/>
    <x v="24"/>
    <x v="0"/>
    <x v="10"/>
    <x v="2"/>
    <x v="0"/>
    <s v="NA"/>
    <x v="0"/>
    <x v="0"/>
    <x v="1"/>
    <x v="0"/>
    <x v="0"/>
    <x v="0"/>
    <x v="1"/>
    <x v="0"/>
    <x v="2"/>
  </r>
  <r>
    <n v="97"/>
    <s v="Shital Choudhari"/>
    <x v="95"/>
    <x v="6"/>
    <n v="39"/>
    <n v="90"/>
    <n v="1.68"/>
    <n v="31.887755102040799"/>
    <x v="6"/>
    <x v="2"/>
    <x v="1"/>
    <n v="5"/>
    <x v="0"/>
    <x v="6"/>
    <x v="1"/>
    <n v="1"/>
    <n v="1"/>
    <n v="0"/>
    <n v="0"/>
    <n v="0"/>
    <n v="0"/>
    <n v="1"/>
    <s v="YES"/>
    <x v="10"/>
    <s v="38+2"/>
    <x v="27"/>
    <x v="1"/>
    <x v="1"/>
    <x v="11"/>
    <x v="0"/>
    <x v="7"/>
    <x v="3"/>
    <x v="6"/>
    <x v="4"/>
    <x v="0"/>
    <s v="NA"/>
    <x v="0"/>
    <x v="0"/>
    <x v="1"/>
    <x v="0"/>
    <x v="1"/>
    <x v="1"/>
    <x v="1"/>
    <x v="0"/>
    <x v="1"/>
  </r>
  <r>
    <n v="98"/>
    <s v="Utkarsha Bothe"/>
    <x v="96"/>
    <x v="1"/>
    <n v="39"/>
    <n v="73"/>
    <n v="1.67"/>
    <n v="26.175194521137399"/>
    <x v="10"/>
    <x v="2"/>
    <x v="1"/>
    <n v="5"/>
    <x v="0"/>
    <x v="1"/>
    <x v="0"/>
    <n v="2"/>
    <n v="0"/>
    <n v="2"/>
    <n v="0"/>
    <n v="0"/>
    <n v="0"/>
    <n v="0"/>
    <s v="NO"/>
    <x v="24"/>
    <s v="28+3"/>
    <x v="20"/>
    <x v="1"/>
    <x v="2"/>
    <x v="1"/>
    <x v="1"/>
    <x v="2"/>
    <x v="0"/>
    <x v="2"/>
    <x v="5"/>
    <x v="0"/>
    <s v="NA"/>
    <x v="1"/>
    <x v="0"/>
    <x v="1"/>
    <x v="0"/>
    <x v="1"/>
    <x v="3"/>
    <x v="1"/>
    <x v="0"/>
    <x v="3"/>
  </r>
  <r>
    <n v="99"/>
    <s v="Varsha Umashette"/>
    <x v="97"/>
    <x v="6"/>
    <n v="33"/>
    <n v="68"/>
    <n v="1.56"/>
    <n v="27.9421433267587"/>
    <x v="11"/>
    <x v="1"/>
    <x v="1"/>
    <n v="8"/>
    <x v="0"/>
    <x v="12"/>
    <x v="0"/>
    <n v="1"/>
    <n v="1"/>
    <n v="1"/>
    <n v="0"/>
    <n v="0"/>
    <n v="0"/>
    <n v="1"/>
    <s v="NO"/>
    <x v="43"/>
    <s v="39+0"/>
    <x v="5"/>
    <x v="0"/>
    <x v="0"/>
    <x v="1"/>
    <x v="1"/>
    <x v="2"/>
    <x v="0"/>
    <x v="2"/>
    <x v="5"/>
    <x v="0"/>
    <s v="NA"/>
    <x v="0"/>
    <x v="1"/>
    <x v="0"/>
    <x v="0"/>
    <x v="1"/>
    <x v="2"/>
    <x v="0"/>
    <x v="0"/>
    <x v="1"/>
  </r>
  <r>
    <n v="100"/>
    <s v="Komal Jagtap"/>
    <x v="98"/>
    <x v="1"/>
    <n v="33"/>
    <n v="70"/>
    <n v="1.56"/>
    <n v="28.763971071663399"/>
    <x v="8"/>
    <x v="1"/>
    <x v="1"/>
    <n v="4"/>
    <x v="0"/>
    <x v="5"/>
    <x v="3"/>
    <n v="1"/>
    <n v="1"/>
    <n v="0"/>
    <n v="2"/>
    <n v="0"/>
    <n v="0"/>
    <n v="1"/>
    <s v="NO"/>
    <x v="44"/>
    <s v="28+6"/>
    <x v="9"/>
    <x v="1"/>
    <x v="1"/>
    <x v="11"/>
    <x v="0"/>
    <x v="37"/>
    <x v="3"/>
    <x v="19"/>
    <x v="2"/>
    <x v="3"/>
    <s v="NA"/>
    <x v="0"/>
    <x v="0"/>
    <x v="1"/>
    <x v="0"/>
    <x v="1"/>
    <x v="2"/>
    <x v="0"/>
    <x v="0"/>
    <x v="1"/>
  </r>
  <r>
    <n v="101"/>
    <s v="Bhagyashri koli"/>
    <x v="99"/>
    <x v="7"/>
    <n v="39"/>
    <n v="88"/>
    <n v="1.65"/>
    <n v="32.323232323232297"/>
    <x v="6"/>
    <x v="2"/>
    <x v="1"/>
    <n v="6"/>
    <x v="0"/>
    <x v="2"/>
    <x v="0"/>
    <n v="1"/>
    <n v="1"/>
    <n v="0"/>
    <n v="1"/>
    <n v="0"/>
    <n v="1"/>
    <n v="0"/>
    <s v="NO"/>
    <x v="29"/>
    <s v="38+2"/>
    <x v="0"/>
    <x v="0"/>
    <x v="0"/>
    <x v="5"/>
    <x v="1"/>
    <x v="27"/>
    <x v="0"/>
    <x v="10"/>
    <x v="0"/>
    <x v="1"/>
    <s v="NA"/>
    <x v="0"/>
    <x v="1"/>
    <x v="0"/>
    <x v="0"/>
    <x v="1"/>
    <x v="3"/>
    <x v="1"/>
    <x v="0"/>
    <x v="1"/>
  </r>
  <r>
    <n v="102"/>
    <s v="Anvi More"/>
    <x v="100"/>
    <x v="19"/>
    <n v="24"/>
    <n v="65"/>
    <n v="1.52"/>
    <n v="28.1336565096953"/>
    <x v="7"/>
    <x v="0"/>
    <x v="1"/>
    <n v="3"/>
    <x v="0"/>
    <x v="1"/>
    <x v="1"/>
    <n v="1"/>
    <n v="1"/>
    <n v="0"/>
    <n v="0"/>
    <n v="0"/>
    <n v="0"/>
    <n v="1"/>
    <s v="NO"/>
    <x v="24"/>
    <s v="39+5"/>
    <x v="7"/>
    <x v="0"/>
    <x v="0"/>
    <x v="2"/>
    <x v="0"/>
    <x v="0"/>
    <x v="7"/>
    <x v="11"/>
    <x v="2"/>
    <x v="0"/>
    <s v="NA"/>
    <x v="1"/>
    <x v="0"/>
    <x v="1"/>
    <x v="0"/>
    <x v="0"/>
    <x v="0"/>
    <x v="0"/>
    <x v="0"/>
    <x v="2"/>
  </r>
  <r>
    <n v="103"/>
    <s v="Supriya Kurhade"/>
    <x v="101"/>
    <x v="7"/>
    <n v="37"/>
    <n v="64"/>
    <n v="1.58"/>
    <n v="25.636917160711398"/>
    <x v="8"/>
    <x v="2"/>
    <x v="1"/>
    <n v="3"/>
    <x v="0"/>
    <x v="5"/>
    <x v="1"/>
    <n v="1"/>
    <n v="1"/>
    <n v="0"/>
    <n v="0"/>
    <n v="0"/>
    <n v="1"/>
    <n v="0"/>
    <s v="NO"/>
    <x v="35"/>
    <s v="32+6"/>
    <x v="6"/>
    <x v="0"/>
    <x v="0"/>
    <x v="5"/>
    <x v="1"/>
    <x v="38"/>
    <x v="8"/>
    <x v="8"/>
    <x v="4"/>
    <x v="4"/>
    <s v="NA"/>
    <x v="0"/>
    <x v="1"/>
    <x v="0"/>
    <x v="0"/>
    <x v="1"/>
    <x v="3"/>
    <x v="1"/>
    <x v="0"/>
    <x v="1"/>
  </r>
  <r>
    <n v="104"/>
    <s v="Amrita Shah"/>
    <x v="102"/>
    <x v="4"/>
    <n v="40"/>
    <n v="78"/>
    <n v="1.61"/>
    <n v="30.091431657729199"/>
    <x v="8"/>
    <x v="2"/>
    <x v="1"/>
    <n v="8"/>
    <x v="10"/>
    <x v="2"/>
    <x v="1"/>
    <n v="1"/>
    <n v="1"/>
    <n v="0"/>
    <n v="0"/>
    <n v="0"/>
    <n v="0"/>
    <n v="1"/>
    <s v="NO"/>
    <x v="10"/>
    <s v="37+4"/>
    <x v="0"/>
    <x v="0"/>
    <x v="1"/>
    <x v="11"/>
    <x v="0"/>
    <x v="7"/>
    <x v="0"/>
    <x v="10"/>
    <x v="0"/>
    <x v="1"/>
    <n v="4"/>
    <x v="1"/>
    <x v="1"/>
    <x v="0"/>
    <x v="2"/>
    <x v="1"/>
    <x v="0"/>
    <x v="1"/>
    <x v="0"/>
    <x v="1"/>
  </r>
  <r>
    <n v="105"/>
    <s v="Rameshwari Shinde"/>
    <x v="103"/>
    <x v="9"/>
    <n v="38"/>
    <n v="70"/>
    <n v="1.49"/>
    <n v="31.5301112562497"/>
    <x v="6"/>
    <x v="2"/>
    <x v="2"/>
    <n v="4"/>
    <x v="0"/>
    <x v="6"/>
    <x v="0"/>
    <n v="1"/>
    <n v="1"/>
    <n v="0"/>
    <n v="1"/>
    <n v="0"/>
    <n v="0"/>
    <n v="1"/>
    <s v="NO"/>
    <x v="17"/>
    <s v="36+1"/>
    <x v="6"/>
    <x v="1"/>
    <x v="1"/>
    <x v="3"/>
    <x v="0"/>
    <x v="20"/>
    <x v="0"/>
    <x v="11"/>
    <x v="2"/>
    <x v="0"/>
    <s v="NA"/>
    <x v="1"/>
    <x v="0"/>
    <x v="1"/>
    <x v="0"/>
    <x v="0"/>
    <x v="0"/>
    <x v="1"/>
    <x v="0"/>
    <x v="1"/>
  </r>
  <r>
    <n v="106"/>
    <s v="Rubina Dhotekar "/>
    <x v="104"/>
    <x v="11"/>
    <n v="39"/>
    <n v="73"/>
    <n v="1.53"/>
    <n v="31.1845871246102"/>
    <x v="8"/>
    <x v="2"/>
    <x v="1"/>
    <n v="6"/>
    <x v="0"/>
    <x v="7"/>
    <x v="1"/>
    <n v="1"/>
    <n v="1"/>
    <n v="0"/>
    <n v="0"/>
    <n v="0"/>
    <n v="0"/>
    <n v="1"/>
    <s v="NO"/>
    <x v="29"/>
    <s v="38+0"/>
    <x v="0"/>
    <x v="0"/>
    <x v="0"/>
    <x v="0"/>
    <x v="0"/>
    <x v="27"/>
    <x v="0"/>
    <x v="8"/>
    <x v="4"/>
    <x v="1"/>
    <s v="NA"/>
    <x v="0"/>
    <x v="1"/>
    <x v="0"/>
    <x v="0"/>
    <x v="1"/>
    <x v="3"/>
    <x v="1"/>
    <x v="0"/>
    <x v="1"/>
  </r>
  <r>
    <n v="107"/>
    <s v="Pooja Pol"/>
    <x v="105"/>
    <x v="2"/>
    <n v="30"/>
    <n v="71"/>
    <n v="1.49"/>
    <n v="31.980541417053299"/>
    <x v="13"/>
    <x v="1"/>
    <x v="1"/>
    <n v="4"/>
    <x v="0"/>
    <x v="8"/>
    <x v="1"/>
    <n v="1"/>
    <n v="1"/>
    <n v="0"/>
    <n v="0"/>
    <n v="0"/>
    <n v="0"/>
    <n v="1"/>
    <s v="NO"/>
    <x v="26"/>
    <s v="37+6"/>
    <x v="0"/>
    <x v="0"/>
    <x v="0"/>
    <x v="0"/>
    <x v="0"/>
    <x v="39"/>
    <x v="0"/>
    <x v="19"/>
    <x v="4"/>
    <x v="0"/>
    <s v="NA"/>
    <x v="0"/>
    <x v="0"/>
    <x v="1"/>
    <x v="0"/>
    <x v="0"/>
    <x v="0"/>
    <x v="1"/>
    <x v="0"/>
    <x v="1"/>
  </r>
  <r>
    <n v="108"/>
    <s v="Megha Pandit"/>
    <x v="106"/>
    <x v="3"/>
    <n v="40"/>
    <n v="76"/>
    <n v="1.52"/>
    <n v="32.894736842105303"/>
    <x v="6"/>
    <x v="2"/>
    <x v="2"/>
    <n v="11"/>
    <x v="3"/>
    <x v="6"/>
    <x v="0"/>
    <n v="1"/>
    <n v="1"/>
    <n v="0"/>
    <n v="1"/>
    <n v="0"/>
    <n v="1"/>
    <n v="0"/>
    <s v="NO"/>
    <x v="45"/>
    <s v="38+0"/>
    <x v="5"/>
    <x v="1"/>
    <x v="1"/>
    <x v="11"/>
    <x v="1"/>
    <x v="40"/>
    <x v="0"/>
    <x v="17"/>
    <x v="2"/>
    <x v="1"/>
    <n v="5"/>
    <x v="0"/>
    <x v="1"/>
    <x v="1"/>
    <x v="1"/>
    <x v="1"/>
    <x v="3"/>
    <x v="1"/>
    <x v="0"/>
    <x v="1"/>
  </r>
  <r>
    <n v="109"/>
    <s v="Ankita Lalwani"/>
    <x v="107"/>
    <x v="11"/>
    <n v="39"/>
    <n v="78"/>
    <n v="1.58"/>
    <n v="31.244992789617001"/>
    <x v="8"/>
    <x v="2"/>
    <x v="1"/>
    <n v="6"/>
    <x v="0"/>
    <x v="5"/>
    <x v="0"/>
    <n v="1"/>
    <n v="1"/>
    <n v="0"/>
    <n v="0"/>
    <n v="1"/>
    <n v="1"/>
    <n v="0"/>
    <s v="NO"/>
    <x v="46"/>
    <s v="38+5"/>
    <x v="0"/>
    <x v="0"/>
    <x v="0"/>
    <x v="0"/>
    <x v="1"/>
    <x v="28"/>
    <x v="0"/>
    <x v="12"/>
    <x v="4"/>
    <x v="2"/>
    <s v="NA"/>
    <x v="0"/>
    <x v="1"/>
    <x v="0"/>
    <x v="0"/>
    <x v="1"/>
    <x v="2"/>
    <x v="1"/>
    <x v="0"/>
    <x v="1"/>
  </r>
  <r>
    <n v="110"/>
    <s v="Rohini Thange"/>
    <x v="108"/>
    <x v="2"/>
    <n v="38"/>
    <n v="79"/>
    <n v="1.53"/>
    <n v="33.7477038745782"/>
    <x v="12"/>
    <x v="1"/>
    <x v="3"/>
    <n v="4"/>
    <x v="0"/>
    <x v="10"/>
    <x v="1"/>
    <n v="1"/>
    <n v="1"/>
    <n v="0"/>
    <n v="0"/>
    <n v="0"/>
    <n v="0"/>
    <n v="1"/>
    <s v="NO"/>
    <x v="17"/>
    <s v="37+4"/>
    <x v="0"/>
    <x v="1"/>
    <x v="1"/>
    <x v="3"/>
    <x v="0"/>
    <x v="20"/>
    <x v="0"/>
    <x v="9"/>
    <x v="4"/>
    <x v="0"/>
    <s v="NA"/>
    <x v="1"/>
    <x v="1"/>
    <x v="0"/>
    <x v="0"/>
    <x v="0"/>
    <x v="0"/>
    <x v="1"/>
    <x v="0"/>
    <x v="1"/>
  </r>
  <r>
    <n v="111"/>
    <s v="Harshada Sharma"/>
    <x v="109"/>
    <x v="8"/>
    <n v="29"/>
    <n v="69"/>
    <n v="1.51"/>
    <n v="30.261830621464"/>
    <x v="1"/>
    <x v="0"/>
    <x v="0"/>
    <n v="4"/>
    <x v="0"/>
    <x v="9"/>
    <x v="1"/>
    <n v="1"/>
    <n v="1"/>
    <n v="0"/>
    <n v="0"/>
    <n v="0"/>
    <n v="0"/>
    <n v="1"/>
    <s v="NO"/>
    <x v="26"/>
    <s v="37+1"/>
    <x v="0"/>
    <x v="0"/>
    <x v="0"/>
    <x v="0"/>
    <x v="0"/>
    <x v="39"/>
    <x v="0"/>
    <x v="9"/>
    <x v="2"/>
    <x v="0"/>
    <s v="NA"/>
    <x v="0"/>
    <x v="0"/>
    <x v="0"/>
    <x v="0"/>
    <x v="0"/>
    <x v="0"/>
    <x v="0"/>
    <x v="0"/>
    <x v="2"/>
  </r>
  <r>
    <n v="112"/>
    <s v="Ashwini Ladkat"/>
    <x v="110"/>
    <x v="7"/>
    <n v="32"/>
    <n v="73"/>
    <n v="1.53"/>
    <n v="31.1845871246102"/>
    <x v="14"/>
    <x v="3"/>
    <x v="2"/>
    <n v="6"/>
    <x v="9"/>
    <x v="15"/>
    <x v="3"/>
    <n v="1"/>
    <n v="1"/>
    <n v="0"/>
    <n v="1"/>
    <n v="1"/>
    <n v="0"/>
    <n v="1"/>
    <s v="NO"/>
    <x v="35"/>
    <s v="37+0"/>
    <x v="9"/>
    <x v="1"/>
    <x v="2"/>
    <x v="6"/>
    <x v="0"/>
    <x v="28"/>
    <x v="0"/>
    <x v="12"/>
    <x v="4"/>
    <x v="0"/>
    <n v="3"/>
    <x v="0"/>
    <x v="1"/>
    <x v="1"/>
    <x v="2"/>
    <x v="1"/>
    <x v="3"/>
    <x v="1"/>
    <x v="0"/>
    <x v="1"/>
  </r>
  <r>
    <n v="113"/>
    <s v="Zabeen Kahkashan"/>
    <x v="111"/>
    <x v="5"/>
    <n v="39"/>
    <n v="79"/>
    <n v="1.59"/>
    <n v="31.248763893833299"/>
    <x v="12"/>
    <x v="2"/>
    <x v="1"/>
    <n v="8"/>
    <x v="0"/>
    <x v="0"/>
    <x v="1"/>
    <n v="1"/>
    <n v="1"/>
    <n v="0"/>
    <n v="0"/>
    <n v="0"/>
    <n v="1"/>
    <n v="0"/>
    <s v="NO"/>
    <x v="22"/>
    <s v="35+2"/>
    <x v="28"/>
    <x v="1"/>
    <x v="1"/>
    <x v="3"/>
    <x v="1"/>
    <x v="41"/>
    <x v="0"/>
    <x v="10"/>
    <x v="0"/>
    <x v="1"/>
    <s v="NA"/>
    <x v="0"/>
    <x v="0"/>
    <x v="1"/>
    <x v="0"/>
    <x v="1"/>
    <x v="3"/>
    <x v="0"/>
    <x v="0"/>
    <x v="2"/>
  </r>
  <r>
    <n v="114"/>
    <s v="Rani Wagh "/>
    <x v="19"/>
    <x v="6"/>
    <n v="34"/>
    <n v="82"/>
    <n v="1.6"/>
    <n v="32.03125"/>
    <x v="0"/>
    <x v="0"/>
    <x v="0"/>
    <n v="6"/>
    <x v="0"/>
    <x v="9"/>
    <x v="3"/>
    <n v="1"/>
    <n v="1"/>
    <n v="0"/>
    <n v="2"/>
    <n v="0"/>
    <n v="1"/>
    <n v="0"/>
    <s v="NO"/>
    <x v="42"/>
    <s v="38+0"/>
    <x v="0"/>
    <x v="0"/>
    <x v="0"/>
    <x v="0"/>
    <x v="1"/>
    <x v="19"/>
    <x v="0"/>
    <x v="6"/>
    <x v="2"/>
    <x v="0"/>
    <s v="NA"/>
    <x v="0"/>
    <x v="0"/>
    <x v="1"/>
    <x v="0"/>
    <x v="1"/>
    <x v="3"/>
    <x v="1"/>
    <x v="0"/>
    <x v="1"/>
  </r>
  <r>
    <n v="115"/>
    <s v="Madhuri Gaikwad"/>
    <x v="112"/>
    <x v="6"/>
    <n v="32"/>
    <n v="73"/>
    <n v="1.63"/>
    <n v="27.4756294930182"/>
    <x v="13"/>
    <x v="1"/>
    <x v="1"/>
    <n v="5"/>
    <x v="0"/>
    <x v="0"/>
    <x v="1"/>
    <n v="1"/>
    <n v="1"/>
    <n v="0"/>
    <n v="0"/>
    <n v="0"/>
    <n v="1"/>
    <n v="0"/>
    <s v="NO"/>
    <x v="47"/>
    <s v="31+3"/>
    <x v="7"/>
    <x v="1"/>
    <x v="2"/>
    <x v="6"/>
    <x v="1"/>
    <x v="33"/>
    <x v="0"/>
    <x v="5"/>
    <x v="4"/>
    <x v="3"/>
    <s v="NA"/>
    <x v="1"/>
    <x v="0"/>
    <x v="1"/>
    <x v="0"/>
    <x v="1"/>
    <x v="2"/>
    <x v="1"/>
    <x v="0"/>
    <x v="2"/>
  </r>
  <r>
    <n v="116"/>
    <s v="Pooja Biranje"/>
    <x v="113"/>
    <x v="2"/>
    <n v="28"/>
    <n v="68"/>
    <n v="1.56"/>
    <n v="27.9421433267587"/>
    <x v="13"/>
    <x v="0"/>
    <x v="0"/>
    <n v="3"/>
    <x v="0"/>
    <x v="0"/>
    <x v="0"/>
    <n v="1"/>
    <n v="1"/>
    <n v="0"/>
    <n v="1"/>
    <n v="0"/>
    <n v="0"/>
    <n v="1"/>
    <s v="NO"/>
    <x v="24"/>
    <s v="39+2"/>
    <x v="0"/>
    <x v="0"/>
    <x v="0"/>
    <x v="0"/>
    <x v="0"/>
    <x v="0"/>
    <x v="0"/>
    <x v="11"/>
    <x v="2"/>
    <x v="0"/>
    <s v="NA"/>
    <x v="1"/>
    <x v="0"/>
    <x v="1"/>
    <x v="0"/>
    <x v="0"/>
    <x v="0"/>
    <x v="0"/>
    <x v="0"/>
    <x v="2"/>
  </r>
  <r>
    <n v="117"/>
    <s v="Pooja Tiwari"/>
    <x v="114"/>
    <x v="2"/>
    <n v="29"/>
    <n v="72"/>
    <n v="1.54"/>
    <n v="30.359251138471901"/>
    <x v="12"/>
    <x v="1"/>
    <x v="1"/>
    <n v="5"/>
    <x v="0"/>
    <x v="8"/>
    <x v="1"/>
    <n v="1"/>
    <n v="1"/>
    <n v="0"/>
    <n v="0"/>
    <n v="0"/>
    <n v="1"/>
    <n v="0"/>
    <s v="NO"/>
    <x v="1"/>
    <s v="36+3"/>
    <x v="0"/>
    <x v="1"/>
    <x v="1"/>
    <x v="11"/>
    <x v="1"/>
    <x v="1"/>
    <x v="3"/>
    <x v="20"/>
    <x v="4"/>
    <x v="0"/>
    <s v="NA"/>
    <x v="0"/>
    <x v="0"/>
    <x v="1"/>
    <x v="0"/>
    <x v="0"/>
    <x v="0"/>
    <x v="1"/>
    <x v="0"/>
    <x v="1"/>
  </r>
  <r>
    <n v="118"/>
    <s v="Poonam Kolte"/>
    <x v="115"/>
    <x v="17"/>
    <n v="26"/>
    <n v="61"/>
    <n v="1.57"/>
    <n v="24.7474542577792"/>
    <x v="10"/>
    <x v="2"/>
    <x v="1"/>
    <n v="3"/>
    <x v="0"/>
    <x v="2"/>
    <x v="0"/>
    <n v="1"/>
    <n v="0"/>
    <n v="1"/>
    <n v="1"/>
    <n v="0"/>
    <n v="0"/>
    <n v="0"/>
    <s v="NO"/>
    <x v="2"/>
    <s v="39+1"/>
    <x v="5"/>
    <x v="0"/>
    <x v="0"/>
    <x v="1"/>
    <x v="0"/>
    <x v="2"/>
    <x v="0"/>
    <x v="2"/>
    <x v="5"/>
    <x v="0"/>
    <s v="NA"/>
    <x v="1"/>
    <x v="0"/>
    <x v="1"/>
    <x v="0"/>
    <x v="1"/>
    <x v="3"/>
    <x v="1"/>
    <x v="0"/>
    <x v="1"/>
  </r>
  <r>
    <n v="119"/>
    <s v="Kalpana Kadam"/>
    <x v="116"/>
    <x v="16"/>
    <n v="41"/>
    <n v="75"/>
    <n v="1.59"/>
    <n v="29.666548000474702"/>
    <x v="8"/>
    <x v="2"/>
    <x v="1"/>
    <n v="7"/>
    <x v="3"/>
    <x v="6"/>
    <x v="1"/>
    <n v="1"/>
    <n v="1"/>
    <n v="0"/>
    <n v="0"/>
    <n v="0"/>
    <n v="1"/>
    <n v="0"/>
    <s v="NO"/>
    <x v="35"/>
    <s v="35+6"/>
    <x v="6"/>
    <x v="1"/>
    <x v="2"/>
    <x v="2"/>
    <x v="1"/>
    <x v="28"/>
    <x v="7"/>
    <x v="16"/>
    <x v="2"/>
    <x v="1"/>
    <n v="5"/>
    <x v="0"/>
    <x v="0"/>
    <x v="1"/>
    <x v="1"/>
    <x v="1"/>
    <x v="1"/>
    <x v="1"/>
    <x v="0"/>
    <x v="1"/>
  </r>
  <r>
    <n v="120"/>
    <s v="Laxmi Malge"/>
    <x v="117"/>
    <x v="19"/>
    <n v="26"/>
    <n v="69"/>
    <n v="1.52"/>
    <n v="29.864958448753502"/>
    <x v="11"/>
    <x v="0"/>
    <x v="0"/>
    <n v="3"/>
    <x v="0"/>
    <x v="1"/>
    <x v="1"/>
    <n v="1"/>
    <n v="1"/>
    <n v="0"/>
    <n v="0"/>
    <n v="0"/>
    <n v="0"/>
    <n v="1"/>
    <s v="NO"/>
    <x v="24"/>
    <s v="35+6"/>
    <x v="0"/>
    <x v="0"/>
    <x v="0"/>
    <x v="0"/>
    <x v="0"/>
    <x v="42"/>
    <x v="0"/>
    <x v="11"/>
    <x v="6"/>
    <x v="0"/>
    <s v="NA"/>
    <x v="1"/>
    <x v="0"/>
    <x v="1"/>
    <x v="0"/>
    <x v="0"/>
    <x v="0"/>
    <x v="1"/>
    <x v="0"/>
    <x v="2"/>
  </r>
  <r>
    <n v="121"/>
    <s v="Vrushali Shinde"/>
    <x v="118"/>
    <x v="1"/>
    <n v="31"/>
    <n v="81"/>
    <n v="1.55"/>
    <n v="33.714880332986503"/>
    <x v="1"/>
    <x v="1"/>
    <x v="0"/>
    <n v="6"/>
    <x v="0"/>
    <x v="9"/>
    <x v="0"/>
    <n v="1"/>
    <n v="1"/>
    <n v="0"/>
    <n v="1"/>
    <n v="0"/>
    <n v="1"/>
    <n v="0"/>
    <s v="NO"/>
    <x v="14"/>
    <s v="34+2"/>
    <x v="0"/>
    <x v="1"/>
    <x v="1"/>
    <x v="14"/>
    <x v="1"/>
    <x v="36"/>
    <x v="0"/>
    <x v="6"/>
    <x v="4"/>
    <x v="0"/>
    <s v="NA"/>
    <x v="1"/>
    <x v="0"/>
    <x v="1"/>
    <x v="0"/>
    <x v="0"/>
    <x v="0"/>
    <x v="0"/>
    <x v="0"/>
    <x v="2"/>
  </r>
  <r>
    <n v="122"/>
    <s v="Sangita Nimbalkar"/>
    <x v="119"/>
    <x v="10"/>
    <n v="35"/>
    <n v="79"/>
    <n v="1.56"/>
    <n v="32.462195923734399"/>
    <x v="6"/>
    <x v="1"/>
    <x v="1"/>
    <n v="6"/>
    <x v="0"/>
    <x v="6"/>
    <x v="1"/>
    <n v="1"/>
    <n v="1"/>
    <n v="0"/>
    <n v="0"/>
    <n v="0"/>
    <n v="0"/>
    <n v="1"/>
    <s v="NO"/>
    <x v="48"/>
    <s v="37+2"/>
    <x v="6"/>
    <x v="1"/>
    <x v="2"/>
    <x v="6"/>
    <x v="0"/>
    <x v="33"/>
    <x v="0"/>
    <x v="8"/>
    <x v="4"/>
    <x v="3"/>
    <s v="NA"/>
    <x v="1"/>
    <x v="1"/>
    <x v="0"/>
    <x v="0"/>
    <x v="1"/>
    <x v="2"/>
    <x v="1"/>
    <x v="0"/>
    <x v="2"/>
  </r>
  <r>
    <n v="123"/>
    <s v="Sonali Badadhe"/>
    <x v="120"/>
    <x v="8"/>
    <n v="29"/>
    <n v="73"/>
    <n v="1.49"/>
    <n v="32.881401738660401"/>
    <x v="11"/>
    <x v="1"/>
    <x v="1"/>
    <n v="4"/>
    <x v="0"/>
    <x v="8"/>
    <x v="0"/>
    <n v="1"/>
    <n v="1"/>
    <n v="0"/>
    <n v="1"/>
    <n v="0"/>
    <n v="0"/>
    <n v="1"/>
    <s v="NO"/>
    <x v="39"/>
    <s v="37+5"/>
    <x v="0"/>
    <x v="1"/>
    <x v="1"/>
    <x v="11"/>
    <x v="0"/>
    <x v="8"/>
    <x v="3"/>
    <x v="11"/>
    <x v="2"/>
    <x v="0"/>
    <s v="NA"/>
    <x v="1"/>
    <x v="0"/>
    <x v="1"/>
    <x v="0"/>
    <x v="0"/>
    <x v="0"/>
    <x v="0"/>
    <x v="0"/>
    <x v="1"/>
  </r>
  <r>
    <n v="124"/>
    <s v="Jyotsna Patil"/>
    <x v="121"/>
    <x v="20"/>
    <n v="46"/>
    <n v="78"/>
    <n v="1.52"/>
    <n v="33.760387811634402"/>
    <x v="6"/>
    <x v="1"/>
    <x v="1"/>
    <n v="13"/>
    <x v="0"/>
    <x v="7"/>
    <x v="1"/>
    <n v="1"/>
    <n v="1"/>
    <n v="0"/>
    <n v="0"/>
    <n v="0"/>
    <n v="0"/>
    <n v="1"/>
    <s v="YES"/>
    <x v="49"/>
    <s v="35+1"/>
    <x v="6"/>
    <x v="1"/>
    <x v="1"/>
    <x v="3"/>
    <x v="0"/>
    <x v="40"/>
    <x v="0"/>
    <x v="12"/>
    <x v="4"/>
    <x v="0"/>
    <s v="NA"/>
    <x v="1"/>
    <x v="1"/>
    <x v="0"/>
    <x v="0"/>
    <x v="1"/>
    <x v="3"/>
    <x v="1"/>
    <x v="0"/>
    <x v="1"/>
  </r>
  <r>
    <n v="125"/>
    <s v="Kusum Yadav"/>
    <x v="122"/>
    <x v="5"/>
    <n v="38"/>
    <n v="82"/>
    <n v="1.6"/>
    <n v="32.03125"/>
    <x v="7"/>
    <x v="2"/>
    <x v="1"/>
    <n v="6"/>
    <x v="0"/>
    <x v="6"/>
    <x v="1"/>
    <n v="1"/>
    <n v="1"/>
    <n v="0"/>
    <n v="0"/>
    <n v="0"/>
    <n v="1"/>
    <n v="0"/>
    <s v="NO"/>
    <x v="5"/>
    <s v="39+1"/>
    <x v="0"/>
    <x v="0"/>
    <x v="0"/>
    <x v="0"/>
    <x v="1"/>
    <x v="17"/>
    <x v="0"/>
    <x v="18"/>
    <x v="4"/>
    <x v="2"/>
    <s v="NA"/>
    <x v="0"/>
    <x v="1"/>
    <x v="1"/>
    <x v="0"/>
    <x v="1"/>
    <x v="3"/>
    <x v="1"/>
    <x v="0"/>
    <x v="1"/>
  </r>
  <r>
    <n v="126"/>
    <s v="Shraddha Thorat "/>
    <x v="123"/>
    <x v="13"/>
    <n v="30"/>
    <n v="64"/>
    <n v="1.48"/>
    <n v="29.218407596786001"/>
    <x v="12"/>
    <x v="1"/>
    <x v="1"/>
    <n v="5"/>
    <x v="0"/>
    <x v="1"/>
    <x v="1"/>
    <n v="1"/>
    <n v="1"/>
    <n v="0"/>
    <n v="0"/>
    <n v="0"/>
    <n v="0"/>
    <n v="1"/>
    <s v="NO"/>
    <x v="44"/>
    <s v="37+2"/>
    <x v="0"/>
    <x v="0"/>
    <x v="0"/>
    <x v="0"/>
    <x v="0"/>
    <x v="16"/>
    <x v="0"/>
    <x v="10"/>
    <x v="2"/>
    <x v="0"/>
    <s v="NA"/>
    <x v="0"/>
    <x v="1"/>
    <x v="0"/>
    <x v="0"/>
    <x v="0"/>
    <x v="0"/>
    <x v="1"/>
    <x v="0"/>
    <x v="1"/>
  </r>
  <r>
    <n v="127"/>
    <s v="Varsha Nanaware"/>
    <x v="124"/>
    <x v="5"/>
    <n v="37"/>
    <n v="72"/>
    <n v="1.62"/>
    <n v="27.434842249657098"/>
    <x v="9"/>
    <x v="2"/>
    <x v="1"/>
    <n v="6"/>
    <x v="0"/>
    <x v="6"/>
    <x v="1"/>
    <n v="1"/>
    <n v="1"/>
    <n v="0"/>
    <n v="0"/>
    <n v="0"/>
    <n v="1"/>
    <n v="0"/>
    <s v="NO"/>
    <x v="36"/>
    <s v="28+2"/>
    <x v="6"/>
    <x v="1"/>
    <x v="1"/>
    <x v="3"/>
    <x v="1"/>
    <x v="17"/>
    <x v="0"/>
    <x v="6"/>
    <x v="4"/>
    <x v="1"/>
    <s v="NA"/>
    <x v="0"/>
    <x v="0"/>
    <x v="1"/>
    <x v="0"/>
    <x v="1"/>
    <x v="3"/>
    <x v="1"/>
    <x v="0"/>
    <x v="1"/>
  </r>
  <r>
    <n v="128"/>
    <s v="Sudha Khandagle"/>
    <x v="125"/>
    <x v="0"/>
    <n v="36"/>
    <n v="82"/>
    <n v="1.64"/>
    <n v="30.487804878048799"/>
    <x v="6"/>
    <x v="2"/>
    <x v="2"/>
    <n v="6"/>
    <x v="0"/>
    <x v="7"/>
    <x v="3"/>
    <n v="1"/>
    <n v="1"/>
    <n v="0"/>
    <n v="2"/>
    <n v="0"/>
    <n v="0"/>
    <n v="1"/>
    <s v="NO"/>
    <x v="42"/>
    <s v="38+2"/>
    <x v="0"/>
    <x v="1"/>
    <x v="2"/>
    <x v="0"/>
    <x v="0"/>
    <x v="19"/>
    <x v="0"/>
    <x v="12"/>
    <x v="4"/>
    <x v="2"/>
    <s v="NA"/>
    <x v="0"/>
    <x v="0"/>
    <x v="1"/>
    <x v="0"/>
    <x v="1"/>
    <x v="3"/>
    <x v="1"/>
    <x v="0"/>
    <x v="1"/>
  </r>
  <r>
    <n v="129"/>
    <s v="Dipika Kirad"/>
    <x v="126"/>
    <x v="7"/>
    <n v="37"/>
    <n v="74"/>
    <n v="1.59"/>
    <n v="29.270994027135"/>
    <x v="9"/>
    <x v="1"/>
    <x v="1"/>
    <n v="5"/>
    <x v="0"/>
    <x v="6"/>
    <x v="3"/>
    <n v="1"/>
    <n v="1"/>
    <n v="0"/>
    <n v="2"/>
    <n v="0"/>
    <n v="1"/>
    <n v="0"/>
    <s v="NO"/>
    <x v="14"/>
    <s v="38+3"/>
    <x v="0"/>
    <x v="1"/>
    <x v="1"/>
    <x v="14"/>
    <x v="1"/>
    <x v="36"/>
    <x v="0"/>
    <x v="10"/>
    <x v="4"/>
    <x v="2"/>
    <s v="NA"/>
    <x v="0"/>
    <x v="1"/>
    <x v="0"/>
    <x v="0"/>
    <x v="1"/>
    <x v="2"/>
    <x v="1"/>
    <x v="0"/>
    <x v="1"/>
  </r>
  <r>
    <n v="130"/>
    <s v="Jyoti Acharya "/>
    <x v="127"/>
    <x v="7"/>
    <n v="39"/>
    <n v="79"/>
    <n v="1.6"/>
    <n v="30.859375"/>
    <x v="13"/>
    <x v="1"/>
    <x v="1"/>
    <n v="6"/>
    <x v="0"/>
    <x v="8"/>
    <x v="1"/>
    <n v="1"/>
    <n v="1"/>
    <n v="0"/>
    <n v="0"/>
    <n v="0"/>
    <n v="0"/>
    <n v="1"/>
    <s v="NO"/>
    <x v="32"/>
    <s v="32+4"/>
    <x v="29"/>
    <x v="0"/>
    <x v="0"/>
    <x v="15"/>
    <x v="0"/>
    <x v="28"/>
    <x v="0"/>
    <x v="8"/>
    <x v="2"/>
    <x v="3"/>
    <s v="NA"/>
    <x v="0"/>
    <x v="0"/>
    <x v="1"/>
    <x v="0"/>
    <x v="1"/>
    <x v="3"/>
    <x v="1"/>
    <x v="0"/>
    <x v="1"/>
  </r>
  <r>
    <n v="131"/>
    <s v="Sarika Takawale"/>
    <x v="128"/>
    <x v="1"/>
    <n v="33"/>
    <n v="69"/>
    <n v="1.59"/>
    <n v="27.293224160436701"/>
    <x v="9"/>
    <x v="2"/>
    <x v="2"/>
    <n v="3"/>
    <x v="0"/>
    <x v="6"/>
    <x v="1"/>
    <n v="1"/>
    <n v="0"/>
    <n v="1"/>
    <n v="0"/>
    <n v="0"/>
    <n v="0"/>
    <n v="0"/>
    <s v="NO"/>
    <x v="2"/>
    <s v="38+0"/>
    <x v="0"/>
    <x v="0"/>
    <x v="0"/>
    <x v="1"/>
    <x v="1"/>
    <x v="2"/>
    <x v="0"/>
    <x v="2"/>
    <x v="5"/>
    <x v="0"/>
    <s v="NA"/>
    <x v="1"/>
    <x v="0"/>
    <x v="1"/>
    <x v="0"/>
    <x v="1"/>
    <x v="3"/>
    <x v="1"/>
    <x v="0"/>
    <x v="1"/>
  </r>
  <r>
    <n v="132"/>
    <s v="Yogita Khatade"/>
    <x v="129"/>
    <x v="4"/>
    <n v="39"/>
    <n v="88"/>
    <n v="1.63"/>
    <n v="33.1213067861041"/>
    <x v="6"/>
    <x v="1"/>
    <x v="1"/>
    <n v="10"/>
    <x v="0"/>
    <x v="16"/>
    <x v="0"/>
    <n v="2"/>
    <n v="2"/>
    <n v="0"/>
    <n v="0"/>
    <n v="0"/>
    <n v="0"/>
    <n v="2"/>
    <s v="NO"/>
    <x v="50"/>
    <s v="39+2"/>
    <x v="0"/>
    <x v="1"/>
    <x v="2"/>
    <x v="0"/>
    <x v="0"/>
    <x v="43"/>
    <x v="0"/>
    <x v="17"/>
    <x v="4"/>
    <x v="1"/>
    <s v="NA"/>
    <x v="0"/>
    <x v="1"/>
    <x v="0"/>
    <x v="0"/>
    <x v="1"/>
    <x v="2"/>
    <x v="1"/>
    <x v="0"/>
    <x v="2"/>
  </r>
  <r>
    <n v="133"/>
    <s v="Sneha Fernandes"/>
    <x v="130"/>
    <x v="2"/>
    <n v="29"/>
    <n v="76"/>
    <n v="1.59"/>
    <n v="30.0621019738143"/>
    <x v="8"/>
    <x v="2"/>
    <x v="1"/>
    <n v="4"/>
    <x v="3"/>
    <x v="13"/>
    <x v="1"/>
    <n v="1"/>
    <n v="1"/>
    <n v="0"/>
    <n v="0"/>
    <n v="0"/>
    <n v="0"/>
    <n v="1"/>
    <s v="NO"/>
    <x v="30"/>
    <s v="38+2"/>
    <x v="30"/>
    <x v="1"/>
    <x v="1"/>
    <x v="0"/>
    <x v="0"/>
    <x v="6"/>
    <x v="0"/>
    <x v="18"/>
    <x v="2"/>
    <x v="3"/>
    <n v="5"/>
    <x v="1"/>
    <x v="0"/>
    <x v="1"/>
    <x v="1"/>
    <x v="1"/>
    <x v="2"/>
    <x v="1"/>
    <x v="0"/>
    <x v="1"/>
  </r>
  <r>
    <n v="134"/>
    <s v="Jahaaara Sayyed "/>
    <x v="131"/>
    <x v="7"/>
    <n v="37"/>
    <n v="70"/>
    <n v="1.55"/>
    <n v="29.136316337148799"/>
    <x v="7"/>
    <x v="1"/>
    <x v="1"/>
    <n v="11"/>
    <x v="0"/>
    <x v="0"/>
    <x v="3"/>
    <n v="3"/>
    <n v="2"/>
    <n v="1"/>
    <n v="0"/>
    <n v="0"/>
    <n v="0"/>
    <n v="1"/>
    <s v="NO"/>
    <x v="20"/>
    <s v="29+2"/>
    <x v="10"/>
    <x v="1"/>
    <x v="2"/>
    <x v="5"/>
    <x v="0"/>
    <x v="19"/>
    <x v="0"/>
    <x v="5"/>
    <x v="4"/>
    <x v="0"/>
    <s v="NA"/>
    <x v="0"/>
    <x v="0"/>
    <x v="1"/>
    <x v="0"/>
    <x v="1"/>
    <x v="3"/>
    <x v="0"/>
    <x v="0"/>
    <x v="0"/>
  </r>
  <r>
    <n v="135"/>
    <s v="Bushra Sheikh"/>
    <x v="132"/>
    <x v="8"/>
    <n v="25"/>
    <n v="68"/>
    <n v="1.51"/>
    <n v="29.823253366080401"/>
    <x v="12"/>
    <x v="0"/>
    <x v="0"/>
    <n v="4"/>
    <x v="0"/>
    <x v="10"/>
    <x v="1"/>
    <n v="1"/>
    <n v="1"/>
    <n v="0"/>
    <n v="0"/>
    <n v="0"/>
    <n v="0"/>
    <n v="1"/>
    <s v="NO"/>
    <x v="30"/>
    <s v="39+4"/>
    <x v="6"/>
    <x v="0"/>
    <x v="0"/>
    <x v="0"/>
    <x v="0"/>
    <x v="20"/>
    <x v="0"/>
    <x v="6"/>
    <x v="4"/>
    <x v="0"/>
    <s v="NA"/>
    <x v="0"/>
    <x v="0"/>
    <x v="1"/>
    <x v="0"/>
    <x v="0"/>
    <x v="0"/>
    <x v="1"/>
    <x v="0"/>
    <x v="2"/>
  </r>
  <r>
    <n v="136"/>
    <s v="Vaishali Mehta "/>
    <x v="133"/>
    <x v="3"/>
    <n v="40"/>
    <n v="79"/>
    <n v="1.6"/>
    <n v="30.859375"/>
    <x v="8"/>
    <x v="2"/>
    <x v="2"/>
    <n v="8"/>
    <x v="0"/>
    <x v="5"/>
    <x v="4"/>
    <n v="1"/>
    <n v="1"/>
    <n v="0"/>
    <n v="3"/>
    <n v="0"/>
    <n v="1"/>
    <n v="0"/>
    <s v="NO"/>
    <x v="36"/>
    <s v="36+4"/>
    <x v="6"/>
    <x v="0"/>
    <x v="0"/>
    <x v="5"/>
    <x v="1"/>
    <x v="26"/>
    <x v="0"/>
    <x v="12"/>
    <x v="2"/>
    <x v="1"/>
    <s v="NA"/>
    <x v="0"/>
    <x v="0"/>
    <x v="1"/>
    <x v="0"/>
    <x v="1"/>
    <x v="1"/>
    <x v="0"/>
    <x v="0"/>
    <x v="2"/>
  </r>
  <r>
    <n v="137"/>
    <s v="Shraddha Dangat "/>
    <x v="134"/>
    <x v="6"/>
    <n v="35"/>
    <n v="69"/>
    <n v="1.56"/>
    <n v="28.353057199211001"/>
    <x v="2"/>
    <x v="1"/>
    <x v="1"/>
    <n v="5"/>
    <x v="0"/>
    <x v="5"/>
    <x v="1"/>
    <n v="1"/>
    <n v="1"/>
    <n v="0"/>
    <n v="0"/>
    <n v="0"/>
    <n v="0"/>
    <n v="1"/>
    <s v="NO"/>
    <x v="51"/>
    <s v="40+0"/>
    <x v="0"/>
    <x v="0"/>
    <x v="0"/>
    <x v="0"/>
    <x v="0"/>
    <x v="35"/>
    <x v="0"/>
    <x v="8"/>
    <x v="4"/>
    <x v="2"/>
    <s v="NA"/>
    <x v="1"/>
    <x v="1"/>
    <x v="0"/>
    <x v="0"/>
    <x v="1"/>
    <x v="1"/>
    <x v="1"/>
    <x v="0"/>
    <x v="1"/>
  </r>
  <r>
    <n v="138"/>
    <s v="Dipika Khare"/>
    <x v="135"/>
    <x v="11"/>
    <n v="36"/>
    <n v="69"/>
    <n v="1.56"/>
    <n v="28.353057199211001"/>
    <x v="9"/>
    <x v="2"/>
    <x v="1"/>
    <n v="8"/>
    <x v="0"/>
    <x v="6"/>
    <x v="1"/>
    <n v="1"/>
    <n v="1"/>
    <n v="0"/>
    <n v="0"/>
    <n v="0"/>
    <n v="0"/>
    <n v="1"/>
    <s v="NO"/>
    <x v="49"/>
    <s v="37+3"/>
    <x v="0"/>
    <x v="1"/>
    <x v="1"/>
    <x v="6"/>
    <x v="0"/>
    <x v="40"/>
    <x v="0"/>
    <x v="1"/>
    <x v="0"/>
    <x v="1"/>
    <s v="NA"/>
    <x v="1"/>
    <x v="1"/>
    <x v="1"/>
    <x v="0"/>
    <x v="1"/>
    <x v="3"/>
    <x v="1"/>
    <x v="0"/>
    <x v="1"/>
  </r>
  <r>
    <n v="139"/>
    <s v="Madhura Lachke"/>
    <x v="136"/>
    <x v="7"/>
    <n v="36"/>
    <n v="81"/>
    <n v="1.6"/>
    <n v="31.640625"/>
    <x v="6"/>
    <x v="2"/>
    <x v="2"/>
    <n v="6"/>
    <x v="10"/>
    <x v="6"/>
    <x v="1"/>
    <n v="1"/>
    <n v="1"/>
    <n v="0"/>
    <n v="0"/>
    <n v="0"/>
    <n v="1"/>
    <n v="0"/>
    <s v="NO"/>
    <x v="19"/>
    <s v="34+4"/>
    <x v="7"/>
    <x v="1"/>
    <x v="2"/>
    <x v="0"/>
    <x v="1"/>
    <x v="44"/>
    <x v="0"/>
    <x v="8"/>
    <x v="4"/>
    <x v="3"/>
    <s v="NA"/>
    <x v="1"/>
    <x v="0"/>
    <x v="1"/>
    <x v="0"/>
    <x v="1"/>
    <x v="3"/>
    <x v="1"/>
    <x v="0"/>
    <x v="2"/>
  </r>
  <r>
    <n v="140"/>
    <s v="Pranoti Gaikwad "/>
    <x v="137"/>
    <x v="0"/>
    <n v="35"/>
    <n v="76"/>
    <n v="1.61"/>
    <n v="29.3198564870182"/>
    <x v="8"/>
    <x v="2"/>
    <x v="2"/>
    <n v="6"/>
    <x v="0"/>
    <x v="7"/>
    <x v="3"/>
    <n v="1"/>
    <n v="1"/>
    <n v="0"/>
    <n v="2"/>
    <n v="0"/>
    <n v="0"/>
    <n v="1"/>
    <s v="NO"/>
    <x v="41"/>
    <s v="38+2"/>
    <x v="31"/>
    <x v="1"/>
    <x v="2"/>
    <x v="16"/>
    <x v="0"/>
    <x v="23"/>
    <x v="0"/>
    <x v="8"/>
    <x v="4"/>
    <x v="2"/>
    <s v="NA"/>
    <x v="1"/>
    <x v="1"/>
    <x v="0"/>
    <x v="0"/>
    <x v="1"/>
    <x v="2"/>
    <x v="0"/>
    <x v="0"/>
    <x v="1"/>
  </r>
  <r>
    <n v="141"/>
    <s v="Sneha Pawar"/>
    <x v="138"/>
    <x v="10"/>
    <n v="32"/>
    <n v="68"/>
    <n v="1.54"/>
    <n v="28.672626075223501"/>
    <x v="10"/>
    <x v="2"/>
    <x v="1"/>
    <n v="3"/>
    <x v="0"/>
    <x v="6"/>
    <x v="1"/>
    <n v="1"/>
    <n v="0"/>
    <n v="1"/>
    <n v="0"/>
    <n v="0"/>
    <n v="0"/>
    <n v="0"/>
    <s v="NO"/>
    <x v="2"/>
    <s v="38+4"/>
    <x v="5"/>
    <x v="0"/>
    <x v="0"/>
    <x v="1"/>
    <x v="1"/>
    <x v="2"/>
    <x v="0"/>
    <x v="2"/>
    <x v="5"/>
    <x v="0"/>
    <s v="NA"/>
    <x v="0"/>
    <x v="1"/>
    <x v="0"/>
    <x v="0"/>
    <x v="1"/>
    <x v="2"/>
    <x v="1"/>
    <x v="0"/>
    <x v="1"/>
  </r>
  <r>
    <n v="142"/>
    <s v="Mouzima Patel"/>
    <x v="139"/>
    <x v="12"/>
    <n v="30"/>
    <n v="70"/>
    <n v="1.55"/>
    <n v="29.136316337148799"/>
    <x v="13"/>
    <x v="0"/>
    <x v="0"/>
    <n v="4"/>
    <x v="0"/>
    <x v="0"/>
    <x v="1"/>
    <n v="1"/>
    <n v="1"/>
    <n v="0"/>
    <n v="0"/>
    <n v="0"/>
    <n v="0"/>
    <n v="1"/>
    <s v="NO"/>
    <x v="26"/>
    <s v="36+3"/>
    <x v="0"/>
    <x v="0"/>
    <x v="0"/>
    <x v="0"/>
    <x v="0"/>
    <x v="16"/>
    <x v="0"/>
    <x v="11"/>
    <x v="6"/>
    <x v="2"/>
    <s v="NA"/>
    <x v="0"/>
    <x v="0"/>
    <x v="1"/>
    <x v="0"/>
    <x v="1"/>
    <x v="2"/>
    <x v="1"/>
    <x v="0"/>
    <x v="2"/>
  </r>
  <r>
    <n v="143"/>
    <s v="Radhika Dhole"/>
    <x v="140"/>
    <x v="4"/>
    <n v="39"/>
    <n v="74"/>
    <n v="1.58"/>
    <n v="29.642685467072599"/>
    <x v="6"/>
    <x v="1"/>
    <x v="1"/>
    <n v="6"/>
    <x v="0"/>
    <x v="5"/>
    <x v="3"/>
    <n v="1"/>
    <n v="1"/>
    <n v="0"/>
    <n v="2"/>
    <n v="0"/>
    <n v="0"/>
    <n v="1"/>
    <s v="NO"/>
    <x v="32"/>
    <s v="34+2"/>
    <x v="0"/>
    <x v="0"/>
    <x v="0"/>
    <x v="17"/>
    <x v="0"/>
    <x v="28"/>
    <x v="0"/>
    <x v="18"/>
    <x v="2"/>
    <x v="1"/>
    <s v="NA"/>
    <x v="0"/>
    <x v="1"/>
    <x v="0"/>
    <x v="0"/>
    <x v="1"/>
    <x v="2"/>
    <x v="1"/>
    <x v="0"/>
    <x v="1"/>
  </r>
  <r>
    <n v="144"/>
    <s v="Jaayshree Bhadgale"/>
    <x v="141"/>
    <x v="9"/>
    <n v="33"/>
    <n v="75"/>
    <n v="1.58"/>
    <n v="30.043262297708701"/>
    <x v="14"/>
    <x v="3"/>
    <x v="2"/>
    <n v="7"/>
    <x v="9"/>
    <x v="15"/>
    <x v="0"/>
    <n v="1"/>
    <n v="1"/>
    <n v="0"/>
    <n v="1"/>
    <n v="0"/>
    <n v="0"/>
    <n v="1"/>
    <s v="NO"/>
    <x v="5"/>
    <s v="38+4"/>
    <x v="0"/>
    <x v="1"/>
    <x v="2"/>
    <x v="0"/>
    <x v="0"/>
    <x v="5"/>
    <x v="0"/>
    <x v="1"/>
    <x v="4"/>
    <x v="3"/>
    <n v="4"/>
    <x v="0"/>
    <x v="0"/>
    <x v="1"/>
    <x v="1"/>
    <x v="1"/>
    <x v="3"/>
    <x v="1"/>
    <x v="0"/>
    <x v="1"/>
  </r>
  <r>
    <n v="145"/>
    <s v="Radha K V"/>
    <x v="142"/>
    <x v="13"/>
    <n v="29"/>
    <n v="68"/>
    <n v="1.51"/>
    <n v="29.823253366080401"/>
    <x v="7"/>
    <x v="1"/>
    <x v="0"/>
    <n v="4"/>
    <x v="0"/>
    <x v="0"/>
    <x v="1"/>
    <n v="1"/>
    <n v="1"/>
    <n v="0"/>
    <n v="0"/>
    <n v="0"/>
    <n v="0"/>
    <n v="1"/>
    <s v="NO"/>
    <x v="3"/>
    <s v="37+2"/>
    <x v="0"/>
    <x v="1"/>
    <x v="1"/>
    <x v="11"/>
    <x v="0"/>
    <x v="45"/>
    <x v="3"/>
    <x v="11"/>
    <x v="6"/>
    <x v="0"/>
    <s v="NA"/>
    <x v="0"/>
    <x v="0"/>
    <x v="1"/>
    <x v="0"/>
    <x v="0"/>
    <x v="0"/>
    <x v="0"/>
    <x v="0"/>
    <x v="2"/>
  </r>
  <r>
    <n v="146"/>
    <s v="Komal Parmar"/>
    <x v="143"/>
    <x v="7"/>
    <n v="37"/>
    <n v="74"/>
    <n v="1.58"/>
    <n v="29.642685467072599"/>
    <x v="8"/>
    <x v="1"/>
    <x v="1"/>
    <n v="9"/>
    <x v="0"/>
    <x v="5"/>
    <x v="1"/>
    <n v="1"/>
    <n v="1"/>
    <n v="0"/>
    <n v="0"/>
    <n v="0"/>
    <n v="1"/>
    <n v="0"/>
    <s v="NO"/>
    <x v="52"/>
    <s v="38+0"/>
    <x v="6"/>
    <x v="1"/>
    <x v="1"/>
    <x v="14"/>
    <x v="1"/>
    <x v="43"/>
    <x v="0"/>
    <x v="8"/>
    <x v="4"/>
    <x v="1"/>
    <s v="NA"/>
    <x v="0"/>
    <x v="1"/>
    <x v="0"/>
    <x v="0"/>
    <x v="1"/>
    <x v="2"/>
    <x v="1"/>
    <x v="0"/>
    <x v="1"/>
  </r>
  <r>
    <n v="147"/>
    <s v="Jaya Sathliya"/>
    <x v="144"/>
    <x v="11"/>
    <n v="36"/>
    <n v="71"/>
    <n v="1.57"/>
    <n v="28.8044139721693"/>
    <x v="9"/>
    <x v="2"/>
    <x v="2"/>
    <n v="7"/>
    <x v="0"/>
    <x v="6"/>
    <x v="0"/>
    <n v="2"/>
    <n v="2"/>
    <n v="0"/>
    <n v="0"/>
    <n v="0"/>
    <n v="0"/>
    <n v="2"/>
    <s v="NO"/>
    <x v="19"/>
    <s v="39+0"/>
    <x v="0"/>
    <x v="0"/>
    <x v="0"/>
    <x v="0"/>
    <x v="0"/>
    <x v="29"/>
    <x v="0"/>
    <x v="13"/>
    <x v="4"/>
    <x v="2"/>
    <s v="NA"/>
    <x v="0"/>
    <x v="1"/>
    <x v="0"/>
    <x v="0"/>
    <x v="1"/>
    <x v="0"/>
    <x v="1"/>
    <x v="0"/>
    <x v="2"/>
  </r>
  <r>
    <n v="148"/>
    <s v="Lata Batmogrekar"/>
    <x v="145"/>
    <x v="7"/>
    <n v="36"/>
    <n v="74"/>
    <n v="1.56"/>
    <n v="30.4076265614727"/>
    <x v="9"/>
    <x v="1"/>
    <x v="1"/>
    <n v="7"/>
    <x v="0"/>
    <x v="6"/>
    <x v="3"/>
    <n v="1"/>
    <n v="1"/>
    <n v="0"/>
    <n v="2"/>
    <n v="0"/>
    <n v="0"/>
    <n v="1"/>
    <s v="NO"/>
    <x v="53"/>
    <s v="36+3"/>
    <x v="5"/>
    <x v="1"/>
    <x v="2"/>
    <x v="6"/>
    <x v="0"/>
    <x v="46"/>
    <x v="0"/>
    <x v="8"/>
    <x v="2"/>
    <x v="4"/>
    <s v="NA"/>
    <x v="0"/>
    <x v="1"/>
    <x v="1"/>
    <x v="0"/>
    <x v="1"/>
    <x v="3"/>
    <x v="1"/>
    <x v="0"/>
    <x v="1"/>
  </r>
  <r>
    <n v="149"/>
    <s v="Almas Shaikh "/>
    <x v="146"/>
    <x v="13"/>
    <n v="30"/>
    <n v="80"/>
    <n v="1.58"/>
    <n v="32.046146450889303"/>
    <x v="7"/>
    <x v="1"/>
    <x v="0"/>
    <n v="5"/>
    <x v="0"/>
    <x v="0"/>
    <x v="0"/>
    <n v="1"/>
    <n v="1"/>
    <n v="0"/>
    <n v="1"/>
    <n v="0"/>
    <n v="0"/>
    <n v="1"/>
    <s v="NO"/>
    <x v="11"/>
    <s v="37+0"/>
    <x v="21"/>
    <x v="1"/>
    <x v="1"/>
    <x v="11"/>
    <x v="0"/>
    <x v="12"/>
    <x v="3"/>
    <x v="9"/>
    <x v="4"/>
    <x v="2"/>
    <s v="NA"/>
    <x v="0"/>
    <x v="0"/>
    <x v="1"/>
    <x v="0"/>
    <x v="1"/>
    <x v="1"/>
    <x v="1"/>
    <x v="0"/>
    <x v="2"/>
  </r>
  <r>
    <n v="150"/>
    <s v="Kanchan Unecha"/>
    <x v="147"/>
    <x v="17"/>
    <n v="26"/>
    <n v="69"/>
    <n v="1.53"/>
    <n v="29.4758426246315"/>
    <x v="10"/>
    <x v="1"/>
    <x v="1"/>
    <n v="4"/>
    <x v="0"/>
    <x v="6"/>
    <x v="1"/>
    <n v="1"/>
    <n v="1"/>
    <n v="0"/>
    <n v="0"/>
    <n v="0"/>
    <n v="0"/>
    <n v="1"/>
    <s v="NO"/>
    <x v="34"/>
    <s v="38+5"/>
    <x v="0"/>
    <x v="1"/>
    <x v="1"/>
    <x v="11"/>
    <x v="0"/>
    <x v="47"/>
    <x v="3"/>
    <x v="11"/>
    <x v="2"/>
    <x v="0"/>
    <s v="NA"/>
    <x v="0"/>
    <x v="0"/>
    <x v="1"/>
    <x v="0"/>
    <x v="0"/>
    <x v="0"/>
    <x v="0"/>
    <x v="0"/>
    <x v="1"/>
  </r>
  <r>
    <n v="151"/>
    <s v="Rupali Jogdand"/>
    <x v="148"/>
    <x v="4"/>
    <n v="39"/>
    <n v="84"/>
    <n v="1.61"/>
    <n v="32.406157169862297"/>
    <x v="6"/>
    <x v="2"/>
    <x v="1"/>
    <n v="7"/>
    <x v="3"/>
    <x v="13"/>
    <x v="0"/>
    <n v="1"/>
    <n v="1"/>
    <n v="0"/>
    <n v="1"/>
    <n v="0"/>
    <n v="0"/>
    <n v="1"/>
    <s v="NO"/>
    <x v="54"/>
    <s v="38+6"/>
    <x v="10"/>
    <x v="0"/>
    <x v="0"/>
    <x v="0"/>
    <x v="0"/>
    <x v="48"/>
    <x v="0"/>
    <x v="8"/>
    <x v="2"/>
    <x v="1"/>
    <n v="5"/>
    <x v="1"/>
    <x v="0"/>
    <x v="1"/>
    <x v="1"/>
    <x v="1"/>
    <x v="3"/>
    <x v="1"/>
    <x v="0"/>
    <x v="1"/>
  </r>
  <r>
    <n v="152"/>
    <s v="Pallavi Unnad"/>
    <x v="149"/>
    <x v="3"/>
    <n v="40"/>
    <n v="72"/>
    <n v="1.59"/>
    <n v="28.479886080455699"/>
    <x v="5"/>
    <x v="3"/>
    <x v="2"/>
    <n v="9"/>
    <x v="9"/>
    <x v="15"/>
    <x v="1"/>
    <n v="1"/>
    <n v="1"/>
    <n v="0"/>
    <n v="0"/>
    <n v="0"/>
    <n v="1"/>
    <n v="0"/>
    <s v="NO"/>
    <x v="23"/>
    <s v="33+2"/>
    <x v="32"/>
    <x v="1"/>
    <x v="2"/>
    <x v="0"/>
    <x v="1"/>
    <x v="21"/>
    <x v="0"/>
    <x v="17"/>
    <x v="4"/>
    <x v="1"/>
    <n v="6"/>
    <x v="0"/>
    <x v="1"/>
    <x v="0"/>
    <x v="1"/>
    <x v="1"/>
    <x v="3"/>
    <x v="1"/>
    <x v="0"/>
    <x v="1"/>
  </r>
  <r>
    <n v="153"/>
    <s v="Reshma Jagtap"/>
    <x v="150"/>
    <x v="5"/>
    <n v="37"/>
    <n v="75"/>
    <n v="1.54"/>
    <n v="31.624219935908201"/>
    <x v="2"/>
    <x v="2"/>
    <x v="1"/>
    <n v="7"/>
    <x v="3"/>
    <x v="6"/>
    <x v="0"/>
    <n v="1"/>
    <n v="1"/>
    <n v="0"/>
    <n v="1"/>
    <n v="0"/>
    <n v="0"/>
    <n v="1"/>
    <s v="NO"/>
    <x v="55"/>
    <s v="35+1"/>
    <x v="6"/>
    <x v="0"/>
    <x v="0"/>
    <x v="0"/>
    <x v="0"/>
    <x v="26"/>
    <x v="0"/>
    <x v="8"/>
    <x v="6"/>
    <x v="2"/>
    <n v="4"/>
    <x v="0"/>
    <x v="0"/>
    <x v="1"/>
    <x v="1"/>
    <x v="1"/>
    <x v="2"/>
    <x v="1"/>
    <x v="0"/>
    <x v="0"/>
  </r>
  <r>
    <n v="154"/>
    <s v="Nusrat Khan"/>
    <x v="151"/>
    <x v="1"/>
    <n v="32"/>
    <n v="84"/>
    <n v="1.58"/>
    <n v="33.648453773433701"/>
    <x v="10"/>
    <x v="1"/>
    <x v="1"/>
    <n v="9"/>
    <x v="0"/>
    <x v="0"/>
    <x v="3"/>
    <n v="2"/>
    <n v="2"/>
    <n v="0"/>
    <n v="1"/>
    <n v="0"/>
    <n v="1"/>
    <n v="1"/>
    <s v="NO"/>
    <x v="42"/>
    <s v="38+5"/>
    <x v="6"/>
    <x v="0"/>
    <x v="0"/>
    <x v="5"/>
    <x v="0"/>
    <x v="19"/>
    <x v="3"/>
    <x v="6"/>
    <x v="4"/>
    <x v="3"/>
    <s v="NA"/>
    <x v="0"/>
    <x v="1"/>
    <x v="0"/>
    <x v="0"/>
    <x v="1"/>
    <x v="3"/>
    <x v="1"/>
    <x v="0"/>
    <x v="2"/>
  </r>
  <r>
    <n v="155"/>
    <s v="Nutan Mahadik"/>
    <x v="152"/>
    <x v="6"/>
    <n v="32"/>
    <n v="82"/>
    <n v="1.62"/>
    <n v="31.2452370065539"/>
    <x v="9"/>
    <x v="1"/>
    <x v="1"/>
    <n v="6"/>
    <x v="0"/>
    <x v="6"/>
    <x v="1"/>
    <n v="1"/>
    <n v="1"/>
    <n v="0"/>
    <n v="0"/>
    <n v="0"/>
    <n v="1"/>
    <n v="0"/>
    <s v="NO"/>
    <x v="29"/>
    <s v="38+2"/>
    <x v="11"/>
    <x v="1"/>
    <x v="1"/>
    <x v="11"/>
    <x v="1"/>
    <x v="27"/>
    <x v="0"/>
    <x v="8"/>
    <x v="2"/>
    <x v="1"/>
    <s v="NA"/>
    <x v="0"/>
    <x v="0"/>
    <x v="1"/>
    <x v="0"/>
    <x v="1"/>
    <x v="3"/>
    <x v="1"/>
    <x v="0"/>
    <x v="2"/>
  </r>
  <r>
    <n v="156"/>
    <s v="Pratibha Deokar"/>
    <x v="153"/>
    <x v="11"/>
    <n v="35"/>
    <n v="74"/>
    <n v="1.53"/>
    <n v="31.611773249604799"/>
    <x v="7"/>
    <x v="1"/>
    <x v="1"/>
    <n v="5"/>
    <x v="0"/>
    <x v="0"/>
    <x v="4"/>
    <n v="1"/>
    <n v="1"/>
    <n v="0"/>
    <n v="3"/>
    <n v="0"/>
    <n v="0"/>
    <n v="1"/>
    <s v="NO"/>
    <x v="14"/>
    <s v="32+1"/>
    <x v="9"/>
    <x v="1"/>
    <x v="2"/>
    <x v="6"/>
    <x v="0"/>
    <x v="12"/>
    <x v="0"/>
    <x v="10"/>
    <x v="2"/>
    <x v="2"/>
    <s v="NA"/>
    <x v="1"/>
    <x v="0"/>
    <x v="1"/>
    <x v="0"/>
    <x v="1"/>
    <x v="2"/>
    <x v="1"/>
    <x v="0"/>
    <x v="1"/>
  </r>
  <r>
    <n v="157"/>
    <s v="Urvisha Sapariya"/>
    <x v="154"/>
    <x v="1"/>
    <n v="32"/>
    <n v="75"/>
    <n v="1.58"/>
    <n v="30.043262297708701"/>
    <x v="8"/>
    <x v="2"/>
    <x v="1"/>
    <n v="3"/>
    <x v="10"/>
    <x v="6"/>
    <x v="1"/>
    <n v="1"/>
    <n v="1"/>
    <n v="0"/>
    <n v="0"/>
    <n v="0"/>
    <n v="0"/>
    <n v="1"/>
    <s v="NO"/>
    <x v="24"/>
    <s v="39+1"/>
    <x v="0"/>
    <x v="1"/>
    <x v="1"/>
    <x v="11"/>
    <x v="0"/>
    <x v="0"/>
    <x v="0"/>
    <x v="9"/>
    <x v="2"/>
    <x v="2"/>
    <s v="NA"/>
    <x v="1"/>
    <x v="1"/>
    <x v="0"/>
    <x v="0"/>
    <x v="1"/>
    <x v="2"/>
    <x v="0"/>
    <x v="0"/>
    <x v="1"/>
  </r>
  <r>
    <n v="158"/>
    <s v="Sangeeta Pal"/>
    <x v="155"/>
    <x v="14"/>
    <n v="25"/>
    <n v="70"/>
    <n v="1.56"/>
    <n v="28.763971071663399"/>
    <x v="6"/>
    <x v="1"/>
    <x v="1"/>
    <n v="3"/>
    <x v="0"/>
    <x v="1"/>
    <x v="1"/>
    <n v="1"/>
    <n v="1"/>
    <n v="0"/>
    <n v="0"/>
    <n v="0"/>
    <n v="0"/>
    <n v="1"/>
    <s v="NO"/>
    <x v="31"/>
    <s v="36+6"/>
    <x v="0"/>
    <x v="1"/>
    <x v="1"/>
    <x v="6"/>
    <x v="0"/>
    <x v="24"/>
    <x v="0"/>
    <x v="11"/>
    <x v="2"/>
    <x v="3"/>
    <s v="NA"/>
    <x v="0"/>
    <x v="0"/>
    <x v="1"/>
    <x v="0"/>
    <x v="1"/>
    <x v="3"/>
    <x v="0"/>
    <x v="0"/>
    <x v="2"/>
  </r>
  <r>
    <n v="159"/>
    <s v="Snehal Bhaskar"/>
    <x v="156"/>
    <x v="1"/>
    <n v="30"/>
    <n v="69"/>
    <n v="1.54"/>
    <n v="29.094282341035601"/>
    <x v="7"/>
    <x v="1"/>
    <x v="1"/>
    <n v="5"/>
    <x v="0"/>
    <x v="1"/>
    <x v="0"/>
    <n v="1"/>
    <n v="1"/>
    <n v="0"/>
    <n v="1"/>
    <n v="0"/>
    <n v="0"/>
    <n v="1"/>
    <s v="NO"/>
    <x v="19"/>
    <s v="29+3"/>
    <x v="22"/>
    <x v="0"/>
    <x v="0"/>
    <x v="0"/>
    <x v="0"/>
    <x v="36"/>
    <x v="0"/>
    <x v="10"/>
    <x v="2"/>
    <x v="4"/>
    <s v="NA"/>
    <x v="0"/>
    <x v="1"/>
    <x v="1"/>
    <x v="0"/>
    <x v="1"/>
    <x v="2"/>
    <x v="1"/>
    <x v="1"/>
    <x v="1"/>
  </r>
  <r>
    <n v="160"/>
    <s v="Tejaswini Chothave"/>
    <x v="157"/>
    <x v="12"/>
    <n v="30"/>
    <n v="90"/>
    <n v="1.67"/>
    <n v="32.270787765785798"/>
    <x v="14"/>
    <x v="3"/>
    <x v="2"/>
    <n v="2"/>
    <x v="9"/>
    <x v="15"/>
    <x v="1"/>
    <n v="1"/>
    <n v="0"/>
    <n v="1"/>
    <n v="0"/>
    <n v="0"/>
    <n v="0"/>
    <n v="0"/>
    <s v="NO"/>
    <x v="2"/>
    <s v="34+4"/>
    <x v="16"/>
    <x v="2"/>
    <x v="1"/>
    <x v="3"/>
    <x v="1"/>
    <x v="2"/>
    <x v="0"/>
    <x v="2"/>
    <x v="5"/>
    <x v="0"/>
    <n v="2"/>
    <x v="0"/>
    <x v="1"/>
    <x v="1"/>
    <x v="5"/>
    <x v="1"/>
    <x v="3"/>
    <x v="1"/>
    <x v="0"/>
    <x v="1"/>
  </r>
  <r>
    <n v="161"/>
    <s v="Shital Parande"/>
    <x v="158"/>
    <x v="11"/>
    <n v="34"/>
    <n v="82"/>
    <n v="1.59"/>
    <n v="32.435425813852298"/>
    <x v="7"/>
    <x v="2"/>
    <x v="1"/>
    <n v="7"/>
    <x v="0"/>
    <x v="1"/>
    <x v="3"/>
    <n v="2"/>
    <n v="2"/>
    <n v="0"/>
    <n v="1"/>
    <n v="0"/>
    <n v="0"/>
    <n v="2"/>
    <s v="NO"/>
    <x v="15"/>
    <s v="37+2"/>
    <x v="0"/>
    <x v="1"/>
    <x v="2"/>
    <x v="0"/>
    <x v="0"/>
    <x v="49"/>
    <x v="0"/>
    <x v="11"/>
    <x v="6"/>
    <x v="0"/>
    <s v="NA"/>
    <x v="0"/>
    <x v="0"/>
    <x v="0"/>
    <x v="0"/>
    <x v="0"/>
    <x v="0"/>
    <x v="0"/>
    <x v="0"/>
    <x v="0"/>
  </r>
  <r>
    <n v="162"/>
    <s v="Ashwini Suryawanshi"/>
    <x v="159"/>
    <x v="10"/>
    <n v="33"/>
    <n v="78"/>
    <n v="1.54"/>
    <n v="32.889188733344596"/>
    <x v="7"/>
    <x v="1"/>
    <x v="0"/>
    <n v="5"/>
    <x v="0"/>
    <x v="1"/>
    <x v="1"/>
    <n v="1"/>
    <n v="1"/>
    <n v="0"/>
    <n v="0"/>
    <n v="0"/>
    <n v="0"/>
    <n v="1"/>
    <s v="NO"/>
    <x v="6"/>
    <s v="36+4"/>
    <x v="9"/>
    <x v="1"/>
    <x v="1"/>
    <x v="11"/>
    <x v="0"/>
    <x v="32"/>
    <x v="0"/>
    <x v="9"/>
    <x v="2"/>
    <x v="0"/>
    <s v="NA"/>
    <x v="0"/>
    <x v="0"/>
    <x v="1"/>
    <x v="0"/>
    <x v="1"/>
    <x v="2"/>
    <x v="0"/>
    <x v="0"/>
    <x v="1"/>
  </r>
  <r>
    <n v="163"/>
    <s v="Nida Shaikh"/>
    <x v="160"/>
    <x v="13"/>
    <n v="30"/>
    <n v="72"/>
    <n v="1.56"/>
    <n v="29.585798816568001"/>
    <x v="8"/>
    <x v="2"/>
    <x v="1"/>
    <n v="5"/>
    <x v="0"/>
    <x v="5"/>
    <x v="0"/>
    <n v="1"/>
    <n v="1"/>
    <n v="0"/>
    <n v="1"/>
    <n v="0"/>
    <n v="1"/>
    <n v="0"/>
    <s v="NO"/>
    <x v="48"/>
    <s v="29+2"/>
    <x v="5"/>
    <x v="1"/>
    <x v="1"/>
    <x v="3"/>
    <x v="1"/>
    <x v="50"/>
    <x v="0"/>
    <x v="10"/>
    <x v="2"/>
    <x v="4"/>
    <s v="NA"/>
    <x v="1"/>
    <x v="1"/>
    <x v="0"/>
    <x v="0"/>
    <x v="1"/>
    <x v="3"/>
    <x v="1"/>
    <x v="0"/>
    <x v="2"/>
  </r>
  <r>
    <n v="164"/>
    <s v="Madhavi Shinde"/>
    <x v="161"/>
    <x v="10"/>
    <n v="33"/>
    <n v="68"/>
    <n v="1.49"/>
    <n v="30.629250934642599"/>
    <x v="9"/>
    <x v="1"/>
    <x v="1"/>
    <n v="6"/>
    <x v="0"/>
    <x v="6"/>
    <x v="0"/>
    <n v="1"/>
    <n v="1"/>
    <n v="0"/>
    <n v="1"/>
    <n v="0"/>
    <n v="0"/>
    <n v="1"/>
    <s v="NO"/>
    <x v="5"/>
    <s v="34+4"/>
    <x v="0"/>
    <x v="0"/>
    <x v="0"/>
    <x v="18"/>
    <x v="0"/>
    <x v="27"/>
    <x v="0"/>
    <x v="8"/>
    <x v="4"/>
    <x v="1"/>
    <s v="NA"/>
    <x v="0"/>
    <x v="0"/>
    <x v="1"/>
    <x v="0"/>
    <x v="1"/>
    <x v="1"/>
    <x v="1"/>
    <x v="0"/>
    <x v="2"/>
  </r>
  <r>
    <n v="165"/>
    <s v="Neha Pandey"/>
    <x v="162"/>
    <x v="13"/>
    <n v="30"/>
    <n v="69"/>
    <n v="1.56"/>
    <n v="28.353057199211001"/>
    <x v="6"/>
    <x v="1"/>
    <x v="1"/>
    <n v="8"/>
    <x v="0"/>
    <x v="6"/>
    <x v="1"/>
    <n v="1"/>
    <n v="1"/>
    <n v="0"/>
    <n v="0"/>
    <n v="0"/>
    <n v="1"/>
    <n v="0"/>
    <s v="NO"/>
    <x v="56"/>
    <s v="40+6"/>
    <x v="2"/>
    <x v="0"/>
    <x v="0"/>
    <x v="18"/>
    <x v="1"/>
    <x v="7"/>
    <x v="3"/>
    <x v="5"/>
    <x v="4"/>
    <x v="2"/>
    <s v="NA"/>
    <x v="0"/>
    <x v="0"/>
    <x v="1"/>
    <x v="0"/>
    <x v="1"/>
    <x v="3"/>
    <x v="1"/>
    <x v="0"/>
    <x v="1"/>
  </r>
  <r>
    <n v="166"/>
    <s v="Anu Kumari Singh"/>
    <x v="163"/>
    <x v="13"/>
    <n v="28"/>
    <n v="70"/>
    <n v="1.52"/>
    <n v="30.297783933518001"/>
    <x v="7"/>
    <x v="0"/>
    <x v="1"/>
    <n v="4"/>
    <x v="0"/>
    <x v="1"/>
    <x v="1"/>
    <n v="1"/>
    <n v="1"/>
    <n v="0"/>
    <n v="0"/>
    <n v="0"/>
    <n v="0"/>
    <n v="1"/>
    <s v="NO"/>
    <x v="8"/>
    <s v="36+6"/>
    <x v="5"/>
    <x v="1"/>
    <x v="1"/>
    <x v="6"/>
    <x v="0"/>
    <x v="10"/>
    <x v="3"/>
    <x v="4"/>
    <x v="2"/>
    <x v="0"/>
    <s v="NA"/>
    <x v="0"/>
    <x v="0"/>
    <x v="1"/>
    <x v="0"/>
    <x v="0"/>
    <x v="0"/>
    <x v="0"/>
    <x v="0"/>
    <x v="2"/>
  </r>
  <r>
    <n v="167"/>
    <s v="Sonal Kumari"/>
    <x v="164"/>
    <x v="11"/>
    <n v="35"/>
    <n v="75"/>
    <n v="1.58"/>
    <n v="30.043262297708701"/>
    <x v="9"/>
    <x v="1"/>
    <x v="1"/>
    <n v="5"/>
    <x v="0"/>
    <x v="6"/>
    <x v="0"/>
    <n v="1"/>
    <n v="1"/>
    <n v="0"/>
    <n v="1"/>
    <n v="0"/>
    <n v="0"/>
    <n v="1"/>
    <s v="NO"/>
    <x v="19"/>
    <s v="39+0"/>
    <x v="5"/>
    <x v="0"/>
    <x v="0"/>
    <x v="18"/>
    <x v="0"/>
    <x v="19"/>
    <x v="0"/>
    <x v="10"/>
    <x v="4"/>
    <x v="2"/>
    <s v="NA"/>
    <x v="0"/>
    <x v="1"/>
    <x v="0"/>
    <x v="0"/>
    <x v="1"/>
    <x v="2"/>
    <x v="0"/>
    <x v="0"/>
    <x v="2"/>
  </r>
  <r>
    <n v="168"/>
    <s v="Snehal Gore"/>
    <x v="165"/>
    <x v="7"/>
    <n v="37"/>
    <n v="80"/>
    <n v="1.59"/>
    <n v="31.644317867173001"/>
    <x v="8"/>
    <x v="2"/>
    <x v="2"/>
    <n v="8"/>
    <x v="0"/>
    <x v="5"/>
    <x v="1"/>
    <n v="2"/>
    <n v="1"/>
    <n v="0"/>
    <n v="0"/>
    <n v="0"/>
    <n v="1"/>
    <n v="0"/>
    <s v="NO"/>
    <x v="57"/>
    <s v="38+2"/>
    <x v="0"/>
    <x v="0"/>
    <x v="0"/>
    <x v="18"/>
    <x v="1"/>
    <x v="51"/>
    <x v="0"/>
    <x v="8"/>
    <x v="0"/>
    <x v="1"/>
    <s v="NA"/>
    <x v="1"/>
    <x v="1"/>
    <x v="0"/>
    <x v="0"/>
    <x v="1"/>
    <x v="1"/>
    <x v="1"/>
    <x v="0"/>
    <x v="1"/>
  </r>
  <r>
    <n v="169"/>
    <s v="Shweta Bhokare "/>
    <x v="166"/>
    <x v="6"/>
    <n v="35"/>
    <n v="75"/>
    <n v="1.52"/>
    <n v="32.461911357340703"/>
    <x v="8"/>
    <x v="1"/>
    <x v="2"/>
    <n v="5"/>
    <x v="0"/>
    <x v="6"/>
    <x v="3"/>
    <n v="2"/>
    <n v="2"/>
    <n v="0"/>
    <n v="1"/>
    <n v="0"/>
    <n v="0"/>
    <n v="1"/>
    <s v="NO"/>
    <x v="13"/>
    <s v="33+0"/>
    <x v="0"/>
    <x v="1"/>
    <x v="1"/>
    <x v="11"/>
    <x v="0"/>
    <x v="0"/>
    <x v="0"/>
    <x v="11"/>
    <x v="4"/>
    <x v="0"/>
    <s v="NA"/>
    <x v="0"/>
    <x v="0"/>
    <x v="1"/>
    <x v="0"/>
    <x v="1"/>
    <x v="3"/>
    <x v="0"/>
    <x v="0"/>
    <x v="2"/>
  </r>
  <r>
    <n v="170"/>
    <s v="Trusha Rajboj"/>
    <x v="167"/>
    <x v="11"/>
    <n v="37"/>
    <n v="68"/>
    <n v="1.54"/>
    <n v="28.672626075223501"/>
    <x v="8"/>
    <x v="2"/>
    <x v="2"/>
    <n v="6"/>
    <x v="10"/>
    <x v="2"/>
    <x v="1"/>
    <n v="1"/>
    <n v="1"/>
    <n v="0"/>
    <n v="0"/>
    <n v="0"/>
    <n v="1"/>
    <n v="0"/>
    <s v="NO"/>
    <x v="5"/>
    <s v="38+1"/>
    <x v="6"/>
    <x v="1"/>
    <x v="1"/>
    <x v="11"/>
    <x v="1"/>
    <x v="5"/>
    <x v="0"/>
    <x v="12"/>
    <x v="4"/>
    <x v="2"/>
    <n v="4"/>
    <x v="0"/>
    <x v="0"/>
    <x v="1"/>
    <x v="4"/>
    <x v="1"/>
    <x v="2"/>
    <x v="1"/>
    <x v="0"/>
    <x v="1"/>
  </r>
  <r>
    <n v="171"/>
    <s v="Alfiya Sayyed"/>
    <x v="168"/>
    <x v="2"/>
    <n v="28"/>
    <n v="70"/>
    <n v="1.56"/>
    <n v="28.763971071663399"/>
    <x v="10"/>
    <x v="0"/>
    <x v="0"/>
    <n v="3"/>
    <x v="0"/>
    <x v="0"/>
    <x v="1"/>
    <n v="1"/>
    <n v="0"/>
    <n v="1"/>
    <n v="0"/>
    <n v="0"/>
    <n v="0"/>
    <n v="0"/>
    <s v="NO"/>
    <x v="0"/>
    <s v="38+5"/>
    <x v="7"/>
    <x v="0"/>
    <x v="0"/>
    <x v="18"/>
    <x v="1"/>
    <x v="2"/>
    <x v="0"/>
    <x v="2"/>
    <x v="5"/>
    <x v="0"/>
    <s v="NA"/>
    <x v="0"/>
    <x v="0"/>
    <x v="1"/>
    <x v="0"/>
    <x v="1"/>
    <x v="3"/>
    <x v="1"/>
    <x v="0"/>
    <x v="2"/>
  </r>
  <r>
    <n v="172"/>
    <s v="Zeba Shaikh"/>
    <x v="169"/>
    <x v="10"/>
    <n v="34"/>
    <n v="67"/>
    <n v="1.52"/>
    <n v="28.999307479224399"/>
    <x v="9"/>
    <x v="4"/>
    <x v="0"/>
    <n v="5"/>
    <x v="0"/>
    <x v="0"/>
    <x v="1"/>
    <n v="1"/>
    <n v="1"/>
    <n v="0"/>
    <n v="0"/>
    <n v="0"/>
    <n v="1"/>
    <n v="0"/>
    <s v="NO"/>
    <x v="14"/>
    <s v="39+2"/>
    <x v="0"/>
    <x v="0"/>
    <x v="0"/>
    <x v="18"/>
    <x v="0"/>
    <x v="44"/>
    <x v="0"/>
    <x v="20"/>
    <x v="2"/>
    <x v="0"/>
    <s v="NA"/>
    <x v="0"/>
    <x v="0"/>
    <x v="1"/>
    <x v="0"/>
    <x v="0"/>
    <x v="0"/>
    <x v="1"/>
    <x v="0"/>
    <x v="2"/>
  </r>
  <r>
    <n v="173"/>
    <s v="Kenjal Jain"/>
    <x v="170"/>
    <x v="13"/>
    <n v="30"/>
    <n v="71"/>
    <n v="1.58"/>
    <n v="28.4409549751642"/>
    <x v="10"/>
    <x v="2"/>
    <x v="2"/>
    <n v="5"/>
    <x v="0"/>
    <x v="6"/>
    <x v="1"/>
    <n v="1"/>
    <n v="1"/>
    <n v="0"/>
    <n v="0"/>
    <n v="0"/>
    <n v="0"/>
    <n v="1"/>
    <s v="NO"/>
    <x v="48"/>
    <s v="36+4"/>
    <x v="0"/>
    <x v="1"/>
    <x v="1"/>
    <x v="3"/>
    <x v="0"/>
    <x v="33"/>
    <x v="0"/>
    <x v="5"/>
    <x v="2"/>
    <x v="0"/>
    <s v="NA"/>
    <x v="0"/>
    <x v="1"/>
    <x v="0"/>
    <x v="0"/>
    <x v="0"/>
    <x v="0"/>
    <x v="1"/>
    <x v="0"/>
    <x v="1"/>
  </r>
  <r>
    <n v="174"/>
    <s v="Pooja Angeer "/>
    <x v="171"/>
    <x v="2"/>
    <n v="28"/>
    <n v="70"/>
    <n v="1.58"/>
    <n v="28.040378144528098"/>
    <x v="7"/>
    <x v="1"/>
    <x v="1"/>
    <n v="6"/>
    <x v="0"/>
    <x v="1"/>
    <x v="3"/>
    <n v="1"/>
    <n v="1"/>
    <n v="0"/>
    <n v="2"/>
    <n v="0"/>
    <n v="0"/>
    <n v="1"/>
    <s v="NO"/>
    <x v="35"/>
    <s v="37+5"/>
    <x v="0"/>
    <x v="0"/>
    <x v="0"/>
    <x v="18"/>
    <x v="0"/>
    <x v="28"/>
    <x v="0"/>
    <x v="6"/>
    <x v="4"/>
    <x v="0"/>
    <s v="NA"/>
    <x v="0"/>
    <x v="0"/>
    <x v="0"/>
    <x v="0"/>
    <x v="0"/>
    <x v="0"/>
    <x v="1"/>
    <x v="0"/>
    <x v="1"/>
  </r>
  <r>
    <n v="175"/>
    <s v="Samreen Pathan"/>
    <x v="172"/>
    <x v="11"/>
    <n v="35"/>
    <n v="69"/>
    <n v="1.49"/>
    <n v="31.079681095446201"/>
    <x v="6"/>
    <x v="1"/>
    <x v="1"/>
    <n v="7"/>
    <x v="0"/>
    <x v="6"/>
    <x v="0"/>
    <n v="1"/>
    <n v="1"/>
    <n v="0"/>
    <n v="1"/>
    <n v="0"/>
    <n v="1"/>
    <n v="0"/>
    <s v="NO"/>
    <x v="58"/>
    <s v="39+5"/>
    <x v="5"/>
    <x v="0"/>
    <x v="0"/>
    <x v="18"/>
    <x v="1"/>
    <x v="9"/>
    <x v="0"/>
    <x v="12"/>
    <x v="4"/>
    <x v="4"/>
    <s v="NA"/>
    <x v="0"/>
    <x v="0"/>
    <x v="1"/>
    <x v="0"/>
    <x v="1"/>
    <x v="3"/>
    <x v="0"/>
    <x v="0"/>
    <x v="2"/>
  </r>
  <r>
    <n v="176"/>
    <s v="Tejaswini pore"/>
    <x v="173"/>
    <x v="11"/>
    <n v="36"/>
    <n v="80"/>
    <n v="1.61"/>
    <n v="30.863006828440302"/>
    <x v="6"/>
    <x v="1"/>
    <x v="1"/>
    <n v="9"/>
    <x v="0"/>
    <x v="6"/>
    <x v="0"/>
    <n v="1"/>
    <n v="1"/>
    <n v="0"/>
    <n v="1"/>
    <n v="0"/>
    <n v="1"/>
    <n v="0"/>
    <s v="NO"/>
    <x v="59"/>
    <s v="34+6"/>
    <x v="5"/>
    <x v="1"/>
    <x v="2"/>
    <x v="6"/>
    <x v="1"/>
    <x v="52"/>
    <x v="0"/>
    <x v="8"/>
    <x v="2"/>
    <x v="1"/>
    <s v="NA"/>
    <x v="0"/>
    <x v="1"/>
    <x v="0"/>
    <x v="0"/>
    <x v="1"/>
    <x v="2"/>
    <x v="1"/>
    <x v="0"/>
    <x v="1"/>
  </r>
  <r>
    <n v="177"/>
    <s v="Dristi Sharma"/>
    <x v="174"/>
    <x v="9"/>
    <n v="34"/>
    <n v="71"/>
    <n v="1.57"/>
    <n v="28.8044139721693"/>
    <x v="9"/>
    <x v="1"/>
    <x v="0"/>
    <n v="8"/>
    <x v="0"/>
    <x v="0"/>
    <x v="1"/>
    <n v="1"/>
    <n v="1"/>
    <n v="0"/>
    <n v="0"/>
    <n v="0"/>
    <n v="1"/>
    <n v="0"/>
    <s v="NO"/>
    <x v="7"/>
    <s v="38+6"/>
    <x v="9"/>
    <x v="1"/>
    <x v="1"/>
    <x v="11"/>
    <x v="1"/>
    <x v="41"/>
    <x v="0"/>
    <x v="8"/>
    <x v="4"/>
    <x v="2"/>
    <s v="NA"/>
    <x v="0"/>
    <x v="0"/>
    <x v="1"/>
    <x v="0"/>
    <x v="1"/>
    <x v="3"/>
    <x v="1"/>
    <x v="0"/>
    <x v="1"/>
  </r>
  <r>
    <n v="178"/>
    <s v="Neeta Dubal"/>
    <x v="175"/>
    <x v="3"/>
    <n v="40"/>
    <n v="80"/>
    <n v="1.59"/>
    <n v="31.644317867173001"/>
    <x v="9"/>
    <x v="1"/>
    <x v="1"/>
    <n v="9"/>
    <x v="0"/>
    <x v="6"/>
    <x v="3"/>
    <n v="2"/>
    <n v="2"/>
    <n v="0"/>
    <n v="1"/>
    <n v="0"/>
    <n v="0"/>
    <n v="2"/>
    <s v="NO"/>
    <x v="42"/>
    <s v="32+6"/>
    <x v="10"/>
    <x v="1"/>
    <x v="2"/>
    <x v="18"/>
    <x v="0"/>
    <x v="36"/>
    <x v="0"/>
    <x v="5"/>
    <x v="2"/>
    <x v="0"/>
    <s v="NA"/>
    <x v="0"/>
    <x v="1"/>
    <x v="0"/>
    <x v="0"/>
    <x v="0"/>
    <x v="0"/>
    <x v="1"/>
    <x v="0"/>
    <x v="2"/>
  </r>
  <r>
    <n v="179"/>
    <s v="Saiba Pardeshi"/>
    <x v="176"/>
    <x v="13"/>
    <n v="29"/>
    <n v="85"/>
    <n v="1.57"/>
    <n v="34.484157572315297"/>
    <x v="10"/>
    <x v="0"/>
    <x v="1"/>
    <n v="7"/>
    <x v="0"/>
    <x v="0"/>
    <x v="4"/>
    <n v="3"/>
    <n v="2"/>
    <n v="1"/>
    <n v="1"/>
    <n v="0"/>
    <n v="0"/>
    <n v="2"/>
    <s v="NO"/>
    <x v="38"/>
    <s v="35+5"/>
    <x v="9"/>
    <x v="1"/>
    <x v="1"/>
    <x v="5"/>
    <x v="1"/>
    <x v="2"/>
    <x v="0"/>
    <x v="2"/>
    <x v="6"/>
    <x v="0"/>
    <s v="NA"/>
    <x v="0"/>
    <x v="0"/>
    <x v="1"/>
    <x v="0"/>
    <x v="0"/>
    <x v="0"/>
    <x v="0"/>
    <x v="0"/>
    <x v="0"/>
  </r>
  <r>
    <n v="180"/>
    <s v="Farhana Shaikh"/>
    <x v="177"/>
    <x v="5"/>
    <n v="38"/>
    <n v="90"/>
    <n v="1.6"/>
    <n v="35.15625"/>
    <x v="8"/>
    <x v="2"/>
    <x v="2"/>
    <n v="9"/>
    <x v="3"/>
    <x v="6"/>
    <x v="1"/>
    <n v="1"/>
    <n v="1"/>
    <n v="0"/>
    <n v="0"/>
    <n v="0"/>
    <n v="1"/>
    <n v="0"/>
    <s v="NO"/>
    <x v="59"/>
    <s v="38+0"/>
    <x v="5"/>
    <x v="0"/>
    <x v="0"/>
    <x v="18"/>
    <x v="1"/>
    <x v="21"/>
    <x v="3"/>
    <x v="9"/>
    <x v="2"/>
    <x v="2"/>
    <n v="5"/>
    <x v="0"/>
    <x v="1"/>
    <x v="0"/>
    <x v="2"/>
    <x v="1"/>
    <x v="1"/>
    <x v="1"/>
    <x v="0"/>
    <x v="1"/>
  </r>
  <r>
    <n v="181"/>
    <s v="Priyanka Gaikwad"/>
    <x v="178"/>
    <x v="7"/>
    <n v="36"/>
    <n v="85"/>
    <n v="1.55"/>
    <n v="35.379812695109301"/>
    <x v="11"/>
    <x v="1"/>
    <x v="1"/>
    <n v="7"/>
    <x v="0"/>
    <x v="0"/>
    <x v="4"/>
    <n v="1"/>
    <n v="1"/>
    <n v="0"/>
    <n v="3"/>
    <n v="0"/>
    <n v="0"/>
    <n v="1"/>
    <s v="NO"/>
    <x v="28"/>
    <s v="34+4"/>
    <x v="0"/>
    <x v="1"/>
    <x v="2"/>
    <x v="18"/>
    <x v="0"/>
    <x v="17"/>
    <x v="0"/>
    <x v="8"/>
    <x v="4"/>
    <x v="0"/>
    <s v="NA"/>
    <x v="0"/>
    <x v="0"/>
    <x v="1"/>
    <x v="0"/>
    <x v="0"/>
    <x v="0"/>
    <x v="0"/>
    <x v="0"/>
    <x v="1"/>
  </r>
  <r>
    <n v="182"/>
    <s v="Ekvira Bhagale"/>
    <x v="179"/>
    <x v="17"/>
    <n v="27"/>
    <n v="75"/>
    <n v="1.51"/>
    <n v="32.893294153765197"/>
    <x v="11"/>
    <x v="0"/>
    <x v="0"/>
    <n v="4"/>
    <x v="0"/>
    <x v="0"/>
    <x v="1"/>
    <n v="1"/>
    <n v="1"/>
    <n v="0"/>
    <n v="0"/>
    <n v="0"/>
    <n v="0"/>
    <n v="1"/>
    <s v="NO"/>
    <x v="39"/>
    <s v="37+1"/>
    <x v="22"/>
    <x v="0"/>
    <x v="0"/>
    <x v="18"/>
    <x v="0"/>
    <x v="8"/>
    <x v="0"/>
    <x v="9"/>
    <x v="6"/>
    <x v="0"/>
    <s v="NA"/>
    <x v="0"/>
    <x v="0"/>
    <x v="1"/>
    <x v="0"/>
    <x v="1"/>
    <x v="2"/>
    <x v="0"/>
    <x v="0"/>
    <x v="2"/>
  </r>
  <r>
    <n v="183"/>
    <s v="Rainaaz Madari"/>
    <x v="180"/>
    <x v="1"/>
    <n v="30"/>
    <n v="80"/>
    <n v="1.54"/>
    <n v="33.732501264968803"/>
    <x v="6"/>
    <x v="1"/>
    <x v="1"/>
    <n v="8"/>
    <x v="0"/>
    <x v="6"/>
    <x v="1"/>
    <n v="1"/>
    <n v="1"/>
    <n v="0"/>
    <n v="0"/>
    <n v="0"/>
    <n v="1"/>
    <n v="0"/>
    <s v="NO"/>
    <x v="45"/>
    <s v="39+0"/>
    <x v="0"/>
    <x v="0"/>
    <x v="0"/>
    <x v="18"/>
    <x v="1"/>
    <x v="40"/>
    <x v="0"/>
    <x v="12"/>
    <x v="4"/>
    <x v="0"/>
    <s v="NA"/>
    <x v="0"/>
    <x v="1"/>
    <x v="1"/>
    <x v="0"/>
    <x v="1"/>
    <x v="3"/>
    <x v="1"/>
    <x v="0"/>
    <x v="2"/>
  </r>
  <r>
    <n v="184"/>
    <m/>
    <x v="181"/>
    <x v="21"/>
    <m/>
    <m/>
    <m/>
    <m/>
    <x v="16"/>
    <x v="5"/>
    <x v="4"/>
    <m/>
    <x v="11"/>
    <x v="17"/>
    <x v="5"/>
    <m/>
    <m/>
    <m/>
    <m/>
    <m/>
    <m/>
    <m/>
    <m/>
    <x v="60"/>
    <m/>
    <x v="33"/>
    <x v="3"/>
    <x v="3"/>
    <x v="19"/>
    <x v="2"/>
    <x v="53"/>
    <x v="9"/>
    <x v="21"/>
    <x v="7"/>
    <x v="5"/>
    <m/>
    <x v="2"/>
    <x v="2"/>
    <x v="2"/>
    <x v="6"/>
    <x v="2"/>
    <x v="4"/>
    <x v="2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3">
  <r>
    <n v="1"/>
    <s v="Sayarabano Shaikh"/>
    <n v="877235"/>
    <n v="34"/>
    <n v="37"/>
    <n v="70"/>
    <n v="1.66"/>
    <n v="25.402816083611601"/>
    <n v="9"/>
    <n v="2"/>
    <n v="3"/>
    <n v="7"/>
    <s v="HW"/>
    <s v="SHOPKEEPER"/>
    <n v="3"/>
    <n v="2"/>
    <n v="2"/>
    <n v="0"/>
    <n v="0"/>
    <n v="0"/>
    <n v="0"/>
    <n v="2"/>
    <s v="NO"/>
    <x v="0"/>
    <s v="34+2"/>
    <s v="NO"/>
    <s v="NORMAL"/>
    <s v="NA"/>
    <s v="NONE"/>
    <s v="F"/>
    <n v="24"/>
    <s v="NO"/>
    <x v="0"/>
    <x v="0"/>
    <x v="0"/>
    <n v="9"/>
    <n v="5"/>
    <s v="NO"/>
    <s v="NA"/>
    <s v="YES"/>
    <s v="J"/>
    <s v="NO"/>
    <s v="NA"/>
    <s v="UNP"/>
    <s v="NA"/>
    <s v="YES"/>
    <s v="NO"/>
    <n v="4"/>
  </r>
  <r>
    <n v="2"/>
    <s v="Monika Thorat"/>
    <n v="880046"/>
    <n v="34"/>
    <n v="36"/>
    <n v="66"/>
    <n v="1.73"/>
    <n v="22.052190183434099"/>
    <n v="10"/>
    <n v="3"/>
    <n v="4"/>
    <n v="6"/>
    <s v="HW"/>
    <s v="PRIVATE JOB"/>
    <n v="3"/>
    <n v="1"/>
    <n v="1"/>
    <n v="0"/>
    <n v="1"/>
    <n v="0"/>
    <n v="1"/>
    <n v="0"/>
    <s v="NO"/>
    <x v="1"/>
    <s v="38+0"/>
    <s v="NO"/>
    <s v="NA"/>
    <s v="EMERGENCY"/>
    <s v="NONE"/>
    <s v="M"/>
    <n v="39"/>
    <s v="NO"/>
    <x v="1"/>
    <x v="1"/>
    <x v="1"/>
    <n v="24"/>
    <n v="5"/>
    <s v="NO"/>
    <s v="NA"/>
    <s v="NO"/>
    <s v="N"/>
    <s v="YES"/>
    <n v="6"/>
    <s v="PL"/>
    <s v="H"/>
    <s v="NO"/>
    <s v="NO"/>
    <n v="2"/>
  </r>
  <r>
    <n v="3"/>
    <s v="Pradnya khatkul"/>
    <n v="789440"/>
    <n v="29"/>
    <n v="32"/>
    <n v="82"/>
    <n v="1.55"/>
    <n v="34.131113423517199"/>
    <n v="20"/>
    <n v="4"/>
    <n v="5"/>
    <n v="4"/>
    <s v="BANKER"/>
    <s v="ENGINEER"/>
    <n v="2"/>
    <n v="1"/>
    <n v="0"/>
    <n v="1"/>
    <n v="0"/>
    <n v="0"/>
    <n v="0"/>
    <n v="0"/>
    <s v="NO"/>
    <x v="2"/>
    <s v="37+2"/>
    <s v="NO"/>
    <s v="NA"/>
    <s v="ELECTIVE"/>
    <s v="IUFD"/>
    <s v="M"/>
    <n v="0"/>
    <s v="NO"/>
    <x v="1"/>
    <x v="2"/>
    <x v="2"/>
    <n v="0"/>
    <n v="0"/>
    <s v="NO"/>
    <s v="NA"/>
    <s v="NO"/>
    <s v="J"/>
    <s v="YES"/>
    <s v="NA"/>
    <s v="PL"/>
    <s v="Pt."/>
    <s v="NO"/>
    <s v="NO"/>
    <n v="2"/>
  </r>
  <r>
    <n v="4"/>
    <s v="Karishma ranshing"/>
    <n v="878085"/>
    <n v="26"/>
    <n v="28"/>
    <n v="60"/>
    <n v="1.57"/>
    <n v="24.341758286340198"/>
    <n v="11"/>
    <n v="3"/>
    <n v="4"/>
    <n v="3"/>
    <s v="HW"/>
    <s v="SALESMAN"/>
    <n v="2"/>
    <n v="1"/>
    <n v="1"/>
    <n v="0"/>
    <n v="0"/>
    <n v="0"/>
    <n v="0"/>
    <n v="1"/>
    <s v="NO"/>
    <x v="3"/>
    <s v="28+0"/>
    <s v="ANHYDRAMNIOS"/>
    <s v="NORMAL"/>
    <s v="NA"/>
    <s v="NONE"/>
    <s v="F"/>
    <n v="24"/>
    <s v="NO"/>
    <x v="1"/>
    <x v="1"/>
    <x v="3"/>
    <n v="7"/>
    <n v="3"/>
    <s v="NO"/>
    <s v="NA"/>
    <s v="YES"/>
    <s v="J"/>
    <s v="YES"/>
    <s v="NA"/>
    <s v="UNP"/>
    <s v="NA"/>
    <s v="YES"/>
    <s v="NO"/>
    <n v="3"/>
  </r>
  <r>
    <n v="5"/>
    <s v="Sangeeta Singh"/>
    <n v="880588"/>
    <n v="38"/>
    <n v="40"/>
    <n v="86"/>
    <n v="1.78"/>
    <n v="27.143037495265698"/>
    <n v="21"/>
    <n v="4"/>
    <n v="5"/>
    <n v="8"/>
    <s v="HW"/>
    <s v="ENGINEER "/>
    <n v="2"/>
    <n v="1"/>
    <n v="1"/>
    <n v="0"/>
    <n v="0"/>
    <n v="0"/>
    <n v="0"/>
    <n v="1"/>
    <s v="NO"/>
    <x v="4"/>
    <s v="38+1"/>
    <s v="THROMBOCYTOPENIA"/>
    <s v="NORMAL"/>
    <s v="NA"/>
    <s v="NONE"/>
    <s v="F"/>
    <n v="69"/>
    <s v="NO"/>
    <x v="1"/>
    <x v="1"/>
    <x v="1"/>
    <n v="24"/>
    <n v="6"/>
    <s v="IUD"/>
    <s v="NA"/>
    <s v="YES"/>
    <s v="N"/>
    <s v="NO"/>
    <s v="NA"/>
    <s v="PL"/>
    <s v="B"/>
    <s v="NO"/>
    <s v="NO"/>
    <n v="2"/>
  </r>
  <r>
    <n v="6"/>
    <s v="Samiksha Sawant "/>
    <n v="807893"/>
    <n v="37"/>
    <n v="38"/>
    <n v="90"/>
    <n v="1.63"/>
    <n v="33.874063758515597"/>
    <n v="22"/>
    <n v="4"/>
    <n v="5"/>
    <n v="7"/>
    <s v="HW"/>
    <s v="BUSINESSMAN "/>
    <n v="2"/>
    <n v="1"/>
    <n v="1"/>
    <n v="0"/>
    <n v="0"/>
    <n v="0"/>
    <n v="1"/>
    <n v="0"/>
    <s v="NO"/>
    <x v="4"/>
    <s v="30+2"/>
    <s v="PP"/>
    <s v="NORMAL"/>
    <s v="NA"/>
    <s v="NONE"/>
    <s v="M"/>
    <n v="67"/>
    <s v="NO"/>
    <x v="2"/>
    <x v="2"/>
    <x v="2"/>
    <n v="24"/>
    <n v="5"/>
    <s v="CONDOM"/>
    <s v="NA"/>
    <s v="YES"/>
    <s v="J"/>
    <s v="YES"/>
    <s v="NA"/>
    <s v="UNP"/>
    <s v="NA"/>
    <s v="NO"/>
    <s v="YES"/>
    <n v="2"/>
  </r>
  <r>
    <n v="7"/>
    <s v="Poonam Bakshi"/>
    <n v="767571"/>
    <n v="36"/>
    <n v="40"/>
    <n v="69"/>
    <n v="1.55"/>
    <n v="28.720083246618099"/>
    <n v="18"/>
    <n v="5"/>
    <n v="5"/>
    <n v="6"/>
    <s v="IT JOB"/>
    <s v="IT JOB"/>
    <n v="2"/>
    <n v="1"/>
    <n v="1"/>
    <n v="0"/>
    <n v="0"/>
    <n v="0"/>
    <n v="1"/>
    <n v="0"/>
    <s v="NO"/>
    <x v="5"/>
    <s v="38+6"/>
    <s v="NO"/>
    <s v="NORMAL"/>
    <s v="NA"/>
    <s v="GDM"/>
    <s v="M"/>
    <n v="59"/>
    <s v="NO"/>
    <x v="1"/>
    <x v="2"/>
    <x v="2"/>
    <n v="8"/>
    <n v="4"/>
    <s v="IUD"/>
    <n v="6"/>
    <s v="NO"/>
    <s v="N"/>
    <s v="NO"/>
    <n v="6"/>
    <s v="PL"/>
    <s v="B"/>
    <s v="NO"/>
    <s v="NO"/>
    <n v="2"/>
  </r>
  <r>
    <n v="8"/>
    <s v="Sonali Shinde"/>
    <n v="880643"/>
    <n v="30"/>
    <n v="35"/>
    <n v="71"/>
    <n v="1.6"/>
    <n v="27.734375"/>
    <n v="15"/>
    <n v="3"/>
    <n v="4"/>
    <n v="4"/>
    <s v="HW"/>
    <s v="SHOPKEEPER"/>
    <n v="2"/>
    <n v="1"/>
    <n v="1"/>
    <n v="0"/>
    <n v="0"/>
    <n v="0"/>
    <n v="0"/>
    <n v="1"/>
    <s v="NO"/>
    <x v="6"/>
    <s v="39+2"/>
    <s v="NO"/>
    <s v="NA"/>
    <s v="EMERGENCY"/>
    <s v="PREECLEMPSIA"/>
    <s v="F"/>
    <n v="35"/>
    <s v="NO"/>
    <x v="2"/>
    <x v="1"/>
    <x v="2"/>
    <n v="15"/>
    <n v="5"/>
    <s v="NO"/>
    <s v="NA"/>
    <s v="YES"/>
    <s v="J"/>
    <s v="YES"/>
    <s v="NA"/>
    <s v="UNP"/>
    <s v="NA"/>
    <s v="YES"/>
    <s v="NO"/>
    <n v="2"/>
  </r>
  <r>
    <n v="9"/>
    <s v="Gayatri Taware "/>
    <n v="880771"/>
    <n v="35"/>
    <n v="37"/>
    <n v="74"/>
    <n v="1.5"/>
    <n v="32.8888888888889"/>
    <n v="19"/>
    <n v="4"/>
    <n v="4"/>
    <n v="10"/>
    <s v="HW"/>
    <s v="ENGINEER"/>
    <n v="6"/>
    <n v="3"/>
    <n v="1"/>
    <n v="2"/>
    <n v="0"/>
    <n v="0"/>
    <n v="1"/>
    <n v="0"/>
    <s v="NO"/>
    <x v="2"/>
    <s v="28+3"/>
    <s v="S.PIH"/>
    <s v="NA"/>
    <s v="EMERGENCY"/>
    <s v="APH"/>
    <s v="M"/>
    <n v="0"/>
    <s v="NO"/>
    <x v="1"/>
    <x v="2"/>
    <x v="3"/>
    <n v="0"/>
    <n v="1"/>
    <s v="NO"/>
    <s v="NA"/>
    <s v="NO"/>
    <s v="J"/>
    <s v="YES"/>
    <s v="NA"/>
    <s v="PL"/>
    <s v="H"/>
    <s v="NO"/>
    <s v="NO"/>
    <n v="3"/>
  </r>
  <r>
    <n v="10"/>
    <s v="Summaiya Saiyad"/>
    <n v="880978"/>
    <n v="35"/>
    <n v="40"/>
    <n v="82"/>
    <n v="1.7"/>
    <n v="28.3737024221453"/>
    <n v="22"/>
    <n v="5"/>
    <n v="5"/>
    <n v="8"/>
    <s v="TEACHER "/>
    <s v="ENGINEER"/>
    <n v="3"/>
    <n v="1"/>
    <n v="1"/>
    <n v="0"/>
    <n v="1"/>
    <n v="0"/>
    <n v="1"/>
    <n v="0"/>
    <s v="NO"/>
    <x v="7"/>
    <s v="32+1"/>
    <s v="NO"/>
    <s v="NA"/>
    <s v="EMERGENCY"/>
    <s v="PIH"/>
    <s v="M"/>
    <n v="72"/>
    <s v="NO"/>
    <x v="1"/>
    <x v="2"/>
    <x v="4"/>
    <n v="16"/>
    <n v="5"/>
    <s v="IUD"/>
    <n v="6"/>
    <s v="YES"/>
    <s v="J"/>
    <s v="YES"/>
    <n v="6"/>
    <s v="PL"/>
    <s v="B"/>
    <s v="NO"/>
    <s v="NO"/>
    <n v="2"/>
  </r>
  <r>
    <n v="11"/>
    <s v=" Seema Koal"/>
    <n v="887056"/>
    <n v="25"/>
    <n v="26"/>
    <n v="60"/>
    <n v="1.5"/>
    <n v="26.6666666666667"/>
    <n v="17"/>
    <n v="2"/>
    <n v="4"/>
    <n v="4"/>
    <s v="HW"/>
    <s v="SHOPKEEPER"/>
    <n v="2"/>
    <n v="1"/>
    <n v="1"/>
    <n v="0"/>
    <n v="0"/>
    <n v="0"/>
    <n v="0"/>
    <n v="1"/>
    <s v="NO"/>
    <x v="8"/>
    <s v="23+3"/>
    <s v="S.PIH"/>
    <s v="NA"/>
    <s v="EMERGENCY"/>
    <s v="PIH"/>
    <s v="F"/>
    <n v="30"/>
    <s v="NO"/>
    <x v="1"/>
    <x v="1"/>
    <x v="2"/>
    <n v="5"/>
    <n v="4"/>
    <s v="NO"/>
    <s v="NA"/>
    <s v="YES"/>
    <s v="J"/>
    <s v="YES"/>
    <s v="NA"/>
    <s v="UNP"/>
    <s v="NA"/>
    <s v="YES"/>
    <s v="NO"/>
    <n v="3"/>
  </r>
  <r>
    <n v="12"/>
    <s v="Rachna Vyas"/>
    <n v="881225"/>
    <n v="35"/>
    <n v="37"/>
    <n v="82"/>
    <n v="1.62"/>
    <n v="31.2452370065539"/>
    <n v="21"/>
    <n v="5"/>
    <n v="5"/>
    <n v="6"/>
    <s v="IT JOB"/>
    <s v="ENGINEER"/>
    <n v="2"/>
    <n v="1"/>
    <n v="1"/>
    <n v="0"/>
    <n v="0"/>
    <n v="0"/>
    <n v="1"/>
    <n v="0"/>
    <s v="NO"/>
    <x v="9"/>
    <s v="37+5"/>
    <s v="NO"/>
    <s v="NA"/>
    <s v="ELECTIVE"/>
    <s v="BREECH"/>
    <s v="M"/>
    <n v="57"/>
    <s v="NO"/>
    <x v="1"/>
    <x v="1"/>
    <x v="1"/>
    <n v="18"/>
    <n v="5"/>
    <s v="NO"/>
    <n v="6"/>
    <s v="NO"/>
    <s v="N"/>
    <s v="NO"/>
    <n v="6"/>
    <s v="PL"/>
    <s v="B"/>
    <s v="NO"/>
    <s v="NO"/>
    <n v="2"/>
  </r>
  <r>
    <n v="13"/>
    <s v="Nita Jamdaar"/>
    <n v="880115"/>
    <n v="32"/>
    <n v="34"/>
    <n v="85"/>
    <n v="1.6"/>
    <n v="33.203125"/>
    <n v="18"/>
    <n v="4"/>
    <n v="5"/>
    <n v="6"/>
    <s v="HW"/>
    <s v="SHOPKEEPER"/>
    <n v="3"/>
    <n v="2"/>
    <n v="1"/>
    <n v="1"/>
    <n v="0"/>
    <n v="0"/>
    <n v="0"/>
    <n v="1"/>
    <s v="NO"/>
    <x v="0"/>
    <s v="37+2"/>
    <s v="GDM"/>
    <s v="NA"/>
    <s v="ELECTIVE"/>
    <s v="GDM"/>
    <s v="M"/>
    <n v="0"/>
    <s v="NO"/>
    <x v="1"/>
    <x v="2"/>
    <x v="2"/>
    <n v="0"/>
    <n v="1"/>
    <s v="NO"/>
    <s v="NA"/>
    <s v="YES"/>
    <s v="J"/>
    <s v="YES"/>
    <s v="NA"/>
    <s v="PL"/>
    <s v="B"/>
    <s v="YES"/>
    <s v="NO"/>
    <n v="2"/>
  </r>
  <r>
    <n v="14"/>
    <s v="Smarnika Swain "/>
    <n v="881405"/>
    <n v="32"/>
    <n v="34"/>
    <n v="73"/>
    <n v="1.52"/>
    <n v="31.596260387811601"/>
    <n v="22"/>
    <n v="5"/>
    <n v="5"/>
    <n v="5"/>
    <s v="BANKER"/>
    <s v="IT JOB"/>
    <n v="2"/>
    <n v="1"/>
    <n v="1"/>
    <n v="0"/>
    <n v="0"/>
    <n v="0"/>
    <n v="1"/>
    <n v="0"/>
    <s v="NO"/>
    <x v="9"/>
    <s v="38+2"/>
    <s v="PIH"/>
    <s v="NORMAL"/>
    <s v="NA"/>
    <s v="NONE"/>
    <s v="M"/>
    <n v="57"/>
    <s v="NO"/>
    <x v="1"/>
    <x v="1"/>
    <x v="3"/>
    <n v="16"/>
    <n v="5"/>
    <s v="OCP"/>
    <s v="NA"/>
    <s v="YES"/>
    <s v="J"/>
    <s v="YES"/>
    <s v="NA"/>
    <s v="PL"/>
    <s v="Pt."/>
    <s v="NO"/>
    <s v="NO"/>
    <n v="2"/>
  </r>
  <r>
    <n v="15"/>
    <s v="Anjali Thatere"/>
    <n v="729025"/>
    <n v="34"/>
    <n v="34"/>
    <n v="70"/>
    <n v="1.57"/>
    <n v="28.398718000730302"/>
    <n v="16"/>
    <n v="3"/>
    <n v="5"/>
    <n v="4"/>
    <s v="HW"/>
    <s v="IT JOB"/>
    <n v="2"/>
    <n v="1"/>
    <n v="1"/>
    <n v="0"/>
    <n v="0"/>
    <n v="0"/>
    <n v="0"/>
    <n v="1"/>
    <s v="NO"/>
    <x v="8"/>
    <s v="38+0"/>
    <s v="NO"/>
    <s v="NA"/>
    <s v="EMERGENCY"/>
    <s v="ANHYDRAMNIOS"/>
    <s v="F"/>
    <n v="33"/>
    <s v="NO"/>
    <x v="2"/>
    <x v="2"/>
    <x v="2"/>
    <n v="12"/>
    <n v="4"/>
    <s v="NO"/>
    <s v="NA"/>
    <s v="YES"/>
    <s v="J"/>
    <s v="YES"/>
    <s v="NA"/>
    <s v="UNP"/>
    <s v="NA"/>
    <s v="YES"/>
    <s v="NO"/>
    <n v="3"/>
  </r>
  <r>
    <n v="16"/>
    <s v="Veena Lodha"/>
    <n v="846632"/>
    <n v="31"/>
    <n v="32"/>
    <n v="75"/>
    <n v="1.55"/>
    <n v="31.217481789802299"/>
    <n v="15"/>
    <n v="2"/>
    <n v="5"/>
    <n v="5"/>
    <s v="HW"/>
    <s v="SHOPKEEPER"/>
    <n v="2"/>
    <n v="1"/>
    <n v="1"/>
    <n v="0"/>
    <n v="0"/>
    <n v="0"/>
    <n v="0"/>
    <n v="1"/>
    <s v="NO"/>
    <x v="8"/>
    <s v="38+0"/>
    <s v="RH INC"/>
    <s v="NA"/>
    <s v="EMERGENCY"/>
    <s v="NONE"/>
    <s v="F"/>
    <n v="33"/>
    <s v="NO"/>
    <x v="1"/>
    <x v="2"/>
    <x v="2"/>
    <n v="14"/>
    <n v="5"/>
    <s v="NO"/>
    <s v="NA"/>
    <s v="YES"/>
    <s v="J"/>
    <s v="YES"/>
    <s v="NA"/>
    <s v="UNP"/>
    <s v="Pt."/>
    <s v="YES"/>
    <s v="NO"/>
    <n v="2"/>
  </r>
  <r>
    <n v="17"/>
    <s v="Sabina Perveen "/>
    <n v="881654"/>
    <n v="33"/>
    <n v="37"/>
    <n v="80"/>
    <n v="1.62"/>
    <n v="30.483158055174499"/>
    <n v="14"/>
    <n v="3"/>
    <n v="4"/>
    <n v="8"/>
    <s v="HW"/>
    <s v="IT JOB"/>
    <n v="3"/>
    <n v="1"/>
    <n v="1"/>
    <n v="0"/>
    <n v="1"/>
    <n v="0"/>
    <n v="1"/>
    <n v="0"/>
    <s v="NO"/>
    <x v="10"/>
    <s v="38+0"/>
    <s v="GDM"/>
    <s v="NA"/>
    <s v="EMERGENCY"/>
    <s v="GDM"/>
    <s v="M"/>
    <n v="73"/>
    <s v="NO"/>
    <x v="1"/>
    <x v="1"/>
    <x v="2"/>
    <n v="24"/>
    <n v="5"/>
    <s v="IUD"/>
    <s v="NA"/>
    <s v="YES"/>
    <s v="N"/>
    <s v="NO"/>
    <s v="NA"/>
    <s v="PL"/>
    <s v="B"/>
    <s v="NO"/>
    <s v="NO"/>
    <n v="2"/>
  </r>
  <r>
    <n v="18"/>
    <s v="Sarika Salu"/>
    <n v="487866"/>
    <n v="37"/>
    <n v="40"/>
    <n v="85"/>
    <n v="1.68"/>
    <n v="30.116213151927401"/>
    <n v="21"/>
    <n v="5"/>
    <n v="5"/>
    <n v="6"/>
    <s v="IT JOB"/>
    <s v="IT JOB"/>
    <n v="2"/>
    <n v="1"/>
    <n v="1"/>
    <n v="0"/>
    <n v="0"/>
    <n v="0"/>
    <n v="1"/>
    <n v="0"/>
    <s v="NO"/>
    <x v="11"/>
    <s v="38+0"/>
    <s v="B-THAL MINOR"/>
    <s v="NA"/>
    <s v="EMERGENCY"/>
    <s v="BREECH"/>
    <s v="M"/>
    <n v="45"/>
    <s v="NO"/>
    <x v="1"/>
    <x v="1"/>
    <x v="5"/>
    <n v="9"/>
    <n v="4"/>
    <s v="NO"/>
    <n v="6"/>
    <s v="YES"/>
    <s v="N"/>
    <s v="NO"/>
    <n v="6"/>
    <s v="PL"/>
    <s v="H"/>
    <s v="NO"/>
    <s v="NO"/>
    <n v="2"/>
  </r>
  <r>
    <n v="19"/>
    <s v="Ishwarya Iyer"/>
    <n v="670639"/>
    <n v="29"/>
    <n v="30"/>
    <n v="75"/>
    <n v="1.58"/>
    <n v="30.043262297708701"/>
    <n v="22"/>
    <n v="5"/>
    <n v="5"/>
    <n v="4"/>
    <s v="IT JOB"/>
    <s v="IT JOB"/>
    <n v="2"/>
    <n v="1"/>
    <n v="1"/>
    <n v="0"/>
    <n v="0"/>
    <n v="0"/>
    <n v="1"/>
    <n v="0"/>
    <s v="NO"/>
    <x v="12"/>
    <s v="38+2"/>
    <s v="HYPOTHY"/>
    <s v="NORMAL"/>
    <s v="NA"/>
    <s v="NONE"/>
    <s v="M"/>
    <n v="27"/>
    <s v="NO"/>
    <x v="1"/>
    <x v="2"/>
    <x v="2"/>
    <n v="10"/>
    <n v="3"/>
    <s v="NO"/>
    <n v="6"/>
    <s v="NO"/>
    <s v="N"/>
    <s v="NO"/>
    <n v="6"/>
    <s v="UNP"/>
    <s v="NA"/>
    <s v="NO"/>
    <s v="NO"/>
    <n v="2"/>
  </r>
  <r>
    <n v="20"/>
    <s v="Rani Wagh"/>
    <n v="514428"/>
    <n v="30"/>
    <n v="32"/>
    <n v="84"/>
    <n v="1.68"/>
    <n v="29.761904761904798"/>
    <n v="19"/>
    <n v="3"/>
    <n v="5"/>
    <n v="6"/>
    <s v="HW"/>
    <s v="ENGINEER"/>
    <n v="4"/>
    <n v="1"/>
    <n v="1"/>
    <n v="0"/>
    <n v="2"/>
    <n v="0"/>
    <n v="1"/>
    <n v="0"/>
    <s v="NO"/>
    <x v="5"/>
    <s v="38+0"/>
    <s v="NO"/>
    <s v="NORMAL"/>
    <s v="NA"/>
    <s v="NONE"/>
    <s v="M"/>
    <n v="59"/>
    <s v="NO"/>
    <x v="2"/>
    <x v="1"/>
    <x v="3"/>
    <n v="20"/>
    <n v="4"/>
    <s v="IUD"/>
    <s v="NA"/>
    <s v="YES"/>
    <s v="J"/>
    <s v="YES"/>
    <s v="NA"/>
    <s v="PL"/>
    <s v="B"/>
    <s v="YES"/>
    <s v="NO"/>
    <n v="2"/>
  </r>
  <r>
    <n v="21"/>
    <s v="Sonal Agarwal"/>
    <n v="882013"/>
    <n v="30"/>
    <n v="33"/>
    <n v="80"/>
    <n v="1.7"/>
    <n v="27.681660899653998"/>
    <n v="19"/>
    <n v="4"/>
    <n v="5"/>
    <n v="6"/>
    <s v="HW"/>
    <s v="IT JOB"/>
    <n v="3"/>
    <n v="1"/>
    <n v="1"/>
    <n v="1"/>
    <n v="0"/>
    <n v="0"/>
    <n v="0"/>
    <n v="1"/>
    <s v="NO"/>
    <x v="13"/>
    <s v="35+1"/>
    <s v="PRE-ECL"/>
    <s v="NORMAL"/>
    <s v="NA"/>
    <s v="PIH"/>
    <s v="F"/>
    <n v="24"/>
    <s v="NO"/>
    <x v="2"/>
    <x v="2"/>
    <x v="2"/>
    <n v="9"/>
    <n v="3"/>
    <s v="NO"/>
    <s v="NA"/>
    <s v="NO"/>
    <s v="J"/>
    <s v="YES"/>
    <s v="NA"/>
    <s v="UNP"/>
    <s v="NA"/>
    <s v="NO"/>
    <s v="NO"/>
    <n v="2"/>
  </r>
  <r>
    <n v="22"/>
    <s v="Debeswari Bhoumik"/>
    <n v="779762"/>
    <n v="28"/>
    <n v="31"/>
    <n v="82"/>
    <n v="1.65"/>
    <n v="30.119375573921001"/>
    <n v="20"/>
    <n v="4"/>
    <n v="4"/>
    <n v="5"/>
    <s v="HW"/>
    <s v="BUSINESSMAN "/>
    <n v="2"/>
    <n v="1"/>
    <n v="1"/>
    <n v="0"/>
    <n v="0"/>
    <n v="0"/>
    <n v="1"/>
    <n v="0"/>
    <s v="NO"/>
    <x v="14"/>
    <s v="35+2"/>
    <s v="NO"/>
    <s v="NA"/>
    <s v="ELECTIVE"/>
    <s v="IUGR"/>
    <s v="M"/>
    <n v="45"/>
    <s v="NO"/>
    <x v="1"/>
    <x v="2"/>
    <x v="1"/>
    <n v="21"/>
    <n v="5"/>
    <s v="NO"/>
    <s v="NA"/>
    <s v="YES"/>
    <s v="J"/>
    <s v="YES"/>
    <s v="NA"/>
    <s v="PL"/>
    <s v="B"/>
    <s v="NO"/>
    <s v="NO"/>
    <n v="2"/>
  </r>
  <r>
    <n v="23"/>
    <s v="Sonali Dorge"/>
    <n v="880319"/>
    <n v="26"/>
    <n v="29"/>
    <n v="68"/>
    <n v="1.52"/>
    <n v="29.432132963988899"/>
    <n v="10"/>
    <n v="3"/>
    <n v="4"/>
    <n v="6"/>
    <s v="HW"/>
    <s v="SALESMAN"/>
    <n v="4"/>
    <n v="2"/>
    <n v="2"/>
    <n v="0"/>
    <n v="1"/>
    <n v="0"/>
    <n v="1"/>
    <n v="1"/>
    <s v="NO"/>
    <x v="15"/>
    <s v="28+4"/>
    <s v="RH INC"/>
    <s v="NA"/>
    <s v="ELECTIVE"/>
    <s v="NONE"/>
    <s v="F"/>
    <n v="18"/>
    <s v="NO"/>
    <x v="1"/>
    <x v="2"/>
    <x v="2"/>
    <n v="6"/>
    <n v="3"/>
    <s v="NO"/>
    <s v="NA"/>
    <s v="NO"/>
    <s v="J"/>
    <s v="NO"/>
    <s v="NA"/>
    <s v="UNP"/>
    <s v="NA"/>
    <s v="YES"/>
    <s v="NO"/>
    <n v="3"/>
  </r>
  <r>
    <n v="24"/>
    <s v="Ragini Dhore"/>
    <n v="841209"/>
    <n v="30"/>
    <n v="33"/>
    <n v="68"/>
    <n v="1.53"/>
    <n v="29.048656499636898"/>
    <n v="12"/>
    <n v="4"/>
    <n v="5"/>
    <n v="5"/>
    <s v="HW"/>
    <s v="PRIVATE JOB"/>
    <n v="2"/>
    <n v="1"/>
    <n v="1"/>
    <n v="0"/>
    <n v="0"/>
    <n v="0"/>
    <n v="0"/>
    <n v="1"/>
    <s v="NO"/>
    <x v="1"/>
    <s v="30+1"/>
    <s v="GDM"/>
    <s v="NORMAL"/>
    <s v="NA"/>
    <s v="NONE"/>
    <s v="F"/>
    <n v="37"/>
    <s v="NO"/>
    <x v="1"/>
    <x v="1"/>
    <x v="3"/>
    <n v="12"/>
    <n v="3"/>
    <s v="NO"/>
    <s v="NA"/>
    <s v="YES"/>
    <s v="J"/>
    <s v="YES"/>
    <s v="NA"/>
    <s v="PL"/>
    <s v="B"/>
    <s v="NO"/>
    <s v="NO"/>
    <n v="2"/>
  </r>
  <r>
    <n v="25"/>
    <s v="Shraddha Hibre "/>
    <n v="880383"/>
    <n v="26"/>
    <n v="30"/>
    <n v="72"/>
    <n v="1.61"/>
    <n v="27.776706145596201"/>
    <n v="13"/>
    <n v="3"/>
    <n v="4"/>
    <n v="4"/>
    <s v="HW"/>
    <s v="PRIVATE JOB"/>
    <n v="2"/>
    <n v="1"/>
    <n v="1"/>
    <n v="0"/>
    <n v="0"/>
    <n v="0"/>
    <n v="0"/>
    <n v="1"/>
    <s v="NO"/>
    <x v="8"/>
    <s v="30+5"/>
    <s v="MOD.ANEMIA "/>
    <s v="NA"/>
    <s v="EMERGENCY"/>
    <s v="CPD"/>
    <s v="F"/>
    <n v="31"/>
    <s v="NO"/>
    <x v="1"/>
    <x v="1"/>
    <x v="1"/>
    <n v="10"/>
    <n v="5"/>
    <s v="NO"/>
    <s v="NA"/>
    <s v="NO"/>
    <s v="J"/>
    <s v="YES"/>
    <s v="NA"/>
    <s v="UNP"/>
    <s v="NA"/>
    <s v="YES"/>
    <s v="NO"/>
    <n v="2"/>
  </r>
  <r>
    <n v="26"/>
    <s v="Priyanka Viraswami"/>
    <n v="880432"/>
    <n v="31"/>
    <n v="33"/>
    <n v="75"/>
    <n v="1.58"/>
    <n v="30.043262297708701"/>
    <n v="22"/>
    <n v="4"/>
    <n v="5"/>
    <n v="7"/>
    <s v="TEACHER "/>
    <s v="GOVERNMENT JOB"/>
    <n v="3"/>
    <n v="1"/>
    <n v="1"/>
    <n v="0"/>
    <n v="1"/>
    <n v="0"/>
    <n v="1"/>
    <n v="0"/>
    <s v="NO"/>
    <x v="16"/>
    <s v="39+4"/>
    <s v="NO"/>
    <s v="NA"/>
    <s v="EMERGENCY"/>
    <s v="PIH"/>
    <s v="F"/>
    <n v="60"/>
    <s v="NO"/>
    <x v="1"/>
    <x v="2"/>
    <x v="3"/>
    <n v="16"/>
    <n v="4"/>
    <s v="OCP"/>
    <n v="5"/>
    <s v="YES"/>
    <s v="N"/>
    <s v="NO"/>
    <n v="6"/>
    <s v="PL"/>
    <s v="B"/>
    <s v="NO"/>
    <s v="NO"/>
    <n v="2"/>
  </r>
  <r>
    <n v="27"/>
    <s v="Ravina Kamble"/>
    <n v="885909"/>
    <n v="27"/>
    <n v="30"/>
    <n v="68"/>
    <n v="1.56"/>
    <n v="27.9421433267587"/>
    <n v="19"/>
    <n v="4"/>
    <n v="4"/>
    <n v="4"/>
    <s v="HW"/>
    <s v="ENGINEER"/>
    <n v="2"/>
    <n v="1"/>
    <n v="1"/>
    <n v="0"/>
    <n v="0"/>
    <n v="0"/>
    <n v="0"/>
    <n v="1"/>
    <s v="NO"/>
    <x v="17"/>
    <s v="34+1"/>
    <s v="DCDA"/>
    <s v="NA"/>
    <s v="EMERGENCY"/>
    <s v="BREECH"/>
    <s v="F"/>
    <n v="35"/>
    <s v="NO"/>
    <x v="1"/>
    <x v="2"/>
    <x v="2"/>
    <n v="12"/>
    <n v="4"/>
    <s v="NO"/>
    <s v="NA"/>
    <s v="YES"/>
    <s v="J"/>
    <s v="YES"/>
    <s v="NA"/>
    <s v="UNP"/>
    <s v="NA"/>
    <s v="YES"/>
    <s v="NO"/>
    <n v="2"/>
  </r>
  <r>
    <n v="28"/>
    <s v="Shainya Shaikh"/>
    <n v="880562"/>
    <n v="34"/>
    <n v="38"/>
    <n v="65"/>
    <n v="1.7"/>
    <n v="22.4913494809689"/>
    <n v="20"/>
    <n v="4"/>
    <n v="5"/>
    <n v="6"/>
    <s v="IT JOB"/>
    <s v="IT JOB"/>
    <n v="2"/>
    <n v="1"/>
    <n v="0"/>
    <n v="1"/>
    <n v="0"/>
    <n v="0"/>
    <n v="0"/>
    <n v="0"/>
    <s v="NO"/>
    <x v="15"/>
    <s v="36+6"/>
    <s v="PIH"/>
    <s v="NA"/>
    <s v="EMERGENCY"/>
    <s v="IUFD"/>
    <s v="M"/>
    <n v="0"/>
    <s v="NO"/>
    <x v="1"/>
    <x v="1"/>
    <x v="3"/>
    <n v="0"/>
    <n v="1"/>
    <s v="NO"/>
    <n v="4"/>
    <s v="YES"/>
    <s v="N"/>
    <s v="YES"/>
    <n v="4"/>
    <s v="PL"/>
    <s v="H"/>
    <s v="YES"/>
    <s v="NO"/>
    <n v="2"/>
  </r>
  <r>
    <n v="29"/>
    <s v="Komal Mane"/>
    <n v="877972"/>
    <n v="23"/>
    <n v="25"/>
    <n v="72"/>
    <n v="1.58"/>
    <n v="28.841531805800301"/>
    <n v="15"/>
    <n v="3"/>
    <n v="4"/>
    <n v="3"/>
    <s v="HW"/>
    <s v="PRIVATE JOB"/>
    <n v="2"/>
    <n v="1"/>
    <n v="1"/>
    <n v="0"/>
    <n v="0"/>
    <n v="0"/>
    <n v="0"/>
    <n v="1"/>
    <s v="NO"/>
    <x v="13"/>
    <s v="33+4"/>
    <s v="NO"/>
    <s v="NA"/>
    <s v="EMERGENCY"/>
    <s v="PIH"/>
    <s v="F"/>
    <n v="24"/>
    <s v="NO"/>
    <x v="1"/>
    <x v="2"/>
    <x v="6"/>
    <n v="10"/>
    <n v="4"/>
    <s v="NO"/>
    <s v="NA"/>
    <s v="YES"/>
    <s v="J"/>
    <s v="YES"/>
    <s v="NA"/>
    <s v="UNP"/>
    <s v="NA"/>
    <s v="NO"/>
    <s v="NO"/>
    <n v="3"/>
  </r>
  <r>
    <n v="30"/>
    <s v="Kirti Lambhate"/>
    <n v="878142"/>
    <n v="40"/>
    <n v="43"/>
    <n v="78"/>
    <n v="1.61"/>
    <n v="30.091431657729199"/>
    <n v="19"/>
    <n v="4"/>
    <n v="5"/>
    <n v="10"/>
    <s v="PRIVATE JOB"/>
    <s v="IT JOB"/>
    <n v="2"/>
    <n v="1"/>
    <n v="1"/>
    <n v="0"/>
    <n v="0"/>
    <n v="0"/>
    <n v="1"/>
    <n v="0"/>
    <s v="NO"/>
    <x v="18"/>
    <s v="35+4"/>
    <s v="NO"/>
    <s v="NA"/>
    <s v="ELECTIVE"/>
    <s v="IUGR"/>
    <s v="M"/>
    <n v="88"/>
    <s v="NO"/>
    <x v="1"/>
    <x v="2"/>
    <x v="6"/>
    <n v="5"/>
    <n v="3"/>
    <s v="IUD"/>
    <n v="5"/>
    <s v="YES"/>
    <s v="N"/>
    <s v="NO"/>
    <n v="5"/>
    <s v="PL"/>
    <s v="B"/>
    <s v="NO"/>
    <s v="NO"/>
    <n v="2"/>
  </r>
  <r>
    <n v="31"/>
    <s v="Anish Mulani"/>
    <n v="880808"/>
    <n v="29"/>
    <n v="33"/>
    <n v="85"/>
    <n v="1.68"/>
    <n v="30.116213151927401"/>
    <n v="16"/>
    <n v="3"/>
    <n v="4"/>
    <n v="5"/>
    <s v="HW"/>
    <s v="PRIVATE JOB"/>
    <n v="3"/>
    <n v="1"/>
    <n v="1"/>
    <n v="0"/>
    <n v="1"/>
    <n v="0"/>
    <n v="0"/>
    <n v="1"/>
    <s v="NO"/>
    <x v="19"/>
    <s v="38+0"/>
    <s v="NO"/>
    <s v="NA"/>
    <s v="EMERGENCY"/>
    <s v="GDM"/>
    <s v="F"/>
    <n v="48"/>
    <s v="NO"/>
    <x v="1"/>
    <x v="1"/>
    <x v="2"/>
    <n v="12"/>
    <n v="4"/>
    <s v="NO"/>
    <s v="NA"/>
    <s v="YES"/>
    <s v="J"/>
    <s v="YES"/>
    <s v="NA"/>
    <s v="UNP"/>
    <s v="NA"/>
    <s v="NO"/>
    <s v="NO"/>
    <n v="3"/>
  </r>
  <r>
    <n v="32"/>
    <s v="Mamta kumari Singh"/>
    <n v="840098"/>
    <n v="25"/>
    <n v="28"/>
    <n v="80"/>
    <n v="1.7"/>
    <n v="27.681660899653998"/>
    <n v="15"/>
    <n v="2"/>
    <n v="4"/>
    <n v="4"/>
    <s v="HW"/>
    <s v="PRIVATE JOB"/>
    <n v="2"/>
    <n v="1"/>
    <n v="1"/>
    <n v="0"/>
    <n v="0"/>
    <n v="0"/>
    <n v="0"/>
    <n v="1"/>
    <s v="NO"/>
    <x v="17"/>
    <s v="37+5"/>
    <s v="NO"/>
    <s v="NORMAL"/>
    <s v="NA"/>
    <s v="NONE"/>
    <s v="F"/>
    <n v="36"/>
    <s v="NO"/>
    <x v="1"/>
    <x v="1"/>
    <x v="2"/>
    <n v="8"/>
    <n v="3"/>
    <s v="NO"/>
    <s v="NA"/>
    <s v="YES"/>
    <s v="J"/>
    <s v="YES"/>
    <s v="NA"/>
    <s v="UNP"/>
    <s v="NA"/>
    <s v="NO"/>
    <s v="NO"/>
    <n v="3"/>
  </r>
  <r>
    <n v="33"/>
    <s v="Amruta Dheve"/>
    <n v="784590"/>
    <n v="27"/>
    <n v="30"/>
    <n v="85"/>
    <n v="1.7"/>
    <n v="29.411764705882401"/>
    <n v="18"/>
    <n v="2"/>
    <n v="4"/>
    <n v="5"/>
    <s v="HW"/>
    <s v="BUSINESSMAN "/>
    <n v="2"/>
    <n v="1"/>
    <n v="1"/>
    <n v="0"/>
    <n v="0"/>
    <n v="0"/>
    <n v="0"/>
    <n v="1"/>
    <s v="NO"/>
    <x v="16"/>
    <s v="38+1"/>
    <s v="NO"/>
    <s v="NA"/>
    <s v="ELECTIVE"/>
    <s v="NONE"/>
    <s v="F"/>
    <n v="60"/>
    <s v="NO"/>
    <x v="2"/>
    <x v="1"/>
    <x v="2"/>
    <n v="18"/>
    <n v="5"/>
    <s v="NO"/>
    <s v="NA"/>
    <s v="YES"/>
    <s v="N"/>
    <s v="NO"/>
    <s v="NA"/>
    <s v="PL"/>
    <s v="B"/>
    <s v="NO"/>
    <s v="NO"/>
    <n v="3"/>
  </r>
  <r>
    <n v="34"/>
    <s v="Varsha More "/>
    <n v="765542"/>
    <n v="31"/>
    <n v="33"/>
    <n v="79"/>
    <n v="1.69"/>
    <n v="27.660095935016301"/>
    <n v="17"/>
    <n v="3"/>
    <n v="4"/>
    <n v="6"/>
    <s v="PRIVATE JOB"/>
    <s v="PRIVATE JOB"/>
    <n v="2"/>
    <n v="1"/>
    <n v="1"/>
    <n v="0"/>
    <n v="0"/>
    <n v="0"/>
    <n v="1"/>
    <n v="0"/>
    <s v="NO"/>
    <x v="20"/>
    <s v="28+3"/>
    <s v="NO"/>
    <s v="NORMAL"/>
    <s v="NA"/>
    <s v="NONE"/>
    <s v="M"/>
    <n v="48"/>
    <s v="NO"/>
    <x v="1"/>
    <x v="2"/>
    <x v="2"/>
    <n v="10"/>
    <n v="4"/>
    <s v="NO"/>
    <n v="4"/>
    <s v="NO"/>
    <s v="N"/>
    <s v="NO"/>
    <n v="4"/>
    <s v="PL"/>
    <s v="H"/>
    <s v="NO"/>
    <s v="NO"/>
    <n v="2"/>
  </r>
  <r>
    <n v="35"/>
    <s v="Manisha Jadhav"/>
    <n v="805756"/>
    <n v="39"/>
    <n v="42"/>
    <n v="64"/>
    <n v="1.65"/>
    <n v="23.5078053259871"/>
    <n v="13"/>
    <n v="3"/>
    <n v="4"/>
    <n v="10"/>
    <s v="HW"/>
    <s v="PRIVATE JOB"/>
    <n v="2"/>
    <n v="1"/>
    <n v="1"/>
    <n v="0"/>
    <n v="0"/>
    <n v="0"/>
    <n v="1"/>
    <n v="0"/>
    <s v="NO"/>
    <x v="21"/>
    <s v="28+5"/>
    <s v="GDM"/>
    <s v="NORMAL"/>
    <s v="NA"/>
    <s v="NONE"/>
    <s v="M"/>
    <n v="84"/>
    <s v="NO"/>
    <x v="2"/>
    <x v="2"/>
    <x v="2"/>
    <n v="24"/>
    <n v="5"/>
    <s v="IUD"/>
    <s v="NA"/>
    <s v="YES"/>
    <s v="J"/>
    <s v="YES"/>
    <s v="NA"/>
    <s v="PL"/>
    <s v="H"/>
    <s v="NO"/>
    <s v="NO"/>
    <n v="3"/>
  </r>
  <r>
    <n v="36"/>
    <s v="Amruta Deshmukh"/>
    <n v="881765"/>
    <n v="31"/>
    <n v="34"/>
    <n v="69"/>
    <n v="1.62"/>
    <n v="26.291723822588001"/>
    <n v="15"/>
    <n v="3"/>
    <n v="3"/>
    <n v="8"/>
    <s v="PRIVATE JOB"/>
    <s v="SALESMAN"/>
    <n v="3"/>
    <n v="1"/>
    <n v="1"/>
    <n v="0"/>
    <n v="1"/>
    <n v="0"/>
    <n v="1"/>
    <n v="0"/>
    <s v="NO"/>
    <x v="22"/>
    <s v="28+2"/>
    <s v="S.PIH"/>
    <s v="NORMAL"/>
    <s v="NA"/>
    <s v="PIH"/>
    <s v="M"/>
    <n v="72"/>
    <s v="NO"/>
    <x v="2"/>
    <x v="1"/>
    <x v="2"/>
    <n v="10"/>
    <n v="4"/>
    <s v="IMPLANT"/>
    <n v="5"/>
    <s v="YES"/>
    <s v="J"/>
    <s v="NO"/>
    <n v="5"/>
    <s v="PL"/>
    <s v="Pt."/>
    <s v="NO"/>
    <s v="NO"/>
    <n v="2"/>
  </r>
  <r>
    <n v="37"/>
    <s v="Sonali Khatavkar"/>
    <n v="875301"/>
    <n v="37"/>
    <n v="39"/>
    <n v="70"/>
    <n v="1.64"/>
    <n v="26.026174895895299"/>
    <n v="22"/>
    <n v="4"/>
    <n v="5"/>
    <n v="11"/>
    <s v="IT JOB"/>
    <s v="GOVERNMENT JOB"/>
    <n v="3"/>
    <n v="2"/>
    <n v="1"/>
    <n v="1"/>
    <n v="0"/>
    <n v="0"/>
    <n v="1"/>
    <n v="0"/>
    <s v="NO"/>
    <x v="23"/>
    <s v="39+0"/>
    <s v="GDM"/>
    <s v="NORMAL"/>
    <s v="NA"/>
    <s v="GDM"/>
    <s v="M"/>
    <n v="86"/>
    <s v="NO"/>
    <x v="2"/>
    <x v="2"/>
    <x v="2"/>
    <n v="24"/>
    <n v="2"/>
    <s v="IUD"/>
    <n v="6"/>
    <s v="NO"/>
    <s v="N"/>
    <s v="NO"/>
    <n v="6"/>
    <s v="PL"/>
    <s v="B"/>
    <s v="NO"/>
    <s v="NO"/>
    <n v="3"/>
  </r>
  <r>
    <n v="38"/>
    <s v="Nikita More"/>
    <n v="844801"/>
    <n v="27"/>
    <n v="30"/>
    <n v="78"/>
    <n v="1.68"/>
    <n v="27.636054421768701"/>
    <n v="16"/>
    <n v="3"/>
    <n v="4"/>
    <n v="4"/>
    <s v="HW"/>
    <s v="PRIVATE JOB"/>
    <n v="3"/>
    <n v="1"/>
    <n v="1"/>
    <n v="0"/>
    <n v="1"/>
    <n v="0"/>
    <n v="0"/>
    <n v="1"/>
    <s v="NO"/>
    <x v="3"/>
    <s v="28+4"/>
    <s v="FEVER"/>
    <s v="NA"/>
    <s v="ELECTIVE"/>
    <s v="NONE"/>
    <s v="F"/>
    <n v="24"/>
    <s v="NO"/>
    <x v="2"/>
    <x v="1"/>
    <x v="2"/>
    <n v="10"/>
    <n v="3"/>
    <s v="CONDOM"/>
    <s v="NA"/>
    <s v="NO"/>
    <s v="J"/>
    <s v="YES"/>
    <s v="NA"/>
    <s v="PL"/>
    <s v="Pt."/>
    <s v="YES"/>
    <s v="NO"/>
    <n v="3"/>
  </r>
  <r>
    <n v="39"/>
    <s v="Nasrin Shaikh"/>
    <n v="881791"/>
    <n v="29"/>
    <n v="35"/>
    <n v="75"/>
    <n v="1.59"/>
    <n v="29.666548000474702"/>
    <n v="17"/>
    <n v="4"/>
    <n v="4"/>
    <n v="5"/>
    <s v="HW"/>
    <s v="PRIVATE JOB"/>
    <n v="3"/>
    <n v="2"/>
    <n v="2"/>
    <n v="0"/>
    <n v="0"/>
    <n v="0"/>
    <n v="0"/>
    <n v="2"/>
    <s v="NO"/>
    <x v="15"/>
    <s v="29+3"/>
    <s v="PP"/>
    <s v="NA"/>
    <s v="ELECTIVE"/>
    <s v="GDM"/>
    <s v="F"/>
    <n v="18"/>
    <s v="NO"/>
    <x v="1"/>
    <x v="1"/>
    <x v="3"/>
    <n v="4"/>
    <n v="3"/>
    <s v="CONDOM"/>
    <s v="NA"/>
    <s v="YES"/>
    <s v="N"/>
    <s v="NO"/>
    <s v="NA"/>
    <s v="UNP"/>
    <s v="NA"/>
    <s v="YES"/>
    <s v="YES"/>
    <n v="3"/>
  </r>
  <r>
    <n v="40"/>
    <s v="Poja Yadav "/>
    <n v="881790"/>
    <n v="27"/>
    <n v="31"/>
    <n v="65"/>
    <n v="1.58"/>
    <n v="26.0374939913475"/>
    <n v="18"/>
    <n v="3"/>
    <n v="5"/>
    <n v="6"/>
    <s v="HW"/>
    <s v="IT JOB"/>
    <n v="2"/>
    <n v="1"/>
    <n v="1"/>
    <n v="0"/>
    <n v="0"/>
    <n v="0"/>
    <n v="1"/>
    <n v="0"/>
    <s v="NO"/>
    <x v="19"/>
    <s v="36+6"/>
    <s v="NO"/>
    <s v="NA"/>
    <s v="EMERGENCY"/>
    <s v="NONE"/>
    <s v="M"/>
    <n v="48"/>
    <s v="NO"/>
    <x v="1"/>
    <x v="2"/>
    <x v="1"/>
    <n v="20"/>
    <n v="2"/>
    <s v="OCP"/>
    <s v="NA"/>
    <s v="YES"/>
    <s v="J"/>
    <s v="YES"/>
    <s v="NA"/>
    <s v="PL"/>
    <s v="Pt."/>
    <s v="NO"/>
    <s v="NO"/>
    <n v="2"/>
  </r>
  <r>
    <n v="41"/>
    <s v="Pratiksha Sutar"/>
    <n v="863706"/>
    <n v="28"/>
    <n v="30"/>
    <n v="70"/>
    <n v="1.61"/>
    <n v="27.005130974885201"/>
    <n v="14"/>
    <n v="4"/>
    <n v="4"/>
    <n v="4"/>
    <s v="HW"/>
    <s v="SALESMAN"/>
    <n v="3"/>
    <n v="1"/>
    <n v="1"/>
    <n v="1"/>
    <n v="0"/>
    <n v="0"/>
    <n v="0"/>
    <n v="1"/>
    <s v="NO"/>
    <x v="2"/>
    <s v="39+0"/>
    <s v="NO"/>
    <s v="NORMAL"/>
    <s v="NA"/>
    <s v="IUFD"/>
    <s v="M"/>
    <n v="0"/>
    <s v="NO"/>
    <x v="1"/>
    <x v="2"/>
    <x v="2"/>
    <n v="0"/>
    <n v="1"/>
    <s v="NO"/>
    <s v="NA"/>
    <s v="YES"/>
    <s v="J"/>
    <s v="YES"/>
    <s v="NA"/>
    <s v="PL"/>
    <s v="B"/>
    <s v="NO"/>
    <s v="NO"/>
    <n v="3"/>
  </r>
  <r>
    <n v="42"/>
    <s v="Kajal Adhe"/>
    <n v="775978"/>
    <n v="25"/>
    <n v="28"/>
    <n v="63"/>
    <n v="1.62"/>
    <n v="24.005486968449901"/>
    <n v="12"/>
    <n v="3"/>
    <n v="4"/>
    <n v="3"/>
    <s v="HW"/>
    <s v="PRIVATE JOB"/>
    <n v="2"/>
    <n v="1"/>
    <n v="1"/>
    <n v="0"/>
    <n v="0"/>
    <n v="0"/>
    <n v="1"/>
    <n v="0"/>
    <s v="NO"/>
    <x v="24"/>
    <s v="39+3"/>
    <s v="GDM"/>
    <s v="NORMAL"/>
    <s v="NA"/>
    <s v="NONE"/>
    <s v="M"/>
    <n v="24"/>
    <s v="NO"/>
    <x v="2"/>
    <x v="2"/>
    <x v="2"/>
    <n v="10"/>
    <n v="3"/>
    <s v="NO"/>
    <s v="NA"/>
    <s v="NO"/>
    <s v="J"/>
    <s v="NO"/>
    <s v="NA"/>
    <s v="UNP"/>
    <s v="NA"/>
    <s v="NO"/>
    <s v="NO"/>
    <n v="2"/>
  </r>
  <r>
    <n v="43"/>
    <s v="Taslim Tamboli"/>
    <n v="881903"/>
    <n v="33"/>
    <n v="35"/>
    <n v="80"/>
    <n v="1.59"/>
    <n v="31.644317867173001"/>
    <n v="18"/>
    <n v="4"/>
    <n v="5"/>
    <n v="9"/>
    <s v="TEACHER "/>
    <s v="SHOPKEEPER"/>
    <n v="3"/>
    <n v="2"/>
    <n v="2"/>
    <n v="0"/>
    <n v="0"/>
    <n v="0"/>
    <n v="0"/>
    <n v="2"/>
    <s v="NO"/>
    <x v="25"/>
    <s v="31+6"/>
    <s v="PIH"/>
    <s v="NA"/>
    <s v="ELECTIVE"/>
    <s v="PIH"/>
    <s v="F"/>
    <n v="48"/>
    <s v="NO"/>
    <x v="2"/>
    <x v="1"/>
    <x v="2"/>
    <n v="6"/>
    <n v="3"/>
    <s v="IMPLANT"/>
    <n v="6"/>
    <s v="YES"/>
    <s v="N"/>
    <s v="YES"/>
    <n v="6"/>
    <s v="UNP"/>
    <s v="NA"/>
    <s v="NO"/>
    <s v="YES"/>
    <n v="3"/>
  </r>
  <r>
    <n v="44"/>
    <s v="Renuka Thorat"/>
    <n v="881707"/>
    <n v="26"/>
    <n v="29"/>
    <n v="78"/>
    <n v="1.71"/>
    <n v="26.674874320303701"/>
    <n v="15"/>
    <n v="3"/>
    <n v="4"/>
    <n v="4"/>
    <s v="HW"/>
    <s v="SHOPKEEPER"/>
    <n v="2"/>
    <n v="1"/>
    <n v="1"/>
    <n v="0"/>
    <n v="0"/>
    <n v="0"/>
    <n v="1"/>
    <n v="0"/>
    <s v="NO"/>
    <x v="26"/>
    <s v="28+3"/>
    <s v="SEVERE MS"/>
    <s v="NA"/>
    <s v="EMERGENCY"/>
    <s v="MS"/>
    <s v="M"/>
    <n v="30"/>
    <s v="NO"/>
    <x v="1"/>
    <x v="2"/>
    <x v="2"/>
    <n v="8"/>
    <n v="2"/>
    <s v="NO"/>
    <s v="NA"/>
    <s v="YES"/>
    <s v="J"/>
    <s v="YES"/>
    <s v="NA"/>
    <s v="UNP"/>
    <s v="NA"/>
    <s v="NO"/>
    <s v="NO"/>
    <n v="3"/>
  </r>
  <r>
    <n v="45"/>
    <s v="Anju Dubey"/>
    <n v="881974"/>
    <n v="31"/>
    <n v="35"/>
    <n v="73"/>
    <n v="1.65"/>
    <n v="26.813590449954098"/>
    <n v="14"/>
    <n v="2"/>
    <n v="4"/>
    <n v="6"/>
    <s v="HW"/>
    <s v="PRIVATE JOB"/>
    <n v="3"/>
    <n v="1"/>
    <n v="1"/>
    <n v="0"/>
    <n v="1"/>
    <n v="0"/>
    <n v="0"/>
    <n v="1"/>
    <s v="NO"/>
    <x v="27"/>
    <s v="35+3"/>
    <s v="NO"/>
    <s v="NA"/>
    <s v="EMERGENCY"/>
    <s v="NONE"/>
    <s v="F"/>
    <n v="52"/>
    <s v="NO"/>
    <x v="1"/>
    <x v="1"/>
    <x v="6"/>
    <n v="10"/>
    <n v="4"/>
    <s v="IMPLANT"/>
    <s v="NA"/>
    <s v="YES"/>
    <s v="J"/>
    <s v="YES"/>
    <s v="NA"/>
    <s v="PL"/>
    <s v="B"/>
    <s v="NO"/>
    <s v="NO"/>
    <n v="2"/>
  </r>
  <r>
    <n v="46"/>
    <s v="Rani Palase"/>
    <n v="882135"/>
    <n v="33"/>
    <n v="34"/>
    <n v="85"/>
    <n v="1.71"/>
    <n v="29.0687732977668"/>
    <n v="19"/>
    <n v="4"/>
    <n v="5"/>
    <n v="7"/>
    <s v="HW"/>
    <s v="IT JOB"/>
    <n v="4"/>
    <n v="1"/>
    <n v="1"/>
    <n v="0"/>
    <n v="2"/>
    <n v="0"/>
    <n v="1"/>
    <n v="0"/>
    <s v="NO"/>
    <x v="5"/>
    <s v="37+0"/>
    <s v="DENGUE POSITIVE"/>
    <s v="NA"/>
    <s v="EMERGENCY"/>
    <s v="CPD"/>
    <s v="M"/>
    <n v="59"/>
    <s v="NO"/>
    <x v="1"/>
    <x v="2"/>
    <x v="2"/>
    <n v="14"/>
    <n v="5"/>
    <s v="IUD"/>
    <s v="NA"/>
    <s v="YES"/>
    <s v="J"/>
    <s v="YES"/>
    <s v="NA"/>
    <s v="PL"/>
    <s v="B"/>
    <s v="NO"/>
    <s v="NO"/>
    <n v="2"/>
  </r>
  <r>
    <n v="47"/>
    <s v="Rupali Pandhare"/>
    <n v="882151"/>
    <n v="25"/>
    <n v="30"/>
    <n v="71"/>
    <n v="1.59"/>
    <n v="28.084332107116001"/>
    <n v="20"/>
    <n v="3"/>
    <n v="4"/>
    <n v="3"/>
    <s v="HW"/>
    <s v="ENGINEER"/>
    <n v="2"/>
    <n v="1"/>
    <n v="1"/>
    <n v="0"/>
    <n v="0"/>
    <n v="0"/>
    <n v="0"/>
    <n v="1"/>
    <s v="NO"/>
    <x v="2"/>
    <s v="39+0"/>
    <s v="HBSAG POSITIVE"/>
    <s v="NA"/>
    <s v="EMERGENCY"/>
    <s v="GDM"/>
    <s v="F"/>
    <n v="22"/>
    <s v="NO"/>
    <x v="1"/>
    <x v="2"/>
    <x v="2"/>
    <n v="8"/>
    <n v="3"/>
    <s v="NO"/>
    <s v="NA"/>
    <s v="NO"/>
    <s v="J"/>
    <s v="YES"/>
    <s v="NA"/>
    <s v="UNP"/>
    <s v="NA"/>
    <s v="YES"/>
    <s v="NO"/>
    <n v="3"/>
  </r>
  <r>
    <n v="48"/>
    <s v="Archana Ghatule"/>
    <n v="882157"/>
    <n v="31"/>
    <n v="33"/>
    <n v="69"/>
    <n v="1.49"/>
    <n v="31.079681095446201"/>
    <n v="22"/>
    <n v="4"/>
    <n v="5"/>
    <n v="6"/>
    <s v="IT JOB"/>
    <s v="IT JOB"/>
    <n v="5"/>
    <n v="2"/>
    <n v="2"/>
    <n v="0"/>
    <n v="2"/>
    <n v="0"/>
    <n v="1"/>
    <n v="1"/>
    <s v="NO"/>
    <x v="17"/>
    <s v="32+2"/>
    <s v="APH"/>
    <s v="NA"/>
    <s v="EMERGENCY"/>
    <s v="PIH"/>
    <s v="F"/>
    <n v="35"/>
    <s v="NO"/>
    <x v="1"/>
    <x v="1"/>
    <x v="6"/>
    <n v="10"/>
    <n v="4"/>
    <s v="CONDOM"/>
    <n v="6"/>
    <s v="YES"/>
    <s v="N"/>
    <s v="YES"/>
    <n v="6"/>
    <s v="PL"/>
    <s v="Pt."/>
    <s v="NO"/>
    <s v="NO"/>
    <n v="3"/>
  </r>
  <r>
    <n v="49"/>
    <s v="Vidhya Rajputbhat"/>
    <n v="882157"/>
    <n v="36"/>
    <n v="40"/>
    <n v="72"/>
    <n v="1.52"/>
    <n v="31.163434903047101"/>
    <n v="23"/>
    <n v="4"/>
    <n v="5"/>
    <n v="9"/>
    <s v="GOVERNMENT JOB"/>
    <s v="GOVERNMENT JOB"/>
    <n v="3"/>
    <n v="1"/>
    <n v="1"/>
    <n v="1"/>
    <n v="0"/>
    <n v="0"/>
    <n v="0"/>
    <n v="1"/>
    <s v="NO"/>
    <x v="2"/>
    <s v="28+3"/>
    <s v="PIH"/>
    <s v="NA"/>
    <s v="EMERGENCY"/>
    <s v="PIH"/>
    <s v="M"/>
    <n v="1"/>
    <s v="NND"/>
    <x v="1"/>
    <x v="2"/>
    <x v="2"/>
    <n v="0"/>
    <n v="1"/>
    <s v="NO"/>
    <n v="3"/>
    <s v="NO"/>
    <s v="J"/>
    <s v="YES"/>
    <n v="3"/>
    <s v="PL"/>
    <s v="Pt."/>
    <s v="NO"/>
    <s v="NO"/>
    <n v="2"/>
  </r>
  <r>
    <n v="50"/>
    <s v="Shreedevi Mali"/>
    <n v="882170"/>
    <n v="31"/>
    <n v="39"/>
    <n v="68"/>
    <n v="1.62"/>
    <n v="25.9106843468983"/>
    <n v="20"/>
    <n v="3"/>
    <n v="5"/>
    <n v="7"/>
    <s v="HW"/>
    <s v="GOVERNMENT JOB"/>
    <n v="2"/>
    <n v="1"/>
    <n v="1"/>
    <n v="0"/>
    <n v="0"/>
    <n v="0"/>
    <n v="1"/>
    <n v="0"/>
    <s v="NO"/>
    <x v="28"/>
    <s v="33+2"/>
    <s v="NO"/>
    <s v="NA"/>
    <s v="ELECTIVE"/>
    <s v="BREECH"/>
    <s v="M"/>
    <n v="60"/>
    <s v="NO"/>
    <x v="1"/>
    <x v="1"/>
    <x v="1"/>
    <n v="16"/>
    <n v="5"/>
    <s v="IUD"/>
    <s v="NA"/>
    <s v="YES"/>
    <s v="N"/>
    <s v="NO"/>
    <s v="NA"/>
    <s v="PL"/>
    <s v="B"/>
    <s v="NO"/>
    <s v="NO"/>
    <n v="2"/>
  </r>
  <r>
    <n v="51"/>
    <s v="Sheetal Kiratkarve"/>
    <n v="725295"/>
    <n v="29"/>
    <n v="35"/>
    <n v="64"/>
    <n v="1.63"/>
    <n v="24.088223117166599"/>
    <n v="13"/>
    <n v="3"/>
    <n v="4"/>
    <n v="8"/>
    <s v="HW"/>
    <s v="LIC AGENT"/>
    <n v="4"/>
    <n v="3"/>
    <n v="2"/>
    <n v="1"/>
    <n v="0"/>
    <n v="0"/>
    <n v="0"/>
    <n v="2"/>
    <s v="NO"/>
    <x v="24"/>
    <s v="36+1"/>
    <s v="NO"/>
    <s v="NA"/>
    <s v="EMERGENCY"/>
    <s v="GDM"/>
    <s v="M"/>
    <n v="0"/>
    <s v="NO"/>
    <x v="1"/>
    <x v="1"/>
    <x v="2"/>
    <n v="0"/>
    <n v="1"/>
    <s v="NO"/>
    <s v="NA"/>
    <s v="YES"/>
    <s v="J"/>
    <s v="YES"/>
    <s v="NA"/>
    <s v="PL"/>
    <s v="B"/>
    <s v="YES"/>
    <s v="NO"/>
    <n v="3"/>
  </r>
  <r>
    <n v="52"/>
    <s v="Vaishali Shinde"/>
    <n v="881254"/>
    <n v="35"/>
    <n v="40"/>
    <n v="72"/>
    <n v="1.69"/>
    <n v="25.2092013584959"/>
    <n v="15"/>
    <n v="4"/>
    <n v="4"/>
    <n v="7"/>
    <s v="TEACHER "/>
    <s v="SHOPKEEPER"/>
    <n v="2"/>
    <n v="1"/>
    <n v="1"/>
    <n v="0"/>
    <n v="0"/>
    <n v="0"/>
    <n v="0"/>
    <n v="1"/>
    <s v="NO"/>
    <x v="28"/>
    <s v="38+5"/>
    <s v="RH INC + GDM"/>
    <s v="NA"/>
    <s v="EMERGENCY"/>
    <s v="PIH"/>
    <s v="F"/>
    <n v="62"/>
    <s v="NO"/>
    <x v="1"/>
    <x v="2"/>
    <x v="3"/>
    <n v="10"/>
    <n v="5"/>
    <s v="IMPLANT"/>
    <n v="5"/>
    <s v="YES"/>
    <s v="N"/>
    <s v="NO"/>
    <n v="6"/>
    <s v="PL"/>
    <s v="B"/>
    <s v="NO"/>
    <s v="NO"/>
    <n v="2"/>
  </r>
  <r>
    <n v="53"/>
    <s v="Priyanka Mahangate"/>
    <n v="792445"/>
    <n v="28"/>
    <n v="29"/>
    <n v="80"/>
    <n v="1.65"/>
    <n v="29.384756657483901"/>
    <n v="14"/>
    <n v="4"/>
    <n v="4"/>
    <n v="6"/>
    <s v="HW"/>
    <s v="SHOPKEEPER"/>
    <n v="2"/>
    <n v="1"/>
    <n v="1"/>
    <n v="0"/>
    <n v="0"/>
    <n v="0"/>
    <n v="0"/>
    <n v="1"/>
    <s v="NO"/>
    <x v="29"/>
    <s v="37+6"/>
    <s v="COVID POSITIVE"/>
    <s v="NA"/>
    <s v="EMERGENCY"/>
    <s v="FETAL DISTRESS"/>
    <s v="F"/>
    <n v="58"/>
    <s v="TTP"/>
    <x v="1"/>
    <x v="2"/>
    <x v="2"/>
    <n v="14"/>
    <n v="4"/>
    <s v="IUD"/>
    <s v="NA"/>
    <s v="YES"/>
    <s v="J"/>
    <s v="YES"/>
    <s v="NA"/>
    <s v="PL"/>
    <s v="Pt."/>
    <s v="NO"/>
    <s v="NO"/>
    <n v="2"/>
  </r>
  <r>
    <n v="54"/>
    <s v="Sarita Bansode"/>
    <n v="882952"/>
    <n v="31"/>
    <n v="36"/>
    <n v="82"/>
    <n v="1.62"/>
    <n v="31.2452370065539"/>
    <n v="12"/>
    <n v="3"/>
    <n v="4"/>
    <n v="5"/>
    <s v="HW"/>
    <s v="LIC AGENT"/>
    <n v="3"/>
    <n v="1"/>
    <n v="1"/>
    <n v="0"/>
    <n v="0"/>
    <n v="0"/>
    <n v="0"/>
    <n v="1"/>
    <s v="NO"/>
    <x v="30"/>
    <s v="29+6"/>
    <s v="S.PIH"/>
    <s v="NORMAL"/>
    <s v="NA"/>
    <s v="NONE"/>
    <s v="M"/>
    <n v="33"/>
    <s v="NO"/>
    <x v="1"/>
    <x v="1"/>
    <x v="2"/>
    <n v="8"/>
    <n v="3"/>
    <s v="NO"/>
    <s v="NA"/>
    <s v="YES"/>
    <s v="N"/>
    <s v="NO"/>
    <s v="NA"/>
    <s v="UNP"/>
    <s v="NA"/>
    <s v="NO"/>
    <s v="NO"/>
    <n v="2"/>
  </r>
  <r>
    <n v="55"/>
    <s v="Sunita Bankar"/>
    <n v="874781"/>
    <n v="39"/>
    <n v="40"/>
    <n v="88"/>
    <n v="1.63"/>
    <n v="33.1213067861041"/>
    <n v="11"/>
    <n v="4"/>
    <n v="5"/>
    <n v="5"/>
    <s v="HW"/>
    <s v="PRIVATE JOB"/>
    <n v="2"/>
    <n v="1"/>
    <n v="1"/>
    <n v="0"/>
    <n v="0"/>
    <n v="0"/>
    <n v="0"/>
    <n v="1"/>
    <s v="NO"/>
    <x v="26"/>
    <s v="33+6"/>
    <s v="OLIGO"/>
    <s v="NORMAL"/>
    <s v="NA"/>
    <s v="FGR"/>
    <s v="F"/>
    <n v="31"/>
    <s v="NO"/>
    <x v="1"/>
    <x v="2"/>
    <x v="4"/>
    <n v="10"/>
    <n v="4"/>
    <s v="NO"/>
    <s v="NA"/>
    <s v="YES"/>
    <s v="N"/>
    <s v="NO"/>
    <s v="NA"/>
    <s v="PL"/>
    <s v="Pt."/>
    <s v="YES"/>
    <s v="NO"/>
    <n v="3"/>
  </r>
  <r>
    <n v="56"/>
    <s v="Sharmeen Qureshi"/>
    <n v="707579"/>
    <n v="26"/>
    <n v="30"/>
    <n v="77"/>
    <n v="1.61"/>
    <n v="29.705644072373701"/>
    <n v="13"/>
    <n v="2"/>
    <n v="3"/>
    <n v="7"/>
    <s v="HW"/>
    <s v="SHOPKEEPER"/>
    <n v="4"/>
    <n v="2"/>
    <n v="2"/>
    <n v="0"/>
    <n v="1"/>
    <n v="0"/>
    <n v="1"/>
    <n v="1"/>
    <s v="NO"/>
    <x v="31"/>
    <s v="38+4"/>
    <s v="NO"/>
    <s v="NORMAL"/>
    <s v="NA"/>
    <s v="GDM"/>
    <s v="F"/>
    <n v="24"/>
    <s v="NO"/>
    <x v="1"/>
    <x v="2"/>
    <x v="1"/>
    <n v="7"/>
    <n v="2"/>
    <s v="NO"/>
    <s v="NA"/>
    <s v="YES"/>
    <s v="J"/>
    <s v="YES"/>
    <s v="NA"/>
    <s v="UNP"/>
    <s v="NA"/>
    <s v="YES"/>
    <s v="NO"/>
    <n v="4"/>
  </r>
  <r>
    <n v="57"/>
    <s v="Priyanka Kashid"/>
    <n v="883191"/>
    <n v="31"/>
    <n v="36"/>
    <n v="86"/>
    <n v="1.63"/>
    <n v="32.368549813692603"/>
    <n v="12"/>
    <n v="3"/>
    <n v="4"/>
    <n v="6"/>
    <s v="HW"/>
    <s v="LIC AGENT"/>
    <n v="2"/>
    <n v="1"/>
    <n v="1"/>
    <n v="0"/>
    <n v="0"/>
    <n v="0"/>
    <n v="1"/>
    <n v="0"/>
    <s v="NO"/>
    <x v="32"/>
    <s v="33+0"/>
    <s v="APH"/>
    <s v="NA"/>
    <s v="EMERGENCY"/>
    <s v="FETAL DISTRESS"/>
    <s v="M"/>
    <n v="54"/>
    <s v="TTP"/>
    <x v="2"/>
    <x v="1"/>
    <x v="3"/>
    <n v="9"/>
    <n v="4"/>
    <s v="IUD"/>
    <s v="NA"/>
    <s v="YES"/>
    <s v="J"/>
    <s v="YES"/>
    <s v="NA"/>
    <s v="PL"/>
    <s v="B"/>
    <s v="NO"/>
    <s v="NO"/>
    <n v="2"/>
  </r>
  <r>
    <n v="58"/>
    <s v="Sonali Kolekar"/>
    <n v="883195"/>
    <n v="34"/>
    <n v="36"/>
    <n v="82"/>
    <n v="1.68"/>
    <n v="29.053287981859398"/>
    <n v="19"/>
    <n v="3"/>
    <n v="4"/>
    <n v="6"/>
    <s v="HW"/>
    <s v="ENGINEER"/>
    <n v="3"/>
    <n v="1"/>
    <n v="1"/>
    <n v="0"/>
    <n v="1"/>
    <n v="0"/>
    <n v="0"/>
    <n v="1"/>
    <s v="NO"/>
    <x v="20"/>
    <s v="32+1"/>
    <s v="PIH"/>
    <s v="NA"/>
    <s v="EMERGENCY"/>
    <s v="PIH"/>
    <s v="F"/>
    <n v="49"/>
    <s v="NO"/>
    <x v="1"/>
    <x v="1"/>
    <x v="1"/>
    <n v="15"/>
    <n v="4"/>
    <s v="NO"/>
    <s v="NA"/>
    <s v="NO"/>
    <s v="J"/>
    <s v="YES"/>
    <s v="NA"/>
    <s v="PL"/>
    <s v="B"/>
    <s v="YES"/>
    <s v="NO"/>
    <n v="3"/>
  </r>
  <r>
    <n v="59"/>
    <s v="Kajal Pardeshi"/>
    <n v="883288"/>
    <n v="29"/>
    <n v="37"/>
    <n v="90"/>
    <n v="1.7"/>
    <n v="31.141868512110701"/>
    <n v="18"/>
    <n v="4"/>
    <n v="5"/>
    <n v="5"/>
    <s v="HW"/>
    <s v="IT JOB"/>
    <n v="2"/>
    <n v="1"/>
    <n v="1"/>
    <n v="0"/>
    <n v="0"/>
    <n v="0"/>
    <n v="0"/>
    <n v="1"/>
    <s v="NO"/>
    <x v="33"/>
    <s v="34+1"/>
    <s v="PIH"/>
    <s v="NA"/>
    <s v="ELECTIVE"/>
    <s v="BREECH"/>
    <s v="F"/>
    <n v="43"/>
    <s v="NO"/>
    <x v="1"/>
    <x v="2"/>
    <x v="4"/>
    <n v="16"/>
    <n v="5"/>
    <s v="NO"/>
    <s v="NA"/>
    <s v="YES"/>
    <s v="J"/>
    <s v="YES"/>
    <s v="NA"/>
    <s v="PL"/>
    <s v="Pt."/>
    <s v="NO"/>
    <s v="NO"/>
    <n v="2"/>
  </r>
  <r>
    <n v="60"/>
    <s v="Vandana Pardeshi "/>
    <n v="597843"/>
    <n v="29"/>
    <n v="32"/>
    <n v="82"/>
    <n v="1.58"/>
    <n v="32.847300112161498"/>
    <n v="15"/>
    <n v="4"/>
    <n v="4"/>
    <n v="5"/>
    <s v="HW"/>
    <s v="SHOPKEEPER"/>
    <n v="3"/>
    <n v="1"/>
    <n v="1"/>
    <n v="0"/>
    <n v="1"/>
    <n v="0"/>
    <n v="1"/>
    <n v="0"/>
    <s v="NO"/>
    <x v="33"/>
    <s v="39+5"/>
    <s v="NO"/>
    <s v="NORMAL"/>
    <s v="NA"/>
    <s v="NONE"/>
    <s v="M"/>
    <n v="45"/>
    <s v="NO"/>
    <x v="1"/>
    <x v="2"/>
    <x v="1"/>
    <n v="14"/>
    <n v="4"/>
    <s v="OCP"/>
    <s v="NA"/>
    <s v="YES"/>
    <s v="J"/>
    <s v="YES"/>
    <s v="NA"/>
    <s v="PL"/>
    <s v="B"/>
    <s v="NO"/>
    <s v="NO"/>
    <n v="2"/>
  </r>
  <r>
    <n v="61"/>
    <s v="Rabiya Khatoon "/>
    <n v="883531"/>
    <n v="31"/>
    <n v="35"/>
    <n v="80"/>
    <n v="1.6"/>
    <n v="31.25"/>
    <n v="16"/>
    <n v="3"/>
    <n v="4"/>
    <n v="6"/>
    <s v="HW"/>
    <s v="IT JOB"/>
    <n v="4"/>
    <n v="1"/>
    <n v="1"/>
    <n v="0"/>
    <n v="2"/>
    <n v="0"/>
    <n v="0"/>
    <n v="1"/>
    <s v="NO"/>
    <x v="20"/>
    <s v="38+2"/>
    <s v="GDM"/>
    <s v="NORMAL"/>
    <s v="NA"/>
    <s v="NONE"/>
    <s v="F"/>
    <n v="50"/>
    <s v="TTN"/>
    <x v="2"/>
    <x v="2"/>
    <x v="2"/>
    <n v="10"/>
    <n v="4"/>
    <s v="NO"/>
    <s v="NA"/>
    <s v="YES"/>
    <s v="N"/>
    <s v="NO"/>
    <s v="NA"/>
    <s v="UNP"/>
    <s v="NA"/>
    <s v="NO"/>
    <s v="NO"/>
    <n v="2"/>
  </r>
  <r>
    <n v="62"/>
    <s v="Vrushali Kodre"/>
    <n v="563271"/>
    <n v="32"/>
    <n v="34"/>
    <n v="86"/>
    <n v="1.7"/>
    <n v="29.757785467127999"/>
    <n v="12"/>
    <n v="3"/>
    <n v="4"/>
    <n v="7"/>
    <s v="HW"/>
    <s v="LIC AGENT"/>
    <n v="3"/>
    <n v="1"/>
    <n v="1"/>
    <n v="0"/>
    <n v="1"/>
    <n v="0"/>
    <n v="0"/>
    <n v="1"/>
    <s v="NO"/>
    <x v="5"/>
    <s v="38+2"/>
    <s v="NO"/>
    <s v="NORMAL"/>
    <s v="NA"/>
    <s v="NONE"/>
    <s v="F"/>
    <n v="60"/>
    <s v="NO"/>
    <x v="2"/>
    <x v="2"/>
    <x v="2"/>
    <n v="15"/>
    <n v="4"/>
    <s v="IUD"/>
    <s v="NA"/>
    <s v="NO"/>
    <s v="J"/>
    <s v="YES"/>
    <s v="NA"/>
    <s v="PL"/>
    <s v="B"/>
    <s v="NO"/>
    <s v="NO"/>
    <n v="2"/>
  </r>
  <r>
    <n v="63"/>
    <s v="Rani Mhaske"/>
    <n v="875047"/>
    <n v="31"/>
    <n v="39"/>
    <n v="87"/>
    <n v="1.59"/>
    <n v="34.413195680550601"/>
    <n v="11"/>
    <n v="2"/>
    <n v="3"/>
    <n v="11"/>
    <s v="HW"/>
    <s v="PRIVATE JOB"/>
    <n v="6"/>
    <n v="3"/>
    <n v="3"/>
    <n v="0"/>
    <n v="2"/>
    <n v="0"/>
    <n v="1"/>
    <n v="2"/>
    <s v="NO"/>
    <x v="34"/>
    <s v="34+2"/>
    <s v="ACUTE FEBRILE ILLNESS "/>
    <s v="NORMAL"/>
    <s v="NA"/>
    <s v="PPH"/>
    <s v="F"/>
    <n v="18"/>
    <s v="NO"/>
    <x v="2"/>
    <x v="2"/>
    <x v="2"/>
    <n v="10"/>
    <n v="2"/>
    <s v="NO"/>
    <s v="NA"/>
    <s v="YES"/>
    <s v="J"/>
    <s v="YES"/>
    <s v="NA"/>
    <s v="UNP"/>
    <s v="NA"/>
    <s v="NO"/>
    <s v="NO"/>
    <n v="4"/>
  </r>
  <r>
    <n v="64"/>
    <s v="Rani Bhosle"/>
    <n v="673149"/>
    <n v="27"/>
    <n v="33"/>
    <n v="82"/>
    <n v="1.49"/>
    <n v="36.935273185892498"/>
    <n v="9"/>
    <n v="2"/>
    <n v="3"/>
    <n v="4"/>
    <s v="HW"/>
    <s v="FARMER "/>
    <n v="2"/>
    <n v="1"/>
    <n v="1"/>
    <n v="0"/>
    <n v="0"/>
    <n v="0"/>
    <n v="0"/>
    <n v="1"/>
    <s v="NO"/>
    <x v="17"/>
    <s v="36+6"/>
    <s v="NO"/>
    <s v="NORMAL"/>
    <s v="NA"/>
    <s v="NONE"/>
    <s v="F"/>
    <n v="36"/>
    <s v="NO"/>
    <x v="1"/>
    <x v="1"/>
    <x v="1"/>
    <n v="12"/>
    <n v="3"/>
    <s v="NO"/>
    <s v="NA"/>
    <s v="YES"/>
    <s v="J"/>
    <s v="YES"/>
    <s v="NA"/>
    <s v="PL"/>
    <s v="Pt."/>
    <s v="YES"/>
    <s v="NO"/>
    <n v="3"/>
  </r>
  <r>
    <n v="65"/>
    <s v="Nikita Chaudhari"/>
    <n v="884030"/>
    <n v="24"/>
    <n v="34"/>
    <n v="74"/>
    <n v="1.52"/>
    <n v="32.029085872576204"/>
    <n v="8"/>
    <n v="2"/>
    <n v="2"/>
    <n v="3"/>
    <s v="HW"/>
    <s v="FARMER "/>
    <n v="3"/>
    <n v="1"/>
    <n v="1"/>
    <n v="0"/>
    <n v="1"/>
    <n v="0"/>
    <n v="0"/>
    <n v="1"/>
    <s v="NO"/>
    <x v="0"/>
    <s v="36+6"/>
    <s v="OLIGO"/>
    <s v="NORMAL"/>
    <s v="NA"/>
    <s v="FGR"/>
    <s v="F"/>
    <n v="24"/>
    <s v="TTN"/>
    <x v="2"/>
    <x v="2"/>
    <x v="2"/>
    <n v="10"/>
    <n v="2"/>
    <s v="NO"/>
    <s v="NA"/>
    <s v="NO"/>
    <s v="J"/>
    <s v="YES"/>
    <s v="NA"/>
    <s v="UNP"/>
    <s v="NA"/>
    <s v="YES"/>
    <s v="NO"/>
    <n v="3"/>
  </r>
  <r>
    <n v="66"/>
    <s v="Pooja Pawar "/>
    <n v="868245"/>
    <n v="31"/>
    <n v="36"/>
    <n v="80"/>
    <n v="1.6"/>
    <n v="31.25"/>
    <n v="16"/>
    <n v="4"/>
    <n v="4"/>
    <n v="6"/>
    <s v="TEACHER "/>
    <s v="LIC AGENT"/>
    <n v="3"/>
    <n v="1"/>
    <n v="1"/>
    <n v="0"/>
    <n v="1"/>
    <n v="0"/>
    <n v="1"/>
    <n v="0"/>
    <s v="NO"/>
    <x v="35"/>
    <s v="37+6"/>
    <s v="GDM"/>
    <s v="NA"/>
    <s v="EMERGENCY"/>
    <s v="CPD"/>
    <s v="M"/>
    <n v="54"/>
    <s v="SEPSIS"/>
    <x v="2"/>
    <x v="1"/>
    <x v="6"/>
    <n v="12"/>
    <n v="4"/>
    <s v="NO"/>
    <n v="4"/>
    <s v="YES"/>
    <s v="N"/>
    <s v="NO"/>
    <n v="6"/>
    <s v="UNP"/>
    <s v="NA"/>
    <s v="NO"/>
    <s v="NO"/>
    <n v="2"/>
  </r>
  <r>
    <n v="67"/>
    <s v="Soni Ujagare"/>
    <n v="868213"/>
    <n v="35"/>
    <n v="39"/>
    <n v="78"/>
    <n v="1.58"/>
    <n v="31.244992789617001"/>
    <n v="12"/>
    <n v="3"/>
    <n v="4"/>
    <n v="7"/>
    <s v="HW"/>
    <s v="PRIVATE JOB"/>
    <n v="2"/>
    <n v="1"/>
    <n v="1"/>
    <n v="0"/>
    <n v="0"/>
    <n v="0"/>
    <n v="1"/>
    <n v="0"/>
    <s v="NO"/>
    <x v="36"/>
    <s v="38+4"/>
    <s v="NO"/>
    <s v="NORMAL"/>
    <s v="NA"/>
    <s v="NONE"/>
    <s v="M"/>
    <n v="62"/>
    <s v="NO"/>
    <x v="1"/>
    <x v="1"/>
    <x v="2"/>
    <n v="18"/>
    <n v="5"/>
    <s v="CONDOM"/>
    <s v="NA"/>
    <s v="YES"/>
    <s v="J"/>
    <s v="YES"/>
    <s v="NA"/>
    <s v="PL"/>
    <s v="B"/>
    <s v="NO"/>
    <s v="NO"/>
    <n v="3"/>
  </r>
  <r>
    <n v="68"/>
    <s v="Priya Chhoriya "/>
    <n v="626734"/>
    <n v="33"/>
    <n v="40"/>
    <n v="76"/>
    <n v="1.49"/>
    <n v="34.232692221071098"/>
    <n v="9"/>
    <n v="3"/>
    <n v="2"/>
    <n v="8"/>
    <s v="HW"/>
    <s v="FARMER "/>
    <n v="3"/>
    <n v="2"/>
    <n v="2"/>
    <n v="0"/>
    <n v="0"/>
    <n v="0"/>
    <n v="0"/>
    <n v="2"/>
    <s v="NO"/>
    <x v="6"/>
    <s v="27+6"/>
    <s v="NO"/>
    <s v="NORMAL"/>
    <s v="NA"/>
    <s v="NONE"/>
    <s v="F"/>
    <n v="34"/>
    <s v="NO"/>
    <x v="2"/>
    <x v="2"/>
    <x v="2"/>
    <n v="12"/>
    <n v="4"/>
    <s v="NO"/>
    <s v="NA"/>
    <s v="YES"/>
    <s v="J"/>
    <s v="YES"/>
    <s v="NA"/>
    <s v="PL"/>
    <s v="H"/>
    <s v="YES"/>
    <s v="NO"/>
    <n v="3"/>
  </r>
  <r>
    <n v="69"/>
    <s v="Poonam Kand "/>
    <n v="533921"/>
    <n v="30"/>
    <n v="40"/>
    <n v="78"/>
    <n v="1.53"/>
    <n v="33.320517749583502"/>
    <n v="8"/>
    <n v="3"/>
    <n v="4"/>
    <n v="4"/>
    <s v="HW"/>
    <s v="DRIVER "/>
    <n v="4"/>
    <n v="1"/>
    <n v="1"/>
    <n v="0"/>
    <n v="2"/>
    <n v="0"/>
    <n v="0"/>
    <n v="1"/>
    <s v="NO"/>
    <x v="17"/>
    <s v="31+3"/>
    <s v="PIH"/>
    <s v="NA"/>
    <s v="EMERGENCY"/>
    <s v="PREECLEMPSIA"/>
    <s v="F"/>
    <n v="35"/>
    <s v="NO"/>
    <x v="2"/>
    <x v="2"/>
    <x v="2"/>
    <n v="9"/>
    <n v="2"/>
    <s v="NO"/>
    <s v="NA"/>
    <s v="YES"/>
    <s v="J"/>
    <s v="YES"/>
    <s v="NA"/>
    <s v="UNP"/>
    <s v="NA"/>
    <s v="YES"/>
    <s v="NO"/>
    <n v="2"/>
  </r>
  <r>
    <n v="70"/>
    <s v="Nagma Sheikh "/>
    <n v="884238"/>
    <n v="25"/>
    <n v="36"/>
    <n v="79"/>
    <n v="1.58"/>
    <n v="31.645569620253202"/>
    <n v="12"/>
    <n v="2"/>
    <n v="3"/>
    <n v="4"/>
    <s v="HW"/>
    <s v="SHOPKEEPER"/>
    <n v="2"/>
    <n v="1"/>
    <n v="1"/>
    <n v="0"/>
    <n v="0"/>
    <n v="0"/>
    <n v="1"/>
    <n v="0"/>
    <s v="NO"/>
    <x v="26"/>
    <s v="28+3"/>
    <s v="MOD.ANEMIA "/>
    <s v="NORMAL"/>
    <s v="NA"/>
    <s v="NONE"/>
    <s v="M"/>
    <n v="30"/>
    <s v="NO"/>
    <x v="1"/>
    <x v="1"/>
    <x v="6"/>
    <n v="13"/>
    <n v="4"/>
    <s v="NO"/>
    <s v="NA"/>
    <s v="YES"/>
    <s v="J"/>
    <s v="NO"/>
    <s v="NA"/>
    <s v="UNP"/>
    <s v="NA"/>
    <s v="NO"/>
    <s v="NO"/>
    <n v="3"/>
  </r>
  <r>
    <n v="71"/>
    <s v="Monali Kudale "/>
    <n v="884243"/>
    <n v="30"/>
    <n v="39"/>
    <n v="74"/>
    <n v="1.6"/>
    <n v="28.90625"/>
    <n v="18"/>
    <n v="4"/>
    <n v="5"/>
    <n v="5"/>
    <s v="HW"/>
    <s v="LAWYER"/>
    <n v="2"/>
    <n v="1"/>
    <n v="1"/>
    <n v="0"/>
    <n v="0"/>
    <n v="0"/>
    <n v="0"/>
    <n v="1"/>
    <s v="NO"/>
    <x v="20"/>
    <s v="28+3"/>
    <s v="SEV.PREECLAMPSIA "/>
    <s v="NA"/>
    <s v="ELECTIVE"/>
    <s v="BREECH"/>
    <s v="F"/>
    <n v="48"/>
    <s v="NO"/>
    <x v="2"/>
    <x v="2"/>
    <x v="1"/>
    <n v="20"/>
    <n v="5"/>
    <s v="NO"/>
    <s v="NA"/>
    <s v="NO"/>
    <s v="N"/>
    <s v="YES"/>
    <s v="NA"/>
    <s v="PL"/>
    <s v="H"/>
    <s v="NO"/>
    <s v="NO"/>
    <n v="2"/>
  </r>
  <r>
    <n v="72"/>
    <s v="Shital Thombane "/>
    <n v="884261"/>
    <n v="26"/>
    <n v="39"/>
    <n v="69"/>
    <n v="1.53"/>
    <n v="29.4758426246315"/>
    <n v="13"/>
    <n v="2"/>
    <n v="3"/>
    <n v="5"/>
    <s v="HW"/>
    <s v="SHOPKEEPER"/>
    <n v="3"/>
    <n v="1"/>
    <n v="1"/>
    <n v="0"/>
    <n v="1"/>
    <n v="0"/>
    <n v="0"/>
    <n v="1"/>
    <s v="NO"/>
    <x v="37"/>
    <s v="39+2"/>
    <s v="CVD"/>
    <s v="NORMAL"/>
    <s v="NA"/>
    <s v="NONE"/>
    <s v="F"/>
    <n v="42"/>
    <s v="NO"/>
    <x v="1"/>
    <x v="1"/>
    <x v="2"/>
    <n v="16"/>
    <n v="5"/>
    <s v="IUD"/>
    <s v="NA"/>
    <s v="NO"/>
    <s v="J"/>
    <s v="YES"/>
    <s v="NA"/>
    <s v="PL"/>
    <s v="Pt."/>
    <s v="NO"/>
    <s v="NO"/>
    <n v="2"/>
  </r>
  <r>
    <n v="73"/>
    <s v="Rinku Choudhari "/>
    <n v="884358"/>
    <n v="31"/>
    <n v="35"/>
    <n v="73"/>
    <n v="1.51"/>
    <n v="32.016139642998098"/>
    <n v="16"/>
    <n v="3"/>
    <n v="4"/>
    <n v="6"/>
    <s v="ASHA WORKER"/>
    <s v="POLICE "/>
    <n v="2"/>
    <n v="1"/>
    <n v="1"/>
    <n v="0"/>
    <n v="0"/>
    <n v="0"/>
    <n v="1"/>
    <n v="0"/>
    <s v="NO"/>
    <x v="32"/>
    <s v="37+1"/>
    <s v="NO"/>
    <s v="NA"/>
    <s v="EMERGENCY"/>
    <s v="CPD"/>
    <s v="M"/>
    <n v="55"/>
    <s v="TTN"/>
    <x v="2"/>
    <x v="1"/>
    <x v="2"/>
    <n v="22"/>
    <n v="4"/>
    <s v="IUD"/>
    <n v="5"/>
    <s v="YES"/>
    <s v="J"/>
    <s v="YES"/>
    <n v="6"/>
    <s v="PL"/>
    <s v="Pt."/>
    <s v="NO"/>
    <s v="NO"/>
    <n v="2"/>
  </r>
  <r>
    <n v="74"/>
    <s v="Vrushali Bankar "/>
    <n v="884695"/>
    <n v="21"/>
    <n v="24"/>
    <n v="64"/>
    <n v="1.52"/>
    <n v="27.7008310249307"/>
    <n v="14"/>
    <n v="1"/>
    <n v="3"/>
    <n v="2"/>
    <s v="HW"/>
    <s v="SHOPKEEPER"/>
    <n v="2"/>
    <n v="1"/>
    <n v="0"/>
    <n v="1"/>
    <n v="0"/>
    <n v="0"/>
    <n v="0"/>
    <n v="0"/>
    <s v="NO"/>
    <x v="2"/>
    <s v="35+0"/>
    <s v="OVERT DM"/>
    <s v="NA"/>
    <s v="ELECTIVE"/>
    <s v="IUFD"/>
    <s v="M"/>
    <n v="0"/>
    <s v="NO"/>
    <x v="1"/>
    <x v="1"/>
    <x v="2"/>
    <n v="0"/>
    <n v="1"/>
    <s v="NO"/>
    <s v="NA"/>
    <s v="NO"/>
    <s v="J"/>
    <s v="YES"/>
    <s v="NA"/>
    <s v="PL"/>
    <s v="Pt."/>
    <s v="NO"/>
    <s v="NO"/>
    <n v="2"/>
  </r>
  <r>
    <n v="75"/>
    <s v="Juie Pawar "/>
    <n v="810656"/>
    <n v="31"/>
    <n v="36"/>
    <n v="69"/>
    <n v="1.51"/>
    <n v="30.261830621464"/>
    <n v="14"/>
    <n v="3"/>
    <n v="4"/>
    <n v="9"/>
    <s v="HW"/>
    <s v="TEACHER"/>
    <n v="5"/>
    <n v="2"/>
    <n v="2"/>
    <n v="0"/>
    <n v="2"/>
    <n v="0"/>
    <n v="0"/>
    <n v="2"/>
    <s v="NO"/>
    <x v="16"/>
    <s v="36+1"/>
    <s v="RH INC + GDM"/>
    <s v="NA"/>
    <s v="EMERGENCY"/>
    <s v="FETAL DISTRESS"/>
    <s v="F"/>
    <n v="60"/>
    <s v="NA"/>
    <x v="1"/>
    <x v="2"/>
    <x v="1"/>
    <n v="20"/>
    <n v="4"/>
    <s v="NO"/>
    <s v="NA"/>
    <s v="YES"/>
    <s v="N"/>
    <s v="NO"/>
    <s v="NA"/>
    <s v="PL"/>
    <s v="H"/>
    <s v="YES"/>
    <s v="NO"/>
    <n v="3"/>
  </r>
  <r>
    <n v="76"/>
    <s v="Komal Waghmare"/>
    <n v="884818"/>
    <n v="26"/>
    <n v="28"/>
    <n v="71"/>
    <n v="1.53"/>
    <n v="30.3302148746209"/>
    <n v="18"/>
    <n v="3"/>
    <n v="5"/>
    <n v="3"/>
    <s v="HW"/>
    <s v="IT JOB"/>
    <n v="2"/>
    <n v="1"/>
    <n v="0"/>
    <n v="1"/>
    <n v="0"/>
    <n v="0"/>
    <n v="0"/>
    <n v="0"/>
    <s v="NO"/>
    <x v="38"/>
    <s v="38+3"/>
    <s v="NO"/>
    <s v="NORMAL"/>
    <s v="NA"/>
    <s v="GDM"/>
    <s v="F"/>
    <n v="1"/>
    <s v="NND"/>
    <x v="1"/>
    <x v="2"/>
    <x v="2"/>
    <n v="0"/>
    <n v="3"/>
    <s v="NO"/>
    <s v="NA"/>
    <s v="YES"/>
    <s v="J"/>
    <s v="YES"/>
    <s v="NA"/>
    <s v="PL"/>
    <s v="B"/>
    <s v="NO"/>
    <s v="NO"/>
    <n v="2"/>
  </r>
  <r>
    <n v="77"/>
    <s v="Kanchan Mankraj"/>
    <n v="877571"/>
    <n v="32"/>
    <n v="38"/>
    <n v="86"/>
    <n v="1.6"/>
    <n v="33.59375"/>
    <n v="20"/>
    <n v="4"/>
    <n v="4"/>
    <n v="7"/>
    <s v="HW"/>
    <s v="BANK MANAGER"/>
    <n v="5"/>
    <n v="4"/>
    <n v="1"/>
    <n v="3"/>
    <n v="0"/>
    <n v="0"/>
    <n v="0"/>
    <n v="1"/>
    <s v="NO"/>
    <x v="13"/>
    <s v="34+1"/>
    <s v="IUGR"/>
    <s v="NORMAL"/>
    <s v="NA"/>
    <s v="ABRUPTION"/>
    <s v="F"/>
    <n v="0"/>
    <s v="NO"/>
    <x v="2"/>
    <x v="2"/>
    <x v="3"/>
    <n v="0"/>
    <n v="1"/>
    <s v="NO"/>
    <s v="NA"/>
    <s v="YES"/>
    <s v="J"/>
    <s v="NO"/>
    <s v="NA"/>
    <s v="UNP"/>
    <s v="NA"/>
    <s v="NO"/>
    <s v="NO"/>
    <n v="2"/>
  </r>
  <r>
    <n v="78"/>
    <s v="Mrunal Kumbhar "/>
    <n v="884961"/>
    <n v="35"/>
    <n v="38"/>
    <n v="72"/>
    <n v="1.54"/>
    <n v="30.359251138471901"/>
    <n v="22"/>
    <n v="4"/>
    <n v="4"/>
    <n v="6"/>
    <s v="BANK MANAGER"/>
    <s v="POLICE "/>
    <n v="2"/>
    <n v="1"/>
    <n v="1"/>
    <n v="0"/>
    <n v="0"/>
    <n v="0"/>
    <n v="1"/>
    <n v="0"/>
    <s v="NO"/>
    <x v="32"/>
    <s v="37+6"/>
    <s v="NO"/>
    <s v="NA"/>
    <s v="ELECTIVE"/>
    <s v="BREECH"/>
    <s v="M"/>
    <n v="55"/>
    <s v="HIE"/>
    <x v="1"/>
    <x v="2"/>
    <x v="1"/>
    <n v="16"/>
    <n v="5"/>
    <s v="IUD"/>
    <n v="6"/>
    <s v="NO"/>
    <s v="N"/>
    <s v="YES"/>
    <n v="6"/>
    <s v="PL"/>
    <s v="B"/>
    <s v="YES"/>
    <s v="NO"/>
    <n v="2"/>
  </r>
  <r>
    <n v="79"/>
    <s v="Shraddha Kamle"/>
    <n v="626707"/>
    <n v="35"/>
    <n v="37"/>
    <n v="69"/>
    <n v="1.58"/>
    <n v="27.639801313892001"/>
    <n v="18"/>
    <n v="3"/>
    <n v="4"/>
    <n v="6"/>
    <s v="NURSE"/>
    <s v="SHOPKEEPER"/>
    <n v="2"/>
    <n v="1"/>
    <n v="1"/>
    <n v="0"/>
    <n v="0"/>
    <n v="0"/>
    <n v="0"/>
    <n v="1"/>
    <s v="NO"/>
    <x v="35"/>
    <s v="37+6"/>
    <s v="NO"/>
    <s v="NA"/>
    <s v="EMERGENCY"/>
    <s v="FETAL DISTRESS"/>
    <s v="F"/>
    <n v="54"/>
    <s v="TTN"/>
    <x v="1"/>
    <x v="1"/>
    <x v="2"/>
    <n v="20"/>
    <n v="4"/>
    <s v="OCP"/>
    <n v="5"/>
    <s v="NO"/>
    <s v="J"/>
    <s v="YES"/>
    <n v="6"/>
    <s v="PL"/>
    <s v="B"/>
    <s v="NO"/>
    <s v="NO"/>
    <n v="2"/>
  </r>
  <r>
    <n v="80"/>
    <s v="Sana Shikalgar"/>
    <n v="885342"/>
    <n v="29"/>
    <n v="35"/>
    <n v="68"/>
    <n v="1.54"/>
    <n v="28.672626075223501"/>
    <n v="14"/>
    <n v="4"/>
    <n v="4"/>
    <n v="4"/>
    <s v="HW"/>
    <s v="SHOPKEEPER"/>
    <n v="2"/>
    <n v="1"/>
    <n v="1"/>
    <n v="0"/>
    <n v="0"/>
    <n v="0"/>
    <n v="0"/>
    <n v="1"/>
    <s v="NO"/>
    <x v="39"/>
    <s v="37+2"/>
    <s v="PIH"/>
    <s v="NORMAL"/>
    <s v="NA"/>
    <s v="NONE"/>
    <s v="F"/>
    <n v="30"/>
    <s v="NO"/>
    <x v="1"/>
    <x v="2"/>
    <x v="2"/>
    <n v="18"/>
    <n v="4"/>
    <s v="NO"/>
    <s v="NA"/>
    <s v="YES"/>
    <s v="J"/>
    <s v="YES"/>
    <s v="NA"/>
    <s v="UNP"/>
    <s v="NA"/>
    <s v="YES"/>
    <s v="NO"/>
    <n v="2"/>
  </r>
  <r>
    <n v="81"/>
    <s v="Sonali Shinde"/>
    <n v="885489"/>
    <n v="27"/>
    <n v="28"/>
    <n v="78"/>
    <n v="1.56"/>
    <n v="32.051282051282101"/>
    <n v="17"/>
    <n v="4"/>
    <n v="4"/>
    <n v="4"/>
    <s v="HW"/>
    <s v="IT JOB"/>
    <n v="2"/>
    <n v="1"/>
    <n v="1"/>
    <n v="0"/>
    <n v="0"/>
    <n v="0"/>
    <n v="0"/>
    <n v="1"/>
    <s v="NO"/>
    <x v="6"/>
    <s v="33+4"/>
    <s v="PRE-ECL"/>
    <s v="NORMAL"/>
    <s v="NA"/>
    <s v="PIH"/>
    <s v="F"/>
    <n v="33"/>
    <s v="NO"/>
    <x v="2"/>
    <x v="2"/>
    <x v="3"/>
    <n v="10"/>
    <n v="3"/>
    <s v="NO"/>
    <s v="NA"/>
    <s v="YES"/>
    <s v="N"/>
    <s v="NO"/>
    <s v="NA"/>
    <s v="UNP"/>
    <s v="NA"/>
    <s v="YES"/>
    <s v="NO"/>
    <n v="2"/>
  </r>
  <r>
    <n v="82"/>
    <s v="Anjali Jaat"/>
    <n v="885614"/>
    <n v="25"/>
    <n v="29"/>
    <n v="65"/>
    <n v="1.52"/>
    <n v="28.1336565096953"/>
    <n v="13"/>
    <n v="3"/>
    <n v="4"/>
    <n v="4"/>
    <s v="HW"/>
    <s v="PRIVATE JOB"/>
    <n v="3"/>
    <n v="1"/>
    <n v="1"/>
    <n v="0"/>
    <n v="1"/>
    <n v="0"/>
    <n v="1"/>
    <n v="0"/>
    <s v="NO"/>
    <x v="40"/>
    <s v="29+4"/>
    <s v="RH INC"/>
    <s v="NA"/>
    <s v="EMERGENCY"/>
    <s v="FETAL DISTRESS"/>
    <s v="M"/>
    <n v="36"/>
    <s v="TTN"/>
    <x v="1"/>
    <x v="2"/>
    <x v="1"/>
    <n v="12"/>
    <n v="4"/>
    <s v="NO"/>
    <s v="NA"/>
    <s v="YES"/>
    <s v="N"/>
    <s v="NO"/>
    <s v="NA"/>
    <s v="UNP"/>
    <s v="NA"/>
    <s v="NO"/>
    <s v="NO"/>
    <n v="3"/>
  </r>
  <r>
    <n v="83"/>
    <s v="Dhara Parekh "/>
    <n v="651982"/>
    <n v="37"/>
    <n v="40"/>
    <n v="69"/>
    <n v="1.59"/>
    <n v="27.293224160436701"/>
    <n v="23"/>
    <n v="5"/>
    <n v="5"/>
    <n v="7"/>
    <s v="DOCTOR"/>
    <s v="DOCTOR"/>
    <n v="2"/>
    <n v="1"/>
    <n v="1"/>
    <n v="0"/>
    <n v="0"/>
    <n v="0"/>
    <n v="0"/>
    <n v="1"/>
    <s v="NO"/>
    <x v="16"/>
    <s v="38+4"/>
    <s v="NO"/>
    <s v="NORMAL"/>
    <s v="NA"/>
    <s v="NONE"/>
    <s v="F"/>
    <n v="60"/>
    <s v="NO"/>
    <x v="1"/>
    <x v="1"/>
    <x v="2"/>
    <n v="20"/>
    <n v="5"/>
    <s v="CONDOM"/>
    <n v="6"/>
    <s v="YES"/>
    <s v="N"/>
    <s v="YES"/>
    <n v="6"/>
    <s v="PL"/>
    <s v="B"/>
    <s v="NO"/>
    <s v="NO"/>
    <n v="2"/>
  </r>
  <r>
    <n v="84"/>
    <s v="Jyoti Vishwakrma "/>
    <n v="883569"/>
    <n v="30"/>
    <n v="35"/>
    <n v="78"/>
    <n v="1.52"/>
    <n v="33.760387811634402"/>
    <n v="19"/>
    <n v="4"/>
    <n v="4"/>
    <n v="6"/>
    <s v="HW"/>
    <s v="IT JOB"/>
    <n v="2"/>
    <n v="1"/>
    <n v="1"/>
    <n v="0"/>
    <n v="0"/>
    <n v="0"/>
    <n v="1"/>
    <n v="0"/>
    <s v="NO"/>
    <x v="35"/>
    <s v="39+1"/>
    <s v="NO"/>
    <s v="NORMAL"/>
    <s v="NA"/>
    <s v="NONE"/>
    <s v="M"/>
    <n v="55"/>
    <s v="NO"/>
    <x v="2"/>
    <x v="1"/>
    <x v="2"/>
    <n v="22"/>
    <n v="4"/>
    <s v="NO"/>
    <s v="NA"/>
    <s v="YES"/>
    <s v="J"/>
    <s v="YES"/>
    <s v="NA"/>
    <s v="PL"/>
    <s v="B"/>
    <s v="NO"/>
    <s v="NO"/>
    <n v="3"/>
  </r>
  <r>
    <n v="85"/>
    <s v="Kavita Jadhav"/>
    <n v="885312"/>
    <n v="39"/>
    <n v="40"/>
    <n v="73"/>
    <n v="1.49"/>
    <n v="32.881401738660401"/>
    <n v="19"/>
    <n v="3"/>
    <n v="4"/>
    <n v="10"/>
    <s v="HW"/>
    <s v="BUSINESSMAN "/>
    <n v="3"/>
    <n v="1"/>
    <n v="1"/>
    <n v="0"/>
    <n v="1"/>
    <n v="0"/>
    <n v="0"/>
    <n v="1"/>
    <s v="YES"/>
    <x v="22"/>
    <s v="28+5"/>
    <s v="APH"/>
    <s v="NORMAL"/>
    <s v="NA"/>
    <s v="NONE"/>
    <s v="F"/>
    <n v="72"/>
    <s v="NO"/>
    <x v="2"/>
    <x v="1"/>
    <x v="2"/>
    <n v="19"/>
    <n v="4"/>
    <s v="IMPLANT"/>
    <s v="NA"/>
    <s v="YES"/>
    <s v="J"/>
    <s v="YES"/>
    <s v="NA"/>
    <s v="PL"/>
    <s v="B"/>
    <s v="NO"/>
    <s v="NO"/>
    <n v="2"/>
  </r>
  <r>
    <n v="86"/>
    <s v="Niti Jain "/>
    <n v="733592"/>
    <n v="39"/>
    <n v="40"/>
    <n v="72"/>
    <n v="1.55"/>
    <n v="29.968782518210201"/>
    <n v="20"/>
    <n v="4"/>
    <n v="5"/>
    <n v="8"/>
    <s v="HW"/>
    <s v="BUSINESSMAN "/>
    <n v="2"/>
    <n v="1"/>
    <n v="1"/>
    <n v="0"/>
    <n v="0"/>
    <n v="0"/>
    <n v="1"/>
    <n v="0"/>
    <s v="NO"/>
    <x v="29"/>
    <s v="37+2"/>
    <s v="NO"/>
    <s v="NORMAL"/>
    <s v="NA"/>
    <s v="NONE"/>
    <s v="M"/>
    <n v="58"/>
    <s v="NO"/>
    <x v="2"/>
    <x v="2"/>
    <x v="1"/>
    <n v="20"/>
    <n v="5"/>
    <s v="OCP"/>
    <s v="NA"/>
    <s v="YES"/>
    <s v="J"/>
    <s v="YES"/>
    <s v="NA"/>
    <s v="PL"/>
    <s v="Pt."/>
    <s v="NO"/>
    <s v="NO"/>
    <n v="2"/>
  </r>
  <r>
    <n v="87"/>
    <s v="Monika Raj"/>
    <n v="753806"/>
    <n v="33"/>
    <n v="39"/>
    <n v="76"/>
    <n v="1.56"/>
    <n v="31.229454306377399"/>
    <n v="12"/>
    <n v="3"/>
    <n v="4"/>
    <n v="6"/>
    <s v="HW"/>
    <s v="LIC AGENT"/>
    <n v="3"/>
    <n v="1"/>
    <n v="1"/>
    <n v="0"/>
    <n v="1"/>
    <n v="0"/>
    <n v="1"/>
    <n v="0"/>
    <s v="NO"/>
    <x v="25"/>
    <s v="33+2"/>
    <s v="GDM"/>
    <s v="NA"/>
    <s v="EMERGENCY"/>
    <s v="GDM"/>
    <s v="M"/>
    <n v="48"/>
    <s v="HYPOGLYCEMIA"/>
    <x v="2"/>
    <x v="1"/>
    <x v="2"/>
    <n v="18"/>
    <n v="4"/>
    <s v="NO"/>
    <s v="NA"/>
    <s v="NO"/>
    <s v="N"/>
    <s v="NO"/>
    <s v="NA"/>
    <s v="PL"/>
    <s v="H"/>
    <s v="NO"/>
    <s v="NO"/>
    <n v="2"/>
  </r>
  <r>
    <n v="88"/>
    <s v="Sneha Dixit"/>
    <n v="885050"/>
    <n v="27"/>
    <n v="34"/>
    <n v="69"/>
    <n v="1.51"/>
    <n v="30.261830621464"/>
    <n v="20"/>
    <n v="4"/>
    <n v="4"/>
    <n v="4"/>
    <s v="TEACHER "/>
    <s v="IT JOB"/>
    <n v="2"/>
    <n v="1"/>
    <n v="1"/>
    <n v="0"/>
    <n v="0"/>
    <n v="0"/>
    <n v="1"/>
    <n v="0"/>
    <s v="NO"/>
    <x v="40"/>
    <s v="37+2"/>
    <s v="CHICKEN POX"/>
    <s v="NA"/>
    <s v="EMERGENCY"/>
    <s v="PREECLEMPSIA"/>
    <s v="M"/>
    <n v="38"/>
    <s v="NO"/>
    <x v="1"/>
    <x v="2"/>
    <x v="2"/>
    <n v="12"/>
    <n v="3"/>
    <s v="NO"/>
    <n v="5"/>
    <s v="YES"/>
    <s v="N"/>
    <s v="NO"/>
    <n v="4"/>
    <s v="UNP"/>
    <s v="NA"/>
    <s v="NO"/>
    <s v="NO"/>
    <n v="2"/>
  </r>
  <r>
    <n v="89"/>
    <s v="Dipali Yesuri"/>
    <n v="752924"/>
    <n v="35"/>
    <n v="37"/>
    <n v="71"/>
    <n v="1.48"/>
    <n v="32.414170927684403"/>
    <n v="21"/>
    <n v="4"/>
    <n v="5"/>
    <n v="6"/>
    <s v="HW"/>
    <s v="BUSINESSMAN "/>
    <n v="3"/>
    <n v="1"/>
    <n v="1"/>
    <n v="0"/>
    <n v="1"/>
    <n v="0"/>
    <n v="0"/>
    <n v="1"/>
    <s v="NO"/>
    <x v="41"/>
    <s v="39+4"/>
    <s v="GDM"/>
    <s v="NORMAL"/>
    <s v="NA"/>
    <s v="IUGR"/>
    <s v="F"/>
    <n v="52"/>
    <s v="NO"/>
    <x v="1"/>
    <x v="1"/>
    <x v="2"/>
    <n v="16"/>
    <n v="4"/>
    <s v="NO"/>
    <s v="NA"/>
    <s v="YES"/>
    <s v="J"/>
    <s v="YES"/>
    <s v="NA"/>
    <s v="PL"/>
    <s v="B"/>
    <s v="NO"/>
    <s v="NO"/>
    <n v="2"/>
  </r>
  <r>
    <n v="90"/>
    <s v="Sakina Kachwala "/>
    <n v="829411"/>
    <n v="28"/>
    <n v="38"/>
    <n v="81"/>
    <n v="1.6"/>
    <n v="31.640625"/>
    <n v="16"/>
    <n v="4"/>
    <n v="4"/>
    <n v="6"/>
    <s v="HW"/>
    <s v="POLICE "/>
    <n v="3"/>
    <n v="1"/>
    <n v="1"/>
    <n v="0"/>
    <n v="1"/>
    <n v="0"/>
    <n v="1"/>
    <n v="0"/>
    <s v="NO"/>
    <x v="42"/>
    <s v="39+5"/>
    <s v="NO"/>
    <s v="NORMAL"/>
    <s v="NA"/>
    <s v="NONE"/>
    <s v="M"/>
    <n v="48"/>
    <s v="NO"/>
    <x v="2"/>
    <x v="1"/>
    <x v="2"/>
    <n v="14"/>
    <n v="4"/>
    <s v="OCP"/>
    <s v="NA"/>
    <s v="YES"/>
    <s v="N"/>
    <s v="YES"/>
    <s v="NA"/>
    <s v="PL"/>
    <s v="B"/>
    <s v="NO"/>
    <s v="NO"/>
    <n v="2"/>
  </r>
  <r>
    <n v="91"/>
    <s v="Ujwala Kurade"/>
    <n v="881247"/>
    <n v="32"/>
    <n v="39"/>
    <n v="77"/>
    <n v="1.58"/>
    <n v="30.8444159589809"/>
    <n v="19"/>
    <n v="4"/>
    <n v="5"/>
    <n v="5"/>
    <s v="HW"/>
    <s v="BUSINESSMAN "/>
    <n v="2"/>
    <n v="1"/>
    <n v="1"/>
    <n v="0"/>
    <n v="0"/>
    <n v="0"/>
    <n v="0"/>
    <n v="1"/>
    <s v="NO"/>
    <x v="8"/>
    <s v="37+4"/>
    <s v="NO"/>
    <s v="NORMAL"/>
    <s v="NA"/>
    <s v="NONE"/>
    <s v="F"/>
    <n v="33"/>
    <s v="NO"/>
    <x v="2"/>
    <x v="1"/>
    <x v="2"/>
    <n v="18"/>
    <n v="3"/>
    <s v="NO"/>
    <s v="NA"/>
    <s v="YES"/>
    <s v="J"/>
    <s v="YES"/>
    <s v="NA"/>
    <s v="PL"/>
    <s v="NA"/>
    <s v="YES"/>
    <s v="NO"/>
    <n v="3"/>
  </r>
  <r>
    <n v="92"/>
    <s v="Sneha Jedhe"/>
    <n v="883962"/>
    <n v="33"/>
    <n v="37"/>
    <n v="75"/>
    <n v="1.55"/>
    <n v="31.217481789802299"/>
    <n v="18"/>
    <n v="3"/>
    <n v="4"/>
    <n v="5"/>
    <s v="HW"/>
    <s v="ENGINEER"/>
    <n v="3"/>
    <n v="2"/>
    <n v="1"/>
    <n v="1"/>
    <n v="0"/>
    <n v="0"/>
    <n v="0"/>
    <n v="1"/>
    <s v="NO"/>
    <x v="24"/>
    <s v="33+5"/>
    <s v="PIH"/>
    <s v="NA"/>
    <s v="EMERGENCY"/>
    <s v="PREECLEMPSIA"/>
    <s v="M"/>
    <n v="0"/>
    <s v="NO"/>
    <x v="2"/>
    <x v="2"/>
    <x v="2"/>
    <n v="0"/>
    <n v="1"/>
    <s v="NO"/>
    <s v="NA"/>
    <s v="YES"/>
    <s v="J"/>
    <s v="NO"/>
    <s v="NA"/>
    <s v="UNP"/>
    <s v="NA"/>
    <s v="YES"/>
    <s v="NO"/>
    <n v="2"/>
  </r>
  <r>
    <n v="93"/>
    <s v="Pramila Muleva"/>
    <n v="736356"/>
    <n v="30"/>
    <n v="32"/>
    <n v="79"/>
    <n v="1.59"/>
    <n v="31.248763893833299"/>
    <n v="19"/>
    <n v="4"/>
    <n v="4"/>
    <n v="3"/>
    <s v="HW"/>
    <s v="IT JOB"/>
    <n v="2"/>
    <n v="1"/>
    <n v="1"/>
    <n v="0"/>
    <n v="0"/>
    <n v="0"/>
    <n v="1"/>
    <n v="0"/>
    <s v="NO"/>
    <x v="0"/>
    <s v="38+2"/>
    <s v="RH INC"/>
    <s v="NA"/>
    <s v="EMERGENCY"/>
    <s v="FETAL DISTRESS"/>
    <s v="M"/>
    <n v="24"/>
    <s v="TTN"/>
    <x v="1"/>
    <x v="2"/>
    <x v="1"/>
    <n v="10"/>
    <n v="3"/>
    <s v="NO"/>
    <s v="NA"/>
    <s v="YES"/>
    <s v="J"/>
    <s v="YES"/>
    <s v="NA"/>
    <s v="UNP"/>
    <s v="NA"/>
    <s v="NO"/>
    <s v="NO"/>
    <n v="2"/>
  </r>
  <r>
    <n v="94"/>
    <s v="Gunjan Sapkale"/>
    <n v="884512"/>
    <n v="33"/>
    <n v="34"/>
    <n v="80"/>
    <n v="1.59"/>
    <n v="31.644317867173001"/>
    <n v="19"/>
    <n v="4"/>
    <n v="4"/>
    <n v="5"/>
    <s v="HW"/>
    <s v="GOVERNMENT JOB"/>
    <n v="3"/>
    <n v="1"/>
    <n v="1"/>
    <n v="0"/>
    <n v="1"/>
    <n v="0"/>
    <n v="1"/>
    <n v="0"/>
    <s v="NO"/>
    <x v="14"/>
    <s v="37+4"/>
    <s v="NO"/>
    <s v="NA"/>
    <s v="ELECTIVE"/>
    <s v="BREECH"/>
    <s v="M"/>
    <n v="46"/>
    <s v="NO"/>
    <x v="1"/>
    <x v="1"/>
    <x v="3"/>
    <n v="12"/>
    <n v="4"/>
    <s v="NO"/>
    <s v="NA"/>
    <s v="NO"/>
    <s v="J"/>
    <s v="YES"/>
    <s v="NA"/>
    <s v="PL"/>
    <s v="B"/>
    <s v="NO"/>
    <s v="NO"/>
    <n v="2"/>
  </r>
  <r>
    <n v="95"/>
    <s v="Snehal Ujagare"/>
    <n v="884492"/>
    <n v="33"/>
    <n v="34"/>
    <n v="82"/>
    <n v="1.61"/>
    <n v="31.634581999151301"/>
    <n v="23"/>
    <n v="5"/>
    <n v="5"/>
    <n v="6"/>
    <s v="DOCTOR"/>
    <s v="DOCTOR"/>
    <n v="4"/>
    <n v="1"/>
    <n v="1"/>
    <n v="0"/>
    <n v="2"/>
    <n v="0"/>
    <n v="0"/>
    <n v="1"/>
    <s v="NO"/>
    <x v="41"/>
    <s v="33+6"/>
    <s v="GDM"/>
    <s v="NA"/>
    <s v="ELECTIVE"/>
    <s v="NONE"/>
    <s v="F"/>
    <n v="50"/>
    <s v="NO"/>
    <x v="1"/>
    <x v="2"/>
    <x v="2"/>
    <n v="20"/>
    <n v="5"/>
    <s v="CONDOM"/>
    <n v="5"/>
    <s v="YES"/>
    <s v="N"/>
    <s v="NO"/>
    <n v="5"/>
    <s v="PL"/>
    <s v="B"/>
    <s v="NO"/>
    <s v="NO"/>
    <n v="2"/>
  </r>
  <r>
    <n v="96"/>
    <s v="Khyati Doshi"/>
    <n v="721478"/>
    <n v="30"/>
    <n v="40"/>
    <n v="84"/>
    <n v="1.65"/>
    <n v="30.853994490358101"/>
    <n v="20"/>
    <n v="4"/>
    <n v="5"/>
    <n v="3"/>
    <s v="HW"/>
    <s v="BUSINESSMAN "/>
    <n v="3"/>
    <n v="1"/>
    <n v="1"/>
    <n v="0"/>
    <n v="1"/>
    <n v="0"/>
    <n v="0"/>
    <n v="1"/>
    <s v="NO"/>
    <x v="31"/>
    <s v="36+4"/>
    <s v="RH INC"/>
    <s v="NORMAL"/>
    <s v="NA"/>
    <s v="NONE"/>
    <s v="F"/>
    <n v="22"/>
    <s v="NO"/>
    <x v="1"/>
    <x v="1"/>
    <x v="2"/>
    <n v="14"/>
    <n v="3"/>
    <s v="NO"/>
    <s v="NA"/>
    <s v="YES"/>
    <s v="J"/>
    <s v="YES"/>
    <s v="NA"/>
    <s v="UNP"/>
    <s v="NA"/>
    <s v="NO"/>
    <s v="NO"/>
    <n v="3"/>
  </r>
  <r>
    <n v="97"/>
    <s v="Shital Choudhari"/>
    <n v="836238"/>
    <n v="30"/>
    <n v="39"/>
    <n v="90"/>
    <n v="1.68"/>
    <n v="31.887755102040799"/>
    <n v="18"/>
    <n v="4"/>
    <n v="4"/>
    <n v="5"/>
    <s v="HW"/>
    <s v="IT JOB"/>
    <n v="2"/>
    <n v="1"/>
    <n v="1"/>
    <n v="0"/>
    <n v="0"/>
    <n v="0"/>
    <n v="0"/>
    <n v="1"/>
    <s v="YES"/>
    <x v="10"/>
    <s v="38+2"/>
    <s v="DCDA TWINS"/>
    <s v="NA"/>
    <s v="EMERGENCY"/>
    <s v="FETAL DISTRESS"/>
    <s v="F"/>
    <n v="72"/>
    <s v="TTN"/>
    <x v="2"/>
    <x v="1"/>
    <x v="4"/>
    <n v="16"/>
    <n v="4"/>
    <s v="NO"/>
    <s v="NA"/>
    <s v="YES"/>
    <s v="J"/>
    <s v="YES"/>
    <s v="NA"/>
    <s v="PL"/>
    <s v="H"/>
    <s v="NO"/>
    <s v="NO"/>
    <n v="2"/>
  </r>
  <r>
    <n v="98"/>
    <s v="Utkarsha Bothe"/>
    <n v="814159"/>
    <n v="29"/>
    <n v="39"/>
    <n v="73"/>
    <n v="1.67"/>
    <n v="26.175194521137399"/>
    <n v="16"/>
    <n v="4"/>
    <n v="4"/>
    <n v="5"/>
    <s v="HW"/>
    <s v="PRIVATE JOB"/>
    <n v="3"/>
    <n v="2"/>
    <n v="0"/>
    <n v="2"/>
    <n v="0"/>
    <n v="0"/>
    <n v="0"/>
    <n v="0"/>
    <s v="NO"/>
    <x v="24"/>
    <s v="28+3"/>
    <s v="OLIGO"/>
    <s v="NA"/>
    <s v="ELECTIVE"/>
    <s v="IUFD"/>
    <s v="M"/>
    <n v="0"/>
    <s v="NO"/>
    <x v="1"/>
    <x v="2"/>
    <x v="2"/>
    <n v="0"/>
    <n v="1"/>
    <s v="NO"/>
    <s v="NA"/>
    <s v="NO"/>
    <s v="J"/>
    <s v="YES"/>
    <s v="NA"/>
    <s v="PL"/>
    <s v="B"/>
    <s v="NO"/>
    <s v="NO"/>
    <n v="1"/>
  </r>
  <r>
    <n v="99"/>
    <s v="Varsha Umashette"/>
    <n v="753155"/>
    <n v="30"/>
    <n v="33"/>
    <n v="68"/>
    <n v="1.56"/>
    <n v="27.9421433267587"/>
    <n v="14"/>
    <n v="3"/>
    <n v="4"/>
    <n v="8"/>
    <s v="HW"/>
    <s v="POLICE "/>
    <n v="3"/>
    <n v="1"/>
    <n v="1"/>
    <n v="1"/>
    <n v="0"/>
    <n v="0"/>
    <n v="0"/>
    <n v="1"/>
    <s v="NO"/>
    <x v="43"/>
    <s v="39+0"/>
    <s v="GDM"/>
    <s v="NORMAL"/>
    <s v="NA"/>
    <s v="IUFD"/>
    <s v="M"/>
    <n v="0"/>
    <s v="NO"/>
    <x v="1"/>
    <x v="2"/>
    <x v="3"/>
    <n v="0"/>
    <n v="1"/>
    <s v="NO"/>
    <s v="NA"/>
    <s v="YES"/>
    <s v="N"/>
    <s v="NO"/>
    <s v="NA"/>
    <s v="PL"/>
    <s v="Pt."/>
    <s v="YES"/>
    <s v="NO"/>
    <n v="2"/>
  </r>
  <r>
    <n v="100"/>
    <s v="Komal Jagtap"/>
    <n v="537841"/>
    <n v="29"/>
    <n v="33"/>
    <n v="70"/>
    <n v="1.56"/>
    <n v="28.763971071663399"/>
    <n v="19"/>
    <n v="3"/>
    <n v="4"/>
    <n v="4"/>
    <s v="HW"/>
    <s v="BUSINESSMAN "/>
    <n v="4"/>
    <n v="1"/>
    <n v="1"/>
    <n v="0"/>
    <n v="2"/>
    <n v="0"/>
    <n v="0"/>
    <n v="1"/>
    <s v="NO"/>
    <x v="44"/>
    <s v="28+6"/>
    <s v="HYPOTHY"/>
    <s v="NA"/>
    <s v="EMERGENCY"/>
    <s v="FETAL DISTRESS"/>
    <s v="F"/>
    <n v="29"/>
    <s v="TTN"/>
    <x v="2"/>
    <x v="2"/>
    <x v="6"/>
    <n v="11"/>
    <n v="3"/>
    <s v="OCP"/>
    <s v="NA"/>
    <s v="YES"/>
    <s v="J"/>
    <s v="YES"/>
    <s v="NA"/>
    <s v="PL"/>
    <s v="Pt."/>
    <s v="YES"/>
    <s v="NO"/>
    <n v="2"/>
  </r>
  <r>
    <n v="101"/>
    <s v="Bhagyashri koli"/>
    <n v="879440"/>
    <n v="35"/>
    <n v="39"/>
    <n v="88"/>
    <n v="1.65"/>
    <n v="32.323232323232297"/>
    <n v="18"/>
    <n v="4"/>
    <n v="4"/>
    <n v="6"/>
    <s v="HW"/>
    <s v="ENGINEER"/>
    <n v="3"/>
    <n v="1"/>
    <n v="1"/>
    <n v="0"/>
    <n v="1"/>
    <n v="0"/>
    <n v="1"/>
    <n v="0"/>
    <s v="NO"/>
    <x v="29"/>
    <s v="38+2"/>
    <s v="NO"/>
    <s v="NORMAL"/>
    <s v="NA"/>
    <s v="PIH"/>
    <s v="M"/>
    <n v="58"/>
    <s v="NO"/>
    <x v="1"/>
    <x v="2"/>
    <x v="1"/>
    <n v="14"/>
    <n v="5"/>
    <s v="IUD"/>
    <s v="NA"/>
    <s v="YES"/>
    <s v="N"/>
    <s v="NO"/>
    <s v="NA"/>
    <s v="PL"/>
    <s v="B"/>
    <s v="NO"/>
    <s v="NO"/>
    <n v="2"/>
  </r>
  <r>
    <n v="102"/>
    <s v="Anvi More"/>
    <n v="878572"/>
    <n v="22"/>
    <n v="24"/>
    <n v="65"/>
    <n v="1.52"/>
    <n v="28.1336565096953"/>
    <n v="15"/>
    <n v="2"/>
    <n v="4"/>
    <n v="3"/>
    <s v="HW"/>
    <s v="PRIVATE JOB"/>
    <n v="2"/>
    <n v="1"/>
    <n v="1"/>
    <n v="0"/>
    <n v="0"/>
    <n v="0"/>
    <n v="0"/>
    <n v="1"/>
    <s v="NO"/>
    <x v="24"/>
    <s v="39+5"/>
    <s v="RH INC"/>
    <s v="NORMAL"/>
    <s v="NA"/>
    <s v="GDM"/>
    <s v="F"/>
    <n v="24"/>
    <s v="HYPOGLYCEMIA"/>
    <x v="2"/>
    <x v="2"/>
    <x v="2"/>
    <n v="10"/>
    <n v="3"/>
    <s v="NO"/>
    <s v="NA"/>
    <s v="NO"/>
    <s v="J"/>
    <s v="YES"/>
    <s v="NA"/>
    <s v="UNP"/>
    <s v="NA"/>
    <s v="YES"/>
    <s v="NO"/>
    <n v="3"/>
  </r>
  <r>
    <n v="103"/>
    <s v="Supriya Kurhade"/>
    <n v="883657"/>
    <n v="35"/>
    <n v="37"/>
    <n v="64"/>
    <n v="1.58"/>
    <n v="25.636917160711398"/>
    <n v="19"/>
    <n v="4"/>
    <n v="4"/>
    <n v="3"/>
    <s v="HW"/>
    <s v="BUSINESSMAN "/>
    <n v="2"/>
    <n v="1"/>
    <n v="1"/>
    <n v="0"/>
    <n v="0"/>
    <n v="0"/>
    <n v="1"/>
    <n v="0"/>
    <s v="NO"/>
    <x v="35"/>
    <s v="32+6"/>
    <s v="PIH"/>
    <s v="NORMAL"/>
    <s v="NA"/>
    <s v="PIH"/>
    <s v="M"/>
    <n v="53"/>
    <s v="PNEUMONIA"/>
    <x v="2"/>
    <x v="1"/>
    <x v="3"/>
    <n v="18"/>
    <n v="4"/>
    <s v="IMPLANT"/>
    <s v="NA"/>
    <s v="YES"/>
    <s v="N"/>
    <s v="NO"/>
    <s v="NA"/>
    <s v="PL"/>
    <s v="B"/>
    <s v="NO"/>
    <s v="NO"/>
    <n v="2"/>
  </r>
  <r>
    <n v="104"/>
    <s v="Amrita Shah"/>
    <n v="878281"/>
    <n v="37"/>
    <n v="40"/>
    <n v="78"/>
    <n v="1.61"/>
    <n v="30.091431657729199"/>
    <n v="19"/>
    <n v="4"/>
    <n v="4"/>
    <n v="8"/>
    <s v="DESIGNER"/>
    <s v="ENGINEER"/>
    <n v="2"/>
    <n v="1"/>
    <n v="1"/>
    <n v="0"/>
    <n v="0"/>
    <n v="0"/>
    <n v="0"/>
    <n v="1"/>
    <s v="NO"/>
    <x v="10"/>
    <s v="37+4"/>
    <s v="NO"/>
    <s v="NORMAL"/>
    <s v="EMERGENCY"/>
    <s v="FETAL DISTRESS"/>
    <s v="F"/>
    <n v="72"/>
    <s v="NO"/>
    <x v="2"/>
    <x v="2"/>
    <x v="1"/>
    <n v="14"/>
    <n v="5"/>
    <s v="IUD"/>
    <n v="4"/>
    <s v="NO"/>
    <s v="N"/>
    <s v="NO"/>
    <n v="4"/>
    <s v="PL"/>
    <s v="NA"/>
    <s v="NO"/>
    <s v="NO"/>
    <n v="2"/>
  </r>
  <r>
    <n v="105"/>
    <s v="Rameshwari Shinde"/>
    <n v="883201"/>
    <n v="32"/>
    <n v="38"/>
    <n v="70"/>
    <n v="1.49"/>
    <n v="31.5301112562497"/>
    <n v="18"/>
    <n v="4"/>
    <n v="5"/>
    <n v="4"/>
    <s v="HW"/>
    <s v="IT JOB"/>
    <n v="3"/>
    <n v="1"/>
    <n v="1"/>
    <n v="0"/>
    <n v="1"/>
    <n v="0"/>
    <n v="0"/>
    <n v="1"/>
    <s v="NO"/>
    <x v="17"/>
    <s v="36+1"/>
    <s v="PIH"/>
    <s v="NA"/>
    <s v="EMERGENCY"/>
    <s v="PREECLEMPSIA"/>
    <s v="F"/>
    <n v="36"/>
    <s v="NO"/>
    <x v="1"/>
    <x v="1"/>
    <x v="2"/>
    <n v="10"/>
    <n v="3"/>
    <s v="NO"/>
    <s v="NA"/>
    <s v="NO"/>
    <s v="J"/>
    <s v="YES"/>
    <s v="NA"/>
    <s v="UNP"/>
    <s v="NA"/>
    <s v="NO"/>
    <s v="NO"/>
    <n v="2"/>
  </r>
  <r>
    <n v="106"/>
    <s v="Rubina Dhotekar "/>
    <n v="725217"/>
    <n v="33"/>
    <n v="39"/>
    <n v="73"/>
    <n v="1.53"/>
    <n v="31.1845871246102"/>
    <n v="19"/>
    <n v="4"/>
    <n v="4"/>
    <n v="6"/>
    <s v="HW"/>
    <s v="GOVERNMENT JOB"/>
    <n v="2"/>
    <n v="1"/>
    <n v="1"/>
    <n v="0"/>
    <n v="0"/>
    <n v="0"/>
    <n v="0"/>
    <n v="1"/>
    <s v="NO"/>
    <x v="29"/>
    <s v="38+0"/>
    <s v="NO"/>
    <s v="NORMAL"/>
    <s v="NA"/>
    <s v="NONE"/>
    <s v="F"/>
    <n v="58"/>
    <s v="NO"/>
    <x v="1"/>
    <x v="1"/>
    <x v="2"/>
    <n v="18"/>
    <n v="4"/>
    <s v="IUD"/>
    <s v="NA"/>
    <s v="YES"/>
    <s v="N"/>
    <s v="NO"/>
    <s v="NA"/>
    <s v="PL"/>
    <s v="B"/>
    <s v="NO"/>
    <s v="NO"/>
    <n v="2"/>
  </r>
  <r>
    <n v="107"/>
    <s v="Pooja Pol"/>
    <n v="697590"/>
    <n v="26"/>
    <n v="30"/>
    <n v="71"/>
    <n v="1.49"/>
    <n v="31.980541417053299"/>
    <n v="13"/>
    <n v="3"/>
    <n v="4"/>
    <n v="4"/>
    <s v="HW"/>
    <s v="LIC AGENT"/>
    <n v="2"/>
    <n v="1"/>
    <n v="1"/>
    <n v="0"/>
    <n v="0"/>
    <n v="0"/>
    <n v="0"/>
    <n v="1"/>
    <s v="NO"/>
    <x v="26"/>
    <s v="37+6"/>
    <s v="NO"/>
    <s v="NORMAL"/>
    <s v="NA"/>
    <s v="NONE"/>
    <s v="F"/>
    <n v="32"/>
    <s v="NO"/>
    <x v="2"/>
    <x v="2"/>
    <x v="2"/>
    <n v="11"/>
    <n v="4"/>
    <s v="NO"/>
    <s v="NA"/>
    <s v="YES"/>
    <s v="J"/>
    <s v="YES"/>
    <s v="NA"/>
    <s v="UNP"/>
    <s v="NA"/>
    <s v="NO"/>
    <s v="NO"/>
    <n v="2"/>
  </r>
  <r>
    <n v="108"/>
    <s v="Megha Pandit"/>
    <n v="885362"/>
    <n v="38"/>
    <n v="40"/>
    <n v="76"/>
    <n v="1.52"/>
    <n v="32.894736842105303"/>
    <n v="18"/>
    <n v="4"/>
    <n v="5"/>
    <n v="11"/>
    <s v="TEACHER "/>
    <s v="IT JOB"/>
    <n v="3"/>
    <n v="1"/>
    <n v="1"/>
    <n v="0"/>
    <n v="1"/>
    <n v="0"/>
    <n v="1"/>
    <n v="0"/>
    <s v="NO"/>
    <x v="45"/>
    <s v="38+0"/>
    <s v="GDM"/>
    <s v="NA"/>
    <s v="EMERGENCY"/>
    <s v="FETAL DISTRESS"/>
    <s v="M"/>
    <n v="78"/>
    <s v="NO"/>
    <x v="2"/>
    <x v="1"/>
    <x v="3"/>
    <n v="22"/>
    <n v="3"/>
    <s v="IUD"/>
    <n v="5"/>
    <s v="YES"/>
    <s v="N"/>
    <s v="YES"/>
    <n v="6"/>
    <s v="PL"/>
    <s v="B"/>
    <s v="NO"/>
    <s v="NO"/>
    <n v="2"/>
  </r>
  <r>
    <n v="109"/>
    <s v="Ankita Lalwani"/>
    <n v="733850"/>
    <n v="33"/>
    <n v="39"/>
    <n v="78"/>
    <n v="1.58"/>
    <n v="31.244992789617001"/>
    <n v="19"/>
    <n v="4"/>
    <n v="4"/>
    <n v="6"/>
    <s v="HW"/>
    <s v="BUSINESSMAN "/>
    <n v="3"/>
    <n v="1"/>
    <n v="1"/>
    <n v="0"/>
    <n v="0"/>
    <n v="1"/>
    <n v="1"/>
    <n v="0"/>
    <s v="NO"/>
    <x v="46"/>
    <s v="38+5"/>
    <s v="NO"/>
    <s v="NORMAL"/>
    <s v="NA"/>
    <s v="NONE"/>
    <s v="M"/>
    <n v="54"/>
    <s v="NO"/>
    <x v="1"/>
    <x v="1"/>
    <x v="2"/>
    <n v="20"/>
    <n v="4"/>
    <s v="CONDOM"/>
    <s v="NA"/>
    <s v="YES"/>
    <s v="N"/>
    <s v="NO"/>
    <s v="NA"/>
    <s v="PL"/>
    <s v="Pt."/>
    <s v="NO"/>
    <s v="NO"/>
    <n v="2"/>
  </r>
  <r>
    <n v="110"/>
    <s v="Rohini Thange"/>
    <n v="682827"/>
    <n v="26"/>
    <n v="38"/>
    <n v="79"/>
    <n v="1.53"/>
    <n v="33.7477038745782"/>
    <n v="12"/>
    <n v="3"/>
    <n v="2"/>
    <n v="4"/>
    <s v="HW"/>
    <s v="DRIVER "/>
    <n v="2"/>
    <n v="1"/>
    <n v="1"/>
    <n v="0"/>
    <n v="0"/>
    <n v="0"/>
    <n v="0"/>
    <n v="1"/>
    <s v="NO"/>
    <x v="17"/>
    <s v="37+4"/>
    <s v="NO"/>
    <s v="NA"/>
    <s v="EMERGENCY"/>
    <s v="PREECLEMPSIA"/>
    <s v="F"/>
    <n v="36"/>
    <s v="NO"/>
    <x v="2"/>
    <x v="2"/>
    <x v="2"/>
    <n v="12"/>
    <n v="4"/>
    <s v="NO"/>
    <s v="NA"/>
    <s v="NO"/>
    <s v="N"/>
    <s v="NO"/>
    <s v="NA"/>
    <s v="UNP"/>
    <s v="NA"/>
    <s v="NO"/>
    <s v="NO"/>
    <n v="2"/>
  </r>
  <r>
    <n v="111"/>
    <s v="Harshada Sharma"/>
    <n v="882865"/>
    <n v="25"/>
    <n v="29"/>
    <n v="69"/>
    <n v="1.51"/>
    <n v="30.261830621464"/>
    <n v="10"/>
    <n v="2"/>
    <n v="3"/>
    <n v="4"/>
    <s v="HW"/>
    <s v="FARMER "/>
    <n v="2"/>
    <n v="1"/>
    <n v="1"/>
    <n v="0"/>
    <n v="0"/>
    <n v="0"/>
    <n v="0"/>
    <n v="1"/>
    <s v="NO"/>
    <x v="26"/>
    <s v="37+1"/>
    <s v="NO"/>
    <s v="NORMAL"/>
    <s v="NA"/>
    <s v="NONE"/>
    <s v="F"/>
    <n v="32"/>
    <s v="NO"/>
    <x v="1"/>
    <x v="1"/>
    <x v="2"/>
    <n v="12"/>
    <n v="3"/>
    <s v="NO"/>
    <s v="NA"/>
    <s v="YES"/>
    <s v="J"/>
    <s v="NO"/>
    <s v="NA"/>
    <s v="UNP"/>
    <s v="NA"/>
    <s v="YES"/>
    <s v="NO"/>
    <n v="3"/>
  </r>
  <r>
    <n v="112"/>
    <s v="Ashwini Ladkat"/>
    <n v="750963"/>
    <n v="35"/>
    <n v="32"/>
    <n v="73"/>
    <n v="1.53"/>
    <n v="31.1845871246102"/>
    <n v="23"/>
    <n v="5"/>
    <n v="5"/>
    <n v="6"/>
    <s v="DOCTOR"/>
    <s v="DOCTOR"/>
    <n v="4"/>
    <n v="1"/>
    <n v="1"/>
    <n v="0"/>
    <n v="1"/>
    <n v="1"/>
    <n v="0"/>
    <n v="1"/>
    <s v="NO"/>
    <x v="35"/>
    <s v="37+0"/>
    <s v="HYPOTHY"/>
    <s v="NA"/>
    <s v="ELECTIVE"/>
    <s v="BREECH"/>
    <s v="F"/>
    <n v="54"/>
    <s v="NO"/>
    <x v="2"/>
    <x v="1"/>
    <x v="6"/>
    <n v="20"/>
    <n v="4"/>
    <s v="NO"/>
    <n v="3"/>
    <s v="YES"/>
    <s v="N"/>
    <s v="YES"/>
    <n v="4"/>
    <s v="PL"/>
    <s v="B"/>
    <s v="NO"/>
    <s v="NO"/>
    <n v="2"/>
  </r>
  <r>
    <n v="113"/>
    <s v="Zabeen Kahkashan"/>
    <n v="882356"/>
    <n v="36"/>
    <n v="39"/>
    <n v="79"/>
    <n v="1.59"/>
    <n v="31.248763893833299"/>
    <n v="12"/>
    <n v="4"/>
    <n v="4"/>
    <n v="8"/>
    <s v="HW"/>
    <s v="SHOPKEEPER"/>
    <n v="2"/>
    <n v="1"/>
    <n v="1"/>
    <n v="0"/>
    <n v="0"/>
    <n v="0"/>
    <n v="1"/>
    <n v="0"/>
    <s v="NO"/>
    <x v="22"/>
    <s v="35+2"/>
    <s v="HELLP SYND"/>
    <s v="NA"/>
    <s v="EMERGENCY"/>
    <s v="PREECLEMPSIA"/>
    <s v="M"/>
    <n v="74"/>
    <s v="NO"/>
    <x v="1"/>
    <x v="2"/>
    <x v="2"/>
    <n v="14"/>
    <n v="5"/>
    <s v="IUD"/>
    <s v="NA"/>
    <s v="YES"/>
    <s v="J"/>
    <s v="YES"/>
    <s v="NA"/>
    <s v="PL"/>
    <s v="B"/>
    <s v="YES"/>
    <s v="NO"/>
    <n v="3"/>
  </r>
  <r>
    <n v="114"/>
    <s v="Rani Wagh "/>
    <n v="514428"/>
    <n v="30"/>
    <n v="34"/>
    <n v="82"/>
    <n v="1.6"/>
    <n v="32.03125"/>
    <n v="9"/>
    <n v="2"/>
    <n v="3"/>
    <n v="6"/>
    <s v="HW"/>
    <s v="FARMER "/>
    <n v="4"/>
    <n v="1"/>
    <n v="1"/>
    <n v="0"/>
    <n v="2"/>
    <n v="0"/>
    <n v="1"/>
    <n v="0"/>
    <s v="NO"/>
    <x v="42"/>
    <s v="38+0"/>
    <s v="NO"/>
    <s v="NORMAL"/>
    <s v="NA"/>
    <s v="NONE"/>
    <s v="M"/>
    <n v="48"/>
    <s v="NO"/>
    <x v="1"/>
    <x v="2"/>
    <x v="1"/>
    <n v="16"/>
    <n v="3"/>
    <s v="NO"/>
    <s v="NA"/>
    <s v="YES"/>
    <s v="J"/>
    <s v="YES"/>
    <s v="NA"/>
    <s v="PL"/>
    <s v="B"/>
    <s v="NO"/>
    <s v="NO"/>
    <n v="2"/>
  </r>
  <r>
    <n v="115"/>
    <s v="Madhuri Gaikwad"/>
    <n v="863410"/>
    <n v="30"/>
    <n v="32"/>
    <n v="73"/>
    <n v="1.63"/>
    <n v="27.4756294930182"/>
    <n v="13"/>
    <n v="3"/>
    <n v="4"/>
    <n v="5"/>
    <s v="HW"/>
    <s v="SHOPKEEPER"/>
    <n v="2"/>
    <n v="1"/>
    <n v="1"/>
    <n v="0"/>
    <n v="0"/>
    <n v="0"/>
    <n v="1"/>
    <n v="0"/>
    <s v="NO"/>
    <x v="47"/>
    <s v="31+3"/>
    <s v="RH INC"/>
    <s v="NA"/>
    <s v="ELECTIVE"/>
    <s v="BREECH"/>
    <s v="M"/>
    <n v="42"/>
    <s v="NO"/>
    <x v="2"/>
    <x v="1"/>
    <x v="2"/>
    <n v="15"/>
    <n v="4"/>
    <s v="OCP"/>
    <s v="NA"/>
    <s v="NO"/>
    <s v="J"/>
    <s v="YES"/>
    <s v="NA"/>
    <s v="PL"/>
    <s v="Pt."/>
    <s v="NO"/>
    <s v="NO"/>
    <n v="3"/>
  </r>
  <r>
    <n v="116"/>
    <s v="Pooja Biranje"/>
    <n v="878781"/>
    <n v="26"/>
    <n v="28"/>
    <n v="68"/>
    <n v="1.56"/>
    <n v="27.9421433267587"/>
    <n v="13"/>
    <n v="2"/>
    <n v="3"/>
    <n v="3"/>
    <s v="HW"/>
    <s v="SHOPKEEPER"/>
    <n v="3"/>
    <n v="1"/>
    <n v="1"/>
    <n v="0"/>
    <n v="1"/>
    <n v="0"/>
    <n v="0"/>
    <n v="1"/>
    <s v="NO"/>
    <x v="24"/>
    <s v="39+2"/>
    <s v="NO"/>
    <s v="NORMAL"/>
    <s v="NA"/>
    <s v="NONE"/>
    <s v="F"/>
    <n v="24"/>
    <s v="NO"/>
    <x v="1"/>
    <x v="2"/>
    <x v="2"/>
    <n v="10"/>
    <n v="3"/>
    <s v="NO"/>
    <s v="NA"/>
    <s v="NO"/>
    <s v="J"/>
    <s v="YES"/>
    <s v="NA"/>
    <s v="UNP"/>
    <s v="NA"/>
    <s v="YES"/>
    <s v="NO"/>
    <n v="3"/>
  </r>
  <r>
    <n v="117"/>
    <s v="Pooja Tiwari"/>
    <n v="793123"/>
    <n v="26"/>
    <n v="29"/>
    <n v="72"/>
    <n v="1.54"/>
    <n v="30.359251138471901"/>
    <n v="12"/>
    <n v="3"/>
    <n v="4"/>
    <n v="5"/>
    <s v="HW"/>
    <s v="LIC AGENT"/>
    <n v="2"/>
    <n v="1"/>
    <n v="1"/>
    <n v="0"/>
    <n v="0"/>
    <n v="0"/>
    <n v="1"/>
    <n v="0"/>
    <s v="NO"/>
    <x v="1"/>
    <s v="36+3"/>
    <s v="NO"/>
    <s v="NA"/>
    <s v="EMERGENCY"/>
    <s v="FETAL DISTRESS"/>
    <s v="M"/>
    <n v="39"/>
    <s v="TTN"/>
    <x v="2"/>
    <x v="1"/>
    <x v="6"/>
    <n v="17"/>
    <n v="4"/>
    <s v="NO"/>
    <s v="NA"/>
    <s v="YES"/>
    <s v="J"/>
    <s v="YES"/>
    <s v="NA"/>
    <s v="UNP"/>
    <s v="NA"/>
    <s v="NO"/>
    <s v="NO"/>
    <n v="2"/>
  </r>
  <r>
    <n v="118"/>
    <s v="Poonam Kolte"/>
    <n v="825127"/>
    <n v="24"/>
    <n v="26"/>
    <n v="61"/>
    <n v="1.57"/>
    <n v="24.7474542577792"/>
    <n v="16"/>
    <n v="4"/>
    <n v="4"/>
    <n v="3"/>
    <s v="HW"/>
    <s v="ENGINEER"/>
    <n v="3"/>
    <n v="1"/>
    <n v="0"/>
    <n v="1"/>
    <n v="1"/>
    <n v="0"/>
    <n v="0"/>
    <n v="0"/>
    <s v="NO"/>
    <x v="2"/>
    <s v="39+1"/>
    <s v="GDM"/>
    <s v="NORMAL"/>
    <s v="NA"/>
    <s v="IUFD"/>
    <s v="F"/>
    <n v="0"/>
    <s v="NO"/>
    <x v="1"/>
    <x v="2"/>
    <x v="2"/>
    <n v="0"/>
    <n v="1"/>
    <s v="NO"/>
    <s v="NA"/>
    <s v="NO"/>
    <s v="J"/>
    <s v="YES"/>
    <s v="NA"/>
    <s v="PL"/>
    <s v="B"/>
    <s v="NO"/>
    <s v="NO"/>
    <n v="2"/>
  </r>
  <r>
    <n v="119"/>
    <s v="Kalpana Kadam"/>
    <n v="878671"/>
    <n v="39"/>
    <n v="41"/>
    <n v="75"/>
    <n v="1.59"/>
    <n v="29.666548000474702"/>
    <n v="19"/>
    <n v="4"/>
    <n v="4"/>
    <n v="7"/>
    <s v="TEACHER "/>
    <s v="IT JOB"/>
    <n v="2"/>
    <n v="1"/>
    <n v="1"/>
    <n v="0"/>
    <n v="0"/>
    <n v="0"/>
    <n v="1"/>
    <n v="0"/>
    <s v="NO"/>
    <x v="35"/>
    <s v="35+6"/>
    <s v="PIH"/>
    <s v="NA"/>
    <s v="ELECTIVE"/>
    <s v="GDM"/>
    <s v="M"/>
    <n v="54"/>
    <s v="HYPOGLYCEMIA"/>
    <x v="2"/>
    <x v="2"/>
    <x v="6"/>
    <n v="13"/>
    <n v="3"/>
    <s v="IUD"/>
    <n v="5"/>
    <s v="YES"/>
    <s v="J"/>
    <s v="YES"/>
    <n v="6"/>
    <s v="PL"/>
    <s v="H"/>
    <s v="NO"/>
    <s v="NO"/>
    <n v="2"/>
  </r>
  <r>
    <n v="120"/>
    <s v="Laxmi Malge"/>
    <n v="879303"/>
    <n v="22"/>
    <n v="26"/>
    <n v="69"/>
    <n v="1.52"/>
    <n v="29.864958448753502"/>
    <n v="14"/>
    <n v="2"/>
    <n v="3"/>
    <n v="3"/>
    <s v="HW"/>
    <s v="PRIVATE JOB"/>
    <n v="2"/>
    <n v="1"/>
    <n v="1"/>
    <n v="0"/>
    <n v="0"/>
    <n v="0"/>
    <n v="0"/>
    <n v="1"/>
    <s v="NO"/>
    <x v="24"/>
    <s v="35+6"/>
    <s v="NO"/>
    <s v="NORMAL"/>
    <s v="NA"/>
    <s v="NONE"/>
    <s v="F"/>
    <n v="23"/>
    <s v="NO"/>
    <x v="1"/>
    <x v="2"/>
    <x v="2"/>
    <n v="10"/>
    <n v="2"/>
    <s v="NO"/>
    <s v="NA"/>
    <s v="NO"/>
    <s v="J"/>
    <s v="YES"/>
    <s v="NA"/>
    <s v="UNP"/>
    <s v="NA"/>
    <s v="NO"/>
    <s v="NO"/>
    <n v="3"/>
  </r>
  <r>
    <n v="121"/>
    <s v="Vrushali Shinde"/>
    <n v="874967"/>
    <n v="29"/>
    <n v="31"/>
    <n v="81"/>
    <n v="1.55"/>
    <n v="33.714880332986503"/>
    <n v="10"/>
    <n v="3"/>
    <n v="3"/>
    <n v="6"/>
    <s v="HW"/>
    <s v="FARMER "/>
    <n v="3"/>
    <n v="1"/>
    <n v="1"/>
    <n v="0"/>
    <n v="1"/>
    <n v="0"/>
    <n v="1"/>
    <n v="0"/>
    <s v="NO"/>
    <x v="14"/>
    <s v="34+2"/>
    <s v="NO"/>
    <s v="NA"/>
    <s v="EMERGENCY"/>
    <s v="ABRUPTION"/>
    <s v="M"/>
    <n v="46"/>
    <s v="NO"/>
    <x v="2"/>
    <x v="1"/>
    <x v="1"/>
    <n v="16"/>
    <n v="4"/>
    <s v="NO"/>
    <s v="NA"/>
    <s v="NO"/>
    <s v="J"/>
    <s v="YES"/>
    <s v="NA"/>
    <s v="UNP"/>
    <s v="NA"/>
    <s v="YES"/>
    <s v="NO"/>
    <n v="3"/>
  </r>
  <r>
    <n v="122"/>
    <s v="Sangita Nimbalkar"/>
    <n v="879341"/>
    <n v="31"/>
    <n v="35"/>
    <n v="79"/>
    <n v="1.56"/>
    <n v="32.462195923734399"/>
    <n v="18"/>
    <n v="3"/>
    <n v="4"/>
    <n v="6"/>
    <s v="HW"/>
    <s v="IT JOB"/>
    <n v="2"/>
    <n v="1"/>
    <n v="1"/>
    <n v="0"/>
    <n v="0"/>
    <n v="0"/>
    <n v="0"/>
    <n v="1"/>
    <s v="NO"/>
    <x v="48"/>
    <s v="37+2"/>
    <s v="PIH"/>
    <s v="NA"/>
    <s v="ELECTIVE"/>
    <s v="BREECH"/>
    <s v="F"/>
    <n v="42"/>
    <s v="NO"/>
    <x v="1"/>
    <x v="1"/>
    <x v="1"/>
    <n v="18"/>
    <n v="4"/>
    <s v="OCP"/>
    <s v="NA"/>
    <s v="NO"/>
    <s v="N"/>
    <s v="NO"/>
    <s v="NA"/>
    <s v="PL"/>
    <s v="Pt."/>
    <s v="NO"/>
    <s v="NO"/>
    <n v="3"/>
  </r>
  <r>
    <n v="123"/>
    <s v="Sonali Badadhe"/>
    <n v="879534"/>
    <n v="25"/>
    <n v="29"/>
    <n v="73"/>
    <n v="1.49"/>
    <n v="32.881401738660401"/>
    <n v="14"/>
    <n v="3"/>
    <n v="4"/>
    <n v="4"/>
    <s v="HW"/>
    <s v="LIC AGENT"/>
    <n v="3"/>
    <n v="1"/>
    <n v="1"/>
    <n v="0"/>
    <n v="1"/>
    <n v="0"/>
    <n v="0"/>
    <n v="1"/>
    <s v="NO"/>
    <x v="39"/>
    <s v="37+5"/>
    <s v="NO"/>
    <s v="NA"/>
    <s v="EMERGENCY"/>
    <s v="FETAL DISTRESS"/>
    <s v="F"/>
    <n v="30"/>
    <s v="TTN"/>
    <x v="1"/>
    <x v="1"/>
    <x v="2"/>
    <n v="10"/>
    <n v="3"/>
    <s v="NO"/>
    <s v="NA"/>
    <s v="NO"/>
    <s v="J"/>
    <s v="YES"/>
    <s v="NA"/>
    <s v="UNP"/>
    <s v="NA"/>
    <s v="YES"/>
    <s v="NO"/>
    <n v="2"/>
  </r>
  <r>
    <n v="124"/>
    <s v="Jyotsna Patil"/>
    <n v="868054"/>
    <n v="44"/>
    <n v="46"/>
    <n v="78"/>
    <n v="1.52"/>
    <n v="33.760387811634402"/>
    <n v="18"/>
    <n v="3"/>
    <n v="4"/>
    <n v="13"/>
    <s v="HW"/>
    <s v="GOVERNMENT JOB"/>
    <n v="2"/>
    <n v="1"/>
    <n v="1"/>
    <n v="0"/>
    <n v="0"/>
    <n v="0"/>
    <n v="0"/>
    <n v="1"/>
    <s v="YES"/>
    <x v="49"/>
    <s v="35+1"/>
    <s v="PIH"/>
    <s v="NA"/>
    <s v="EMERGENCY"/>
    <s v="PREECLEMPSIA"/>
    <s v="F"/>
    <n v="78"/>
    <s v="NO"/>
    <x v="1"/>
    <x v="1"/>
    <x v="6"/>
    <n v="20"/>
    <n v="4"/>
    <s v="NO"/>
    <s v="NA"/>
    <s v="NO"/>
    <s v="N"/>
    <s v="NO"/>
    <s v="NA"/>
    <s v="PL"/>
    <s v="B"/>
    <s v="NO"/>
    <s v="NO"/>
    <n v="2"/>
  </r>
  <r>
    <n v="125"/>
    <s v="Kusum Yadav"/>
    <n v="879999"/>
    <n v="36"/>
    <n v="38"/>
    <n v="82"/>
    <n v="1.6"/>
    <n v="32.03125"/>
    <n v="15"/>
    <n v="4"/>
    <n v="4"/>
    <n v="6"/>
    <s v="HW"/>
    <s v="IT JOB"/>
    <n v="2"/>
    <n v="1"/>
    <n v="1"/>
    <n v="0"/>
    <n v="0"/>
    <n v="0"/>
    <n v="1"/>
    <n v="0"/>
    <s v="NO"/>
    <x v="5"/>
    <s v="39+1"/>
    <s v="NO"/>
    <s v="NORMAL"/>
    <s v="NA"/>
    <s v="NONE"/>
    <s v="M"/>
    <n v="60"/>
    <s v="NO"/>
    <x v="1"/>
    <x v="2"/>
    <x v="2"/>
    <n v="19"/>
    <n v="4"/>
    <s v="CONDOM"/>
    <s v="NA"/>
    <s v="YES"/>
    <s v="N"/>
    <s v="YES"/>
    <s v="NA"/>
    <s v="PL"/>
    <s v="B"/>
    <s v="NO"/>
    <s v="NO"/>
    <n v="2"/>
  </r>
  <r>
    <n v="126"/>
    <s v="Shraddha Thorat "/>
    <n v="877040"/>
    <n v="27"/>
    <n v="30"/>
    <n v="64"/>
    <n v="1.48"/>
    <n v="29.218407596786001"/>
    <n v="12"/>
    <n v="3"/>
    <n v="4"/>
    <n v="5"/>
    <s v="HW"/>
    <s v="PRIVATE JOB"/>
    <n v="2"/>
    <n v="1"/>
    <n v="1"/>
    <n v="0"/>
    <n v="0"/>
    <n v="0"/>
    <n v="0"/>
    <n v="1"/>
    <s v="NO"/>
    <x v="44"/>
    <s v="37+2"/>
    <s v="NO"/>
    <s v="NORMAL"/>
    <s v="NA"/>
    <s v="NONE"/>
    <s v="F"/>
    <n v="31"/>
    <s v="NO"/>
    <x v="2"/>
    <x v="2"/>
    <x v="2"/>
    <n v="14"/>
    <n v="3"/>
    <s v="NO"/>
    <s v="NA"/>
    <s v="YES"/>
    <s v="N"/>
    <s v="NO"/>
    <s v="NA"/>
    <s v="UNP"/>
    <s v="NA"/>
    <s v="NO"/>
    <s v="NO"/>
    <n v="2"/>
  </r>
  <r>
    <n v="127"/>
    <s v="Varsha Nanaware"/>
    <n v="879851"/>
    <n v="36"/>
    <n v="37"/>
    <n v="72"/>
    <n v="1.62"/>
    <n v="27.434842249657098"/>
    <n v="17"/>
    <n v="4"/>
    <n v="4"/>
    <n v="6"/>
    <s v="HW"/>
    <s v="IT JOB"/>
    <n v="2"/>
    <n v="1"/>
    <n v="1"/>
    <n v="0"/>
    <n v="0"/>
    <n v="0"/>
    <n v="1"/>
    <n v="0"/>
    <s v="NO"/>
    <x v="36"/>
    <s v="28+2"/>
    <s v="PIH"/>
    <s v="NA"/>
    <s v="EMERGENCY"/>
    <s v="PREECLEMPSIA"/>
    <s v="M"/>
    <n v="60"/>
    <s v="NO"/>
    <x v="2"/>
    <x v="1"/>
    <x v="3"/>
    <n v="16"/>
    <n v="4"/>
    <s v="IUD"/>
    <s v="NA"/>
    <s v="YES"/>
    <s v="J"/>
    <s v="YES"/>
    <s v="NA"/>
    <s v="PL"/>
    <s v="B"/>
    <s v="NO"/>
    <s v="NO"/>
    <n v="2"/>
  </r>
  <r>
    <n v="128"/>
    <s v="Sudha Khandagle"/>
    <n v="879199"/>
    <n v="34"/>
    <n v="36"/>
    <n v="82"/>
    <n v="1.64"/>
    <n v="30.487804878048799"/>
    <n v="18"/>
    <n v="4"/>
    <n v="5"/>
    <n v="6"/>
    <s v="HW"/>
    <s v="GOVERNMENT JOB"/>
    <n v="4"/>
    <n v="1"/>
    <n v="1"/>
    <n v="0"/>
    <n v="2"/>
    <n v="0"/>
    <n v="0"/>
    <n v="1"/>
    <s v="NO"/>
    <x v="42"/>
    <s v="38+2"/>
    <s v="NO"/>
    <s v="NA"/>
    <s v="ELECTIVE"/>
    <s v="NONE"/>
    <s v="F"/>
    <n v="48"/>
    <s v="NO"/>
    <x v="1"/>
    <x v="2"/>
    <x v="2"/>
    <n v="20"/>
    <n v="4"/>
    <s v="CONDOM"/>
    <s v="NA"/>
    <s v="YES"/>
    <s v="J"/>
    <s v="YES"/>
    <s v="NA"/>
    <s v="PL"/>
    <s v="B"/>
    <s v="NO"/>
    <s v="NO"/>
    <n v="2"/>
  </r>
  <r>
    <n v="129"/>
    <s v="Dipika Kirad"/>
    <n v="632636"/>
    <n v="35"/>
    <n v="37"/>
    <n v="74"/>
    <n v="1.59"/>
    <n v="29.270994027135"/>
    <n v="17"/>
    <n v="3"/>
    <n v="4"/>
    <n v="5"/>
    <s v="HW"/>
    <s v="IT JOB"/>
    <n v="4"/>
    <n v="1"/>
    <n v="1"/>
    <n v="0"/>
    <n v="2"/>
    <n v="0"/>
    <n v="1"/>
    <n v="0"/>
    <s v="NO"/>
    <x v="14"/>
    <s v="38+3"/>
    <s v="NO"/>
    <s v="NA"/>
    <s v="EMERGENCY"/>
    <s v="ABRUPTION"/>
    <s v="M"/>
    <n v="46"/>
    <s v="NO"/>
    <x v="1"/>
    <x v="1"/>
    <x v="2"/>
    <n v="14"/>
    <n v="4"/>
    <s v="CONDOM"/>
    <s v="NA"/>
    <s v="YES"/>
    <s v="N"/>
    <s v="NO"/>
    <s v="NA"/>
    <s v="PL"/>
    <s v="Pt."/>
    <s v="NO"/>
    <s v="NO"/>
    <n v="2"/>
  </r>
  <r>
    <n v="130"/>
    <s v="Jyoti Acharya "/>
    <n v="879125"/>
    <n v="35"/>
    <n v="39"/>
    <n v="79"/>
    <n v="1.6"/>
    <n v="30.859375"/>
    <n v="13"/>
    <n v="3"/>
    <n v="4"/>
    <n v="6"/>
    <s v="HW"/>
    <s v="LIC AGENT"/>
    <n v="2"/>
    <n v="1"/>
    <n v="1"/>
    <n v="0"/>
    <n v="0"/>
    <n v="0"/>
    <n v="0"/>
    <n v="1"/>
    <s v="NO"/>
    <x v="32"/>
    <s v="32+4"/>
    <s v="ITP"/>
    <s v="NORMAL"/>
    <s v="NA"/>
    <s v="ITP"/>
    <s v="F"/>
    <n v="54"/>
    <s v="NO"/>
    <x v="1"/>
    <x v="2"/>
    <x v="3"/>
    <n v="18"/>
    <n v="3"/>
    <s v="OCP"/>
    <s v="NA"/>
    <s v="YES"/>
    <s v="J"/>
    <s v="YES"/>
    <s v="NA"/>
    <s v="PL"/>
    <s v="B"/>
    <s v="NO"/>
    <s v="NO"/>
    <n v="2"/>
  </r>
  <r>
    <n v="131"/>
    <s v="Sarika Takawale"/>
    <n v="849043"/>
    <n v="29"/>
    <n v="33"/>
    <n v="69"/>
    <n v="1.59"/>
    <n v="27.293224160436701"/>
    <n v="17"/>
    <n v="4"/>
    <n v="5"/>
    <n v="3"/>
    <s v="HW"/>
    <s v="IT JOB"/>
    <n v="2"/>
    <n v="1"/>
    <n v="0"/>
    <n v="1"/>
    <n v="0"/>
    <n v="0"/>
    <n v="0"/>
    <n v="0"/>
    <s v="NO"/>
    <x v="2"/>
    <s v="38+0"/>
    <s v="NO"/>
    <s v="NORMAL"/>
    <s v="NA"/>
    <s v="IUFD"/>
    <s v="M"/>
    <n v="0"/>
    <s v="NO"/>
    <x v="2"/>
    <x v="1"/>
    <x v="3"/>
    <n v="0"/>
    <n v="1"/>
    <s v="NO"/>
    <s v="NA"/>
    <s v="NO"/>
    <s v="J"/>
    <s v="YES"/>
    <s v="NA"/>
    <s v="PL"/>
    <s v="B"/>
    <s v="NO"/>
    <s v="NO"/>
    <n v="2"/>
  </r>
  <r>
    <n v="132"/>
    <s v="Yogita Khatade"/>
    <n v="814643"/>
    <n v="37"/>
    <n v="39"/>
    <n v="88"/>
    <n v="1.63"/>
    <n v="33.1213067861041"/>
    <n v="18"/>
    <n v="3"/>
    <n v="4"/>
    <n v="10"/>
    <s v="HW"/>
    <s v="MANAGER"/>
    <n v="3"/>
    <n v="2"/>
    <n v="2"/>
    <n v="0"/>
    <n v="0"/>
    <n v="0"/>
    <n v="0"/>
    <n v="2"/>
    <s v="NO"/>
    <x v="50"/>
    <s v="39+2"/>
    <s v="NO"/>
    <s v="NA"/>
    <s v="ELECTIVE"/>
    <s v="NONE"/>
    <s v="F"/>
    <n v="80"/>
    <s v="NO"/>
    <x v="2"/>
    <x v="2"/>
    <x v="6"/>
    <n v="22"/>
    <n v="4"/>
    <s v="IUD"/>
    <s v="NA"/>
    <s v="YES"/>
    <s v="N"/>
    <s v="NO"/>
    <s v="NA"/>
    <s v="PL"/>
    <s v="Pt."/>
    <s v="NO"/>
    <s v="NO"/>
    <n v="3"/>
  </r>
  <r>
    <n v="133"/>
    <s v="Sneha Fernandes"/>
    <n v="863267"/>
    <n v="26"/>
    <n v="29"/>
    <n v="76"/>
    <n v="1.59"/>
    <n v="30.0621019738143"/>
    <n v="19"/>
    <n v="4"/>
    <n v="4"/>
    <n v="4"/>
    <s v="TEACHER "/>
    <s v="TEACHER"/>
    <n v="2"/>
    <n v="1"/>
    <n v="1"/>
    <n v="0"/>
    <n v="0"/>
    <n v="0"/>
    <n v="0"/>
    <n v="1"/>
    <s v="NO"/>
    <x v="30"/>
    <s v="38+2"/>
    <s v="CH.HTN"/>
    <s v="NA"/>
    <s v="EMERGENCY"/>
    <s v="NONE"/>
    <s v="F"/>
    <n v="35"/>
    <s v="NO"/>
    <x v="1"/>
    <x v="1"/>
    <x v="2"/>
    <n v="19"/>
    <n v="3"/>
    <s v="OCP"/>
    <n v="5"/>
    <s v="NO"/>
    <s v="J"/>
    <s v="YES"/>
    <n v="6"/>
    <s v="PL"/>
    <s v="Pt."/>
    <s v="NO"/>
    <s v="NO"/>
    <n v="2"/>
  </r>
  <r>
    <n v="134"/>
    <s v="Jahaaara Sayyed "/>
    <n v="885749"/>
    <n v="35"/>
    <n v="37"/>
    <n v="70"/>
    <n v="1.55"/>
    <n v="29.136316337148799"/>
    <n v="15"/>
    <n v="3"/>
    <n v="4"/>
    <n v="11"/>
    <s v="HW"/>
    <s v="SHOPKEEPER"/>
    <n v="4"/>
    <n v="3"/>
    <n v="2"/>
    <n v="1"/>
    <n v="0"/>
    <n v="0"/>
    <n v="0"/>
    <n v="1"/>
    <s v="NO"/>
    <x v="20"/>
    <s v="29+2"/>
    <s v="PRE-ECL"/>
    <s v="NA"/>
    <s v="ELECTIVE"/>
    <s v="PIH"/>
    <s v="F"/>
    <n v="48"/>
    <s v="NO"/>
    <x v="1"/>
    <x v="2"/>
    <x v="3"/>
    <n v="15"/>
    <n v="4"/>
    <s v="NO"/>
    <s v="NA"/>
    <s v="YES"/>
    <s v="J"/>
    <s v="YES"/>
    <s v="NA"/>
    <s v="PL"/>
    <s v="B"/>
    <s v="YES"/>
    <s v="NO"/>
    <n v="4"/>
  </r>
  <r>
    <n v="135"/>
    <s v="Bushra Sheikh"/>
    <n v="801566"/>
    <n v="25"/>
    <n v="25"/>
    <n v="68"/>
    <n v="1.51"/>
    <n v="29.823253366080401"/>
    <n v="12"/>
    <n v="2"/>
    <n v="3"/>
    <n v="4"/>
    <s v="HW"/>
    <s v="DRIVER "/>
    <n v="2"/>
    <n v="1"/>
    <n v="1"/>
    <n v="0"/>
    <n v="0"/>
    <n v="0"/>
    <n v="0"/>
    <n v="1"/>
    <s v="NO"/>
    <x v="30"/>
    <s v="39+4"/>
    <s v="PIH"/>
    <s v="NORMAL"/>
    <s v="NA"/>
    <s v="NONE"/>
    <s v="F"/>
    <n v="36"/>
    <s v="NO"/>
    <x v="1"/>
    <x v="1"/>
    <x v="2"/>
    <n v="16"/>
    <n v="4"/>
    <s v="NO"/>
    <s v="NA"/>
    <s v="YES"/>
    <s v="J"/>
    <s v="YES"/>
    <s v="NA"/>
    <s v="UNP"/>
    <s v="NA"/>
    <s v="NO"/>
    <s v="NO"/>
    <n v="3"/>
  </r>
  <r>
    <n v="136"/>
    <s v="Vaishali Mehta "/>
    <n v="874018"/>
    <n v="38"/>
    <n v="40"/>
    <n v="79"/>
    <n v="1.6"/>
    <n v="30.859375"/>
    <n v="19"/>
    <n v="4"/>
    <n v="5"/>
    <n v="8"/>
    <s v="HW"/>
    <s v="BUSINESSMAN "/>
    <n v="5"/>
    <n v="1"/>
    <n v="1"/>
    <n v="0"/>
    <n v="3"/>
    <n v="0"/>
    <n v="1"/>
    <n v="0"/>
    <s v="NO"/>
    <x v="36"/>
    <s v="36+4"/>
    <s v="PIH"/>
    <s v="NORMAL"/>
    <s v="NA"/>
    <s v="PIH"/>
    <s v="M"/>
    <n v="62"/>
    <s v="NO"/>
    <x v="2"/>
    <x v="1"/>
    <x v="2"/>
    <n v="20"/>
    <n v="3"/>
    <s v="IUD"/>
    <s v="NA"/>
    <s v="YES"/>
    <s v="J"/>
    <s v="YES"/>
    <s v="NA"/>
    <s v="PL"/>
    <s v="H"/>
    <s v="YES"/>
    <s v="NO"/>
    <n v="3"/>
  </r>
  <r>
    <n v="137"/>
    <s v="Shraddha Dangat "/>
    <n v="878711"/>
    <n v="30"/>
    <n v="35"/>
    <n v="69"/>
    <n v="1.56"/>
    <n v="28.353057199211001"/>
    <n v="20"/>
    <n v="3"/>
    <n v="4"/>
    <n v="5"/>
    <s v="HW"/>
    <s v="BUSINESSMAN "/>
    <n v="2"/>
    <n v="1"/>
    <n v="1"/>
    <n v="0"/>
    <n v="0"/>
    <n v="0"/>
    <n v="0"/>
    <n v="1"/>
    <s v="NO"/>
    <x v="51"/>
    <s v="40+0"/>
    <s v="NO"/>
    <s v="NORMAL"/>
    <s v="NA"/>
    <s v="NONE"/>
    <s v="F"/>
    <n v="38"/>
    <s v="NO"/>
    <x v="2"/>
    <x v="1"/>
    <x v="2"/>
    <n v="18"/>
    <n v="4"/>
    <s v="CONDOM"/>
    <s v="NA"/>
    <s v="NO"/>
    <s v="N"/>
    <s v="NO"/>
    <s v="NA"/>
    <s v="PL"/>
    <s v="H"/>
    <s v="NO"/>
    <s v="NO"/>
    <n v="2"/>
  </r>
  <r>
    <n v="138"/>
    <s v="Dipika Khare"/>
    <n v="676057"/>
    <n v="33"/>
    <n v="36"/>
    <n v="69"/>
    <n v="1.56"/>
    <n v="28.353057199211001"/>
    <n v="17"/>
    <n v="4"/>
    <n v="4"/>
    <n v="8"/>
    <s v="HW"/>
    <s v="IT JOB"/>
    <n v="2"/>
    <n v="1"/>
    <n v="1"/>
    <n v="0"/>
    <n v="0"/>
    <n v="0"/>
    <n v="0"/>
    <n v="1"/>
    <s v="NO"/>
    <x v="49"/>
    <s v="37+3"/>
    <s v="NO"/>
    <s v="NA"/>
    <s v="EMERGENCY"/>
    <s v="BREECH"/>
    <s v="F"/>
    <n v="78"/>
    <s v="NO"/>
    <x v="2"/>
    <x v="2"/>
    <x v="3"/>
    <n v="24"/>
    <n v="5"/>
    <s v="IUD"/>
    <s v="NA"/>
    <s v="NO"/>
    <s v="N"/>
    <s v="YES"/>
    <s v="NA"/>
    <s v="PL"/>
    <s v="B"/>
    <s v="NO"/>
    <s v="NO"/>
    <n v="2"/>
  </r>
  <r>
    <n v="139"/>
    <s v="Madhura Lachke"/>
    <n v="633624"/>
    <n v="35"/>
    <n v="36"/>
    <n v="81"/>
    <n v="1.6"/>
    <n v="31.640625"/>
    <n v="18"/>
    <n v="4"/>
    <n v="5"/>
    <n v="6"/>
    <s v="DESIGNER"/>
    <s v="IT JOB"/>
    <n v="2"/>
    <n v="1"/>
    <n v="1"/>
    <n v="0"/>
    <n v="0"/>
    <n v="0"/>
    <n v="1"/>
    <n v="0"/>
    <s v="NO"/>
    <x v="19"/>
    <s v="34+4"/>
    <s v="RH INC"/>
    <s v="NA"/>
    <s v="ELECTIVE"/>
    <s v="NONE"/>
    <s v="M"/>
    <n v="47"/>
    <s v="NO"/>
    <x v="1"/>
    <x v="1"/>
    <x v="2"/>
    <n v="18"/>
    <n v="4"/>
    <s v="OCP"/>
    <s v="NA"/>
    <s v="NO"/>
    <s v="J"/>
    <s v="YES"/>
    <s v="NA"/>
    <s v="PL"/>
    <s v="B"/>
    <s v="NO"/>
    <s v="NO"/>
    <n v="3"/>
  </r>
  <r>
    <n v="140"/>
    <s v="Pranoti Gaikwad "/>
    <n v="611625"/>
    <n v="34"/>
    <n v="35"/>
    <n v="76"/>
    <n v="1.61"/>
    <n v="29.3198564870182"/>
    <n v="19"/>
    <n v="4"/>
    <n v="5"/>
    <n v="6"/>
    <s v="HW"/>
    <s v="GOVERNMENT JOB"/>
    <n v="4"/>
    <n v="1"/>
    <n v="1"/>
    <n v="0"/>
    <n v="2"/>
    <n v="0"/>
    <n v="0"/>
    <n v="1"/>
    <s v="NO"/>
    <x v="41"/>
    <s v="38+2"/>
    <s v="MVP"/>
    <s v="NA"/>
    <s v="ELECTIVE"/>
    <s v="MVP"/>
    <s v="F"/>
    <n v="52"/>
    <s v="NO"/>
    <x v="1"/>
    <x v="2"/>
    <x v="1"/>
    <n v="18"/>
    <n v="4"/>
    <s v="CONDOM"/>
    <s v="NA"/>
    <s v="NO"/>
    <s v="N"/>
    <s v="NO"/>
    <s v="NA"/>
    <s v="PL"/>
    <s v="Pt."/>
    <s v="YES"/>
    <s v="NO"/>
    <n v="2"/>
  </r>
  <r>
    <n v="141"/>
    <s v="Sneha Pawar"/>
    <n v="878500"/>
    <n v="31"/>
    <n v="32"/>
    <n v="68"/>
    <n v="1.54"/>
    <n v="28.672626075223501"/>
    <n v="16"/>
    <n v="4"/>
    <n v="4"/>
    <n v="3"/>
    <s v="HW"/>
    <s v="IT JOB"/>
    <n v="2"/>
    <n v="1"/>
    <n v="0"/>
    <n v="1"/>
    <n v="0"/>
    <n v="0"/>
    <n v="0"/>
    <n v="0"/>
    <s v="NO"/>
    <x v="2"/>
    <s v="38+4"/>
    <s v="GDM"/>
    <s v="NORMAL"/>
    <s v="NA"/>
    <s v="IUFD"/>
    <s v="M"/>
    <n v="0"/>
    <s v="NO"/>
    <x v="1"/>
    <x v="1"/>
    <x v="2"/>
    <n v="0"/>
    <n v="1"/>
    <s v="NO"/>
    <s v="NA"/>
    <s v="YES"/>
    <s v="N"/>
    <s v="NO"/>
    <s v="NA"/>
    <s v="PL"/>
    <s v="Pt."/>
    <s v="NO"/>
    <s v="NO"/>
    <n v="2"/>
  </r>
  <r>
    <n v="142"/>
    <s v="Mouzima Patel"/>
    <n v="821832"/>
    <n v="28"/>
    <n v="30"/>
    <n v="70"/>
    <n v="1.55"/>
    <n v="29.136316337148799"/>
    <n v="13"/>
    <n v="2"/>
    <n v="3"/>
    <n v="4"/>
    <s v="HW"/>
    <s v="SHOPKEEPER"/>
    <n v="2"/>
    <n v="1"/>
    <n v="1"/>
    <n v="0"/>
    <n v="0"/>
    <n v="0"/>
    <n v="0"/>
    <n v="1"/>
    <s v="NO"/>
    <x v="26"/>
    <s v="36+3"/>
    <s v="NO"/>
    <s v="NORMAL"/>
    <s v="NA"/>
    <s v="NONE"/>
    <s v="F"/>
    <n v="31"/>
    <s v="NO"/>
    <x v="1"/>
    <x v="2"/>
    <x v="3"/>
    <n v="10"/>
    <n v="2"/>
    <s v="CONDOM"/>
    <s v="NA"/>
    <s v="YES"/>
    <s v="J"/>
    <s v="YES"/>
    <s v="NA"/>
    <s v="PL"/>
    <s v="Pt."/>
    <s v="NO"/>
    <s v="NO"/>
    <n v="3"/>
  </r>
  <r>
    <n v="143"/>
    <s v="Radhika Dhole"/>
    <n v="821067"/>
    <n v="37"/>
    <n v="39"/>
    <n v="74"/>
    <n v="1.58"/>
    <n v="29.642685467072599"/>
    <n v="18"/>
    <n v="3"/>
    <n v="4"/>
    <n v="6"/>
    <s v="HW"/>
    <s v="BUSINESSMAN "/>
    <n v="4"/>
    <n v="1"/>
    <n v="1"/>
    <n v="0"/>
    <n v="2"/>
    <n v="0"/>
    <n v="0"/>
    <n v="1"/>
    <s v="NO"/>
    <x v="32"/>
    <s v="34+2"/>
    <s v="NO"/>
    <s v="NORMAL"/>
    <s v="NA"/>
    <s v="ECLEMPSIA"/>
    <s v="F"/>
    <n v="54"/>
    <s v="NO"/>
    <x v="2"/>
    <x v="1"/>
    <x v="2"/>
    <n v="19"/>
    <n v="3"/>
    <s v="IUD"/>
    <s v="NA"/>
    <s v="YES"/>
    <s v="N"/>
    <s v="NO"/>
    <s v="NA"/>
    <s v="PL"/>
    <s v="Pt."/>
    <s v="NO"/>
    <s v="NO"/>
    <n v="2"/>
  </r>
  <r>
    <n v="144"/>
    <s v="Jaayshree Bhadgale"/>
    <n v="567167"/>
    <n v="32"/>
    <n v="33"/>
    <n v="75"/>
    <n v="1.58"/>
    <n v="30.043262297708701"/>
    <n v="23"/>
    <n v="5"/>
    <n v="5"/>
    <n v="7"/>
    <s v="DOCTOR"/>
    <s v="DOCTOR"/>
    <n v="3"/>
    <n v="1"/>
    <n v="1"/>
    <n v="0"/>
    <n v="1"/>
    <n v="0"/>
    <n v="0"/>
    <n v="1"/>
    <s v="NO"/>
    <x v="5"/>
    <s v="38+4"/>
    <s v="NO"/>
    <s v="NA"/>
    <s v="ELECTIVE"/>
    <s v="NONE"/>
    <s v="F"/>
    <n v="59"/>
    <s v="NO"/>
    <x v="2"/>
    <x v="2"/>
    <x v="2"/>
    <n v="24"/>
    <n v="4"/>
    <s v="OCP"/>
    <n v="4"/>
    <s v="YES"/>
    <s v="J"/>
    <s v="YES"/>
    <n v="6"/>
    <s v="PL"/>
    <s v="B"/>
    <s v="NO"/>
    <s v="NO"/>
    <n v="2"/>
  </r>
  <r>
    <n v="145"/>
    <s v="Radha K V"/>
    <n v="799516"/>
    <n v="27"/>
    <n v="29"/>
    <n v="68"/>
    <n v="1.51"/>
    <n v="29.823253366080401"/>
    <n v="15"/>
    <n v="3"/>
    <n v="3"/>
    <n v="4"/>
    <s v="HW"/>
    <s v="SHOPKEEPER"/>
    <n v="2"/>
    <n v="1"/>
    <n v="1"/>
    <n v="0"/>
    <n v="0"/>
    <n v="0"/>
    <n v="0"/>
    <n v="1"/>
    <s v="NO"/>
    <x v="3"/>
    <s v="37+2"/>
    <s v="NO"/>
    <s v="NA"/>
    <s v="EMERGENCY"/>
    <s v="FETAL DISTRESS"/>
    <s v="F"/>
    <n v="26"/>
    <s v="TTN"/>
    <x v="1"/>
    <x v="1"/>
    <x v="2"/>
    <n v="10"/>
    <n v="2"/>
    <s v="NO"/>
    <s v="NA"/>
    <s v="YES"/>
    <s v="J"/>
    <s v="YES"/>
    <s v="NA"/>
    <s v="UNP"/>
    <s v="NA"/>
    <s v="YES"/>
    <s v="NO"/>
    <n v="3"/>
  </r>
  <r>
    <n v="146"/>
    <s v="Komal Parmar"/>
    <n v="632658"/>
    <n v="35"/>
    <n v="37"/>
    <n v="74"/>
    <n v="1.58"/>
    <n v="29.642685467072599"/>
    <n v="19"/>
    <n v="3"/>
    <n v="4"/>
    <n v="9"/>
    <s v="HW"/>
    <s v="BUSINESSMAN "/>
    <n v="2"/>
    <n v="1"/>
    <n v="1"/>
    <n v="0"/>
    <n v="0"/>
    <n v="0"/>
    <n v="1"/>
    <n v="0"/>
    <s v="NO"/>
    <x v="52"/>
    <s v="38+0"/>
    <s v="PIH"/>
    <s v="NA"/>
    <s v="EMERGENCY"/>
    <s v="ABRUPTION"/>
    <s v="M"/>
    <n v="80"/>
    <s v="NO"/>
    <x v="1"/>
    <x v="2"/>
    <x v="6"/>
    <n v="18"/>
    <n v="4"/>
    <s v="IUD"/>
    <s v="NA"/>
    <s v="YES"/>
    <s v="N"/>
    <s v="NO"/>
    <s v="NA"/>
    <s v="PL"/>
    <s v="Pt."/>
    <s v="NO"/>
    <s v="NO"/>
    <n v="2"/>
  </r>
  <r>
    <n v="147"/>
    <s v="Jaya Sathliya"/>
    <n v="862202"/>
    <n v="33"/>
    <n v="36"/>
    <n v="71"/>
    <n v="1.57"/>
    <n v="28.8044139721693"/>
    <n v="17"/>
    <n v="4"/>
    <n v="5"/>
    <n v="7"/>
    <s v="HW"/>
    <s v="IT JOB"/>
    <n v="3"/>
    <n v="2"/>
    <n v="2"/>
    <n v="0"/>
    <n v="0"/>
    <n v="0"/>
    <n v="0"/>
    <n v="2"/>
    <s v="NO"/>
    <x v="19"/>
    <s v="39+0"/>
    <s v="NO"/>
    <s v="NORMAL"/>
    <s v="NA"/>
    <s v="NONE"/>
    <s v="F"/>
    <n v="49"/>
    <s v="NO"/>
    <x v="1"/>
    <x v="2"/>
    <x v="2"/>
    <n v="21"/>
    <n v="4"/>
    <s v="CONDOM"/>
    <s v="NA"/>
    <s v="YES"/>
    <s v="N"/>
    <s v="NO"/>
    <s v="NA"/>
    <s v="PL"/>
    <s v="NA"/>
    <s v="NO"/>
    <s v="NO"/>
    <n v="3"/>
  </r>
  <r>
    <n v="148"/>
    <s v="Lata Batmogrekar"/>
    <n v="877114"/>
    <n v="35"/>
    <n v="36"/>
    <n v="74"/>
    <n v="1.56"/>
    <n v="30.4076265614727"/>
    <n v="17"/>
    <n v="3"/>
    <n v="4"/>
    <n v="7"/>
    <s v="HW"/>
    <s v="IT JOB"/>
    <n v="4"/>
    <n v="1"/>
    <n v="1"/>
    <n v="0"/>
    <n v="2"/>
    <n v="0"/>
    <n v="0"/>
    <n v="1"/>
    <s v="NO"/>
    <x v="53"/>
    <s v="36+3"/>
    <s v="GDM"/>
    <s v="NA"/>
    <s v="ELECTIVE"/>
    <s v="BREECH"/>
    <s v="F"/>
    <n v="65"/>
    <s v="NO"/>
    <x v="2"/>
    <x v="2"/>
    <x v="2"/>
    <n v="18"/>
    <n v="3"/>
    <s v="IMPLANT"/>
    <s v="NA"/>
    <s v="YES"/>
    <s v="N"/>
    <s v="YES"/>
    <s v="NA"/>
    <s v="PL"/>
    <s v="B"/>
    <s v="NO"/>
    <s v="NO"/>
    <n v="2"/>
  </r>
  <r>
    <n v="149"/>
    <s v="Almas Shaikh "/>
    <n v="876858"/>
    <n v="27"/>
    <n v="30"/>
    <n v="80"/>
    <n v="1.58"/>
    <n v="32.046146450889303"/>
    <n v="15"/>
    <n v="3"/>
    <n v="3"/>
    <n v="5"/>
    <s v="HW"/>
    <s v="SHOPKEEPER"/>
    <n v="3"/>
    <n v="1"/>
    <n v="1"/>
    <n v="0"/>
    <n v="1"/>
    <n v="0"/>
    <n v="0"/>
    <n v="1"/>
    <s v="NO"/>
    <x v="11"/>
    <s v="37+0"/>
    <s v="ACUTE FEBRILE ILLNESS "/>
    <s v="NA"/>
    <s v="EMERGENCY"/>
    <s v="FETAL DISTRESS"/>
    <s v="F"/>
    <n v="45"/>
    <s v="TTN"/>
    <x v="1"/>
    <x v="1"/>
    <x v="2"/>
    <n v="12"/>
    <n v="4"/>
    <s v="CONDOM"/>
    <s v="NA"/>
    <s v="YES"/>
    <s v="J"/>
    <s v="YES"/>
    <s v="NA"/>
    <s v="PL"/>
    <s v="H"/>
    <s v="NO"/>
    <s v="NO"/>
    <n v="3"/>
  </r>
  <r>
    <n v="150"/>
    <s v="Kanchan Unecha"/>
    <n v="876596"/>
    <n v="24"/>
    <n v="26"/>
    <n v="69"/>
    <n v="1.53"/>
    <n v="29.4758426246315"/>
    <n v="16"/>
    <n v="3"/>
    <n v="4"/>
    <n v="4"/>
    <s v="HW"/>
    <s v="IT JOB"/>
    <n v="2"/>
    <n v="1"/>
    <n v="1"/>
    <n v="0"/>
    <n v="0"/>
    <n v="0"/>
    <n v="0"/>
    <n v="1"/>
    <s v="NO"/>
    <x v="34"/>
    <s v="38+5"/>
    <s v="NO"/>
    <s v="NA"/>
    <s v="EMERGENCY"/>
    <s v="FETAL DISTRESS"/>
    <s v="F"/>
    <n v="19"/>
    <s v="TTN"/>
    <x v="1"/>
    <x v="1"/>
    <x v="2"/>
    <n v="10"/>
    <n v="3"/>
    <s v="NO"/>
    <s v="NA"/>
    <s v="YES"/>
    <s v="J"/>
    <s v="YES"/>
    <s v="NA"/>
    <s v="UNP"/>
    <s v="NA"/>
    <s v="YES"/>
    <s v="NO"/>
    <n v="2"/>
  </r>
  <r>
    <n v="151"/>
    <s v="Rupali Jogdand"/>
    <n v="868508"/>
    <n v="37"/>
    <n v="39"/>
    <n v="84"/>
    <n v="1.61"/>
    <n v="32.406157169862297"/>
    <n v="18"/>
    <n v="4"/>
    <n v="4"/>
    <n v="7"/>
    <s v="TEACHER "/>
    <s v="TEACHER"/>
    <n v="3"/>
    <n v="1"/>
    <n v="1"/>
    <n v="0"/>
    <n v="1"/>
    <n v="0"/>
    <n v="0"/>
    <n v="1"/>
    <s v="NO"/>
    <x v="54"/>
    <s v="38+6"/>
    <s v="PRE-ECL"/>
    <s v="NORMAL"/>
    <s v="NA"/>
    <s v="NONE"/>
    <s v="F"/>
    <n v="64"/>
    <s v="NO"/>
    <x v="1"/>
    <x v="2"/>
    <x v="6"/>
    <n v="18"/>
    <n v="3"/>
    <s v="IUD"/>
    <n v="5"/>
    <s v="NO"/>
    <s v="J"/>
    <s v="YES"/>
    <n v="6"/>
    <s v="PL"/>
    <s v="B"/>
    <s v="NO"/>
    <s v="NO"/>
    <n v="2"/>
  </r>
  <r>
    <n v="152"/>
    <s v="Pallavi Unnad"/>
    <n v="865303"/>
    <n v="38"/>
    <n v="40"/>
    <n v="72"/>
    <n v="1.59"/>
    <n v="28.479886080455699"/>
    <n v="22"/>
    <n v="5"/>
    <n v="5"/>
    <n v="9"/>
    <s v="DOCTOR"/>
    <s v="DOCTOR"/>
    <n v="2"/>
    <n v="1"/>
    <n v="1"/>
    <n v="0"/>
    <n v="0"/>
    <n v="0"/>
    <n v="1"/>
    <n v="0"/>
    <s v="NO"/>
    <x v="23"/>
    <s v="33+2"/>
    <s v="PIH+GDM"/>
    <s v="NA"/>
    <s v="ELECTIVE"/>
    <s v="NONE"/>
    <s v="M"/>
    <n v="84"/>
    <s v="NO"/>
    <x v="2"/>
    <x v="2"/>
    <x v="2"/>
    <n v="22"/>
    <n v="4"/>
    <s v="IUD"/>
    <n v="6"/>
    <s v="YES"/>
    <s v="N"/>
    <s v="NO"/>
    <n v="6"/>
    <s v="PL"/>
    <s v="B"/>
    <s v="NO"/>
    <s v="NO"/>
    <n v="2"/>
  </r>
  <r>
    <n v="153"/>
    <s v="Reshma Jagtap"/>
    <n v="872655"/>
    <n v="36"/>
    <n v="37"/>
    <n v="75"/>
    <n v="1.54"/>
    <n v="31.624219935908201"/>
    <n v="20"/>
    <n v="4"/>
    <n v="4"/>
    <n v="7"/>
    <s v="TEACHER "/>
    <s v="IT JOB"/>
    <n v="3"/>
    <n v="1"/>
    <n v="1"/>
    <n v="0"/>
    <n v="1"/>
    <n v="0"/>
    <n v="0"/>
    <n v="1"/>
    <s v="NO"/>
    <x v="55"/>
    <s v="35+1"/>
    <s v="PIH"/>
    <s v="NORMAL"/>
    <s v="NA"/>
    <s v="NONE"/>
    <s v="F"/>
    <n v="62"/>
    <s v="NO"/>
    <x v="1"/>
    <x v="2"/>
    <x v="2"/>
    <n v="18"/>
    <n v="2"/>
    <s v="CONDOM"/>
    <n v="4"/>
    <s v="YES"/>
    <s v="J"/>
    <s v="YES"/>
    <n v="6"/>
    <s v="PL"/>
    <s v="Pt."/>
    <s v="NO"/>
    <s v="NO"/>
    <n v="4"/>
  </r>
  <r>
    <n v="154"/>
    <s v="Nusrat Khan"/>
    <n v="795474"/>
    <n v="29"/>
    <n v="32"/>
    <n v="84"/>
    <n v="1.58"/>
    <n v="33.648453773433701"/>
    <n v="16"/>
    <n v="3"/>
    <n v="4"/>
    <n v="9"/>
    <s v="HW"/>
    <s v="SHOPKEEPER"/>
    <n v="4"/>
    <n v="2"/>
    <n v="2"/>
    <n v="0"/>
    <n v="1"/>
    <n v="0"/>
    <n v="1"/>
    <n v="1"/>
    <s v="NO"/>
    <x v="42"/>
    <s v="38+5"/>
    <s v="PIH"/>
    <s v="NORMAL"/>
    <s v="NA"/>
    <s v="PIH"/>
    <s v="F"/>
    <n v="48"/>
    <s v="TTN"/>
    <x v="2"/>
    <x v="1"/>
    <x v="1"/>
    <n v="16"/>
    <n v="4"/>
    <s v="OCP"/>
    <s v="NA"/>
    <s v="YES"/>
    <s v="N"/>
    <s v="NO"/>
    <s v="NA"/>
    <s v="PL"/>
    <s v="B"/>
    <s v="NO"/>
    <s v="NO"/>
    <n v="3"/>
  </r>
  <r>
    <n v="155"/>
    <s v="Nutan Mahadik"/>
    <n v="875916"/>
    <n v="30"/>
    <n v="32"/>
    <n v="82"/>
    <n v="1.62"/>
    <n v="31.2452370065539"/>
    <n v="17"/>
    <n v="3"/>
    <n v="4"/>
    <n v="6"/>
    <s v="HW"/>
    <s v="IT JOB"/>
    <n v="2"/>
    <n v="1"/>
    <n v="1"/>
    <n v="0"/>
    <n v="0"/>
    <n v="0"/>
    <n v="1"/>
    <n v="0"/>
    <s v="NO"/>
    <x v="29"/>
    <s v="38+2"/>
    <s v="MOD.ANEMIA "/>
    <s v="NA"/>
    <s v="EMERGENCY"/>
    <s v="FETAL DISTRESS"/>
    <s v="M"/>
    <n v="58"/>
    <s v="NO"/>
    <x v="2"/>
    <x v="1"/>
    <x v="2"/>
    <n v="18"/>
    <n v="3"/>
    <s v="IUD"/>
    <s v="NA"/>
    <s v="YES"/>
    <s v="J"/>
    <s v="YES"/>
    <s v="NA"/>
    <s v="PL"/>
    <s v="B"/>
    <s v="NO"/>
    <s v="NO"/>
    <n v="3"/>
  </r>
  <r>
    <n v="156"/>
    <s v="Pratibha Deokar"/>
    <n v="875866"/>
    <n v="33"/>
    <n v="35"/>
    <n v="74"/>
    <n v="1.53"/>
    <n v="31.611773249604799"/>
    <n v="15"/>
    <n v="3"/>
    <n v="4"/>
    <n v="5"/>
    <s v="HW"/>
    <s v="SHOPKEEPER"/>
    <n v="5"/>
    <n v="1"/>
    <n v="1"/>
    <n v="0"/>
    <n v="3"/>
    <n v="0"/>
    <n v="0"/>
    <n v="1"/>
    <s v="NO"/>
    <x v="14"/>
    <s v="32+1"/>
    <s v="HYPOTHY"/>
    <s v="NA"/>
    <s v="ELECTIVE"/>
    <s v="BREECH"/>
    <s v="F"/>
    <n v="45"/>
    <s v="NO"/>
    <x v="1"/>
    <x v="2"/>
    <x v="2"/>
    <n v="14"/>
    <n v="3"/>
    <s v="CONDOM"/>
    <s v="NA"/>
    <s v="NO"/>
    <s v="J"/>
    <s v="YES"/>
    <s v="NA"/>
    <s v="PL"/>
    <s v="Pt."/>
    <s v="NO"/>
    <s v="NO"/>
    <n v="2"/>
  </r>
  <r>
    <n v="157"/>
    <s v="Urvisha Sapariya"/>
    <n v="783453"/>
    <n v="29"/>
    <n v="32"/>
    <n v="75"/>
    <n v="1.58"/>
    <n v="30.043262297708701"/>
    <n v="19"/>
    <n v="4"/>
    <n v="4"/>
    <n v="3"/>
    <s v="DESIGNER"/>
    <s v="IT JOB"/>
    <n v="2"/>
    <n v="1"/>
    <n v="1"/>
    <n v="0"/>
    <n v="0"/>
    <n v="0"/>
    <n v="0"/>
    <n v="1"/>
    <s v="NO"/>
    <x v="24"/>
    <s v="39+1"/>
    <s v="NO"/>
    <s v="NA"/>
    <s v="EMERGENCY"/>
    <s v="FETAL DISTRESS"/>
    <s v="F"/>
    <n v="24"/>
    <s v="NO"/>
    <x v="1"/>
    <x v="1"/>
    <x v="2"/>
    <n v="12"/>
    <n v="3"/>
    <s v="CONDOM"/>
    <s v="NA"/>
    <s v="NO"/>
    <s v="N"/>
    <s v="NO"/>
    <s v="NA"/>
    <s v="PL"/>
    <s v="Pt."/>
    <s v="YES"/>
    <s v="NO"/>
    <n v="2"/>
  </r>
  <r>
    <n v="158"/>
    <s v="Sangeeta Pal"/>
    <n v="811625"/>
    <n v="23"/>
    <n v="25"/>
    <n v="70"/>
    <n v="1.56"/>
    <n v="28.763971071663399"/>
    <n v="18"/>
    <n v="3"/>
    <n v="4"/>
    <n v="3"/>
    <s v="HW"/>
    <s v="PRIVATE JOB"/>
    <n v="2"/>
    <n v="1"/>
    <n v="1"/>
    <n v="0"/>
    <n v="0"/>
    <n v="0"/>
    <n v="0"/>
    <n v="1"/>
    <s v="NO"/>
    <x v="31"/>
    <s v="36+6"/>
    <s v="NO"/>
    <s v="NA"/>
    <s v="EMERGENCY"/>
    <s v="BREECH"/>
    <s v="F"/>
    <n v="22"/>
    <s v="NO"/>
    <x v="1"/>
    <x v="2"/>
    <x v="3"/>
    <n v="10"/>
    <n v="3"/>
    <s v="OCP"/>
    <s v="NA"/>
    <s v="YES"/>
    <s v="J"/>
    <s v="YES"/>
    <s v="NA"/>
    <s v="PL"/>
    <s v="B"/>
    <s v="YES"/>
    <s v="NO"/>
    <n v="3"/>
  </r>
  <r>
    <n v="159"/>
    <s v="Snehal Bhaskar"/>
    <n v="875748"/>
    <n v="29"/>
    <n v="30"/>
    <n v="69"/>
    <n v="1.54"/>
    <n v="29.094282341035601"/>
    <n v="15"/>
    <n v="3"/>
    <n v="4"/>
    <n v="5"/>
    <s v="HW"/>
    <s v="PRIVATE JOB"/>
    <n v="3"/>
    <n v="1"/>
    <n v="1"/>
    <n v="0"/>
    <n v="1"/>
    <n v="0"/>
    <n v="0"/>
    <n v="1"/>
    <s v="NO"/>
    <x v="19"/>
    <s v="29+3"/>
    <s v="SEV.PREECLAMPSIA "/>
    <s v="NORMAL"/>
    <s v="NA"/>
    <s v="NONE"/>
    <s v="F"/>
    <n v="46"/>
    <s v="NO"/>
    <x v="1"/>
    <x v="1"/>
    <x v="3"/>
    <n v="14"/>
    <n v="3"/>
    <s v="IMPLANT"/>
    <s v="NA"/>
    <s v="YES"/>
    <s v="N"/>
    <s v="YES"/>
    <s v="NA"/>
    <s v="PL"/>
    <s v="Pt."/>
    <s v="NO"/>
    <s v="YES"/>
    <n v="2"/>
  </r>
  <r>
    <n v="160"/>
    <s v="Tejaswini Chothave"/>
    <n v="874638"/>
    <n v="28"/>
    <n v="30"/>
    <n v="90"/>
    <n v="1.67"/>
    <n v="32.270787765785798"/>
    <n v="23"/>
    <n v="5"/>
    <n v="5"/>
    <n v="2"/>
    <s v="DOCTOR"/>
    <s v="DOCTOR"/>
    <n v="2"/>
    <n v="1"/>
    <n v="0"/>
    <n v="1"/>
    <n v="0"/>
    <n v="0"/>
    <n v="0"/>
    <n v="0"/>
    <s v="NO"/>
    <x v="2"/>
    <s v="34+4"/>
    <s v="HBSAG POSITIVE"/>
    <s v="NA "/>
    <s v="EMERGENCY"/>
    <s v="PREECLEMPSIA"/>
    <s v="M"/>
    <n v="0"/>
    <s v="NO"/>
    <x v="1"/>
    <x v="1"/>
    <x v="1"/>
    <n v="0"/>
    <n v="1"/>
    <s v="NO"/>
    <n v="2"/>
    <s v="YES"/>
    <s v="N"/>
    <s v="YES"/>
    <n v="2"/>
    <s v="PL"/>
    <s v="B"/>
    <s v="NO"/>
    <s v="NO"/>
    <n v="2"/>
  </r>
  <r>
    <n v="161"/>
    <s v="Shital Parande"/>
    <n v="873038"/>
    <n v="33"/>
    <n v="34"/>
    <n v="82"/>
    <n v="1.59"/>
    <n v="32.435425813852298"/>
    <n v="15"/>
    <n v="4"/>
    <n v="4"/>
    <n v="7"/>
    <s v="HW"/>
    <s v="PRIVATE JOB"/>
    <n v="4"/>
    <n v="2"/>
    <n v="2"/>
    <n v="0"/>
    <n v="1"/>
    <n v="0"/>
    <n v="0"/>
    <n v="2"/>
    <s v="NO"/>
    <x v="15"/>
    <s v="37+2"/>
    <s v="NO"/>
    <s v="NA"/>
    <s v="ELECTIVE"/>
    <s v="NONE"/>
    <s v="F"/>
    <n v="20"/>
    <s v="NO"/>
    <x v="1"/>
    <x v="2"/>
    <x v="1"/>
    <n v="10"/>
    <n v="2"/>
    <s v="NO"/>
    <s v="NA"/>
    <s v="YES"/>
    <s v="J"/>
    <s v="NO"/>
    <s v="NA"/>
    <s v="UNP"/>
    <s v="NA"/>
    <s v="YES"/>
    <s v="NO"/>
    <n v="4"/>
  </r>
  <r>
    <n v="162"/>
    <s v="Ashwini Suryawanshi"/>
    <n v="877258"/>
    <n v="31"/>
    <n v="33"/>
    <n v="78"/>
    <n v="1.54"/>
    <n v="32.889188733344596"/>
    <n v="15"/>
    <n v="3"/>
    <n v="3"/>
    <n v="5"/>
    <s v="HW"/>
    <s v="PRIVATE JOB"/>
    <n v="2"/>
    <n v="1"/>
    <n v="1"/>
    <n v="0"/>
    <n v="0"/>
    <n v="0"/>
    <n v="0"/>
    <n v="1"/>
    <s v="NO"/>
    <x v="6"/>
    <s v="36+4"/>
    <s v="HYPOTHY"/>
    <s v="NA"/>
    <s v="EMERGENCY"/>
    <s v="FETAL DISTRESS"/>
    <s v="F"/>
    <n v="34"/>
    <s v="NO"/>
    <x v="1"/>
    <x v="1"/>
    <x v="6"/>
    <n v="12"/>
    <n v="3"/>
    <s v="NO"/>
    <s v="NA"/>
    <s v="YES"/>
    <s v="J"/>
    <s v="YES"/>
    <s v="NA"/>
    <s v="PL"/>
    <s v="Pt."/>
    <s v="YES"/>
    <s v="NO"/>
    <n v="2"/>
  </r>
  <r>
    <n v="163"/>
    <s v="Nida Shaikh"/>
    <n v="790920"/>
    <n v="27"/>
    <n v="30"/>
    <n v="72"/>
    <n v="1.56"/>
    <n v="29.585798816568001"/>
    <n v="19"/>
    <n v="4"/>
    <n v="4"/>
    <n v="5"/>
    <s v="HW"/>
    <s v="BUSINESSMAN "/>
    <n v="3"/>
    <n v="1"/>
    <n v="1"/>
    <n v="0"/>
    <n v="1"/>
    <n v="0"/>
    <n v="1"/>
    <n v="0"/>
    <s v="NO"/>
    <x v="48"/>
    <s v="29+2"/>
    <s v="GDM"/>
    <s v="NA"/>
    <s v="EMERGENCY"/>
    <s v="PREECLEMPSIA"/>
    <s v="M"/>
    <n v="40"/>
    <s v="NO"/>
    <x v="1"/>
    <x v="1"/>
    <x v="2"/>
    <n v="14"/>
    <n v="3"/>
    <s v="IMPLANT"/>
    <s v="NA"/>
    <s v="NO"/>
    <s v="N"/>
    <s v="NO"/>
    <s v="NA"/>
    <s v="PL"/>
    <s v="B"/>
    <s v="NO"/>
    <s v="NO"/>
    <n v="3"/>
  </r>
  <r>
    <n v="164"/>
    <s v="Madhavi Shinde"/>
    <n v="640972"/>
    <n v="31"/>
    <n v="33"/>
    <n v="68"/>
    <n v="1.49"/>
    <n v="30.629250934642599"/>
    <n v="17"/>
    <n v="3"/>
    <n v="4"/>
    <n v="6"/>
    <s v="HW"/>
    <s v="IT JOB"/>
    <n v="3"/>
    <n v="1"/>
    <n v="1"/>
    <n v="0"/>
    <n v="1"/>
    <n v="0"/>
    <n v="0"/>
    <n v="1"/>
    <s v="NO"/>
    <x v="5"/>
    <s v="34+4"/>
    <s v="NO"/>
    <s v="NORMAL"/>
    <s v="NA"/>
    <s v="NA"/>
    <s v="F"/>
    <n v="58"/>
    <s v="NO"/>
    <x v="1"/>
    <x v="2"/>
    <x v="2"/>
    <n v="18"/>
    <n v="4"/>
    <s v="IUD"/>
    <s v="NA"/>
    <s v="YES"/>
    <s v="J"/>
    <s v="YES"/>
    <s v="NA"/>
    <s v="PL"/>
    <s v="H"/>
    <s v="NO"/>
    <s v="NO"/>
    <n v="3"/>
  </r>
  <r>
    <n v="165"/>
    <s v="Neha Pandey"/>
    <n v="886658"/>
    <n v="27"/>
    <n v="30"/>
    <n v="69"/>
    <n v="1.56"/>
    <n v="28.353057199211001"/>
    <n v="18"/>
    <n v="3"/>
    <n v="4"/>
    <n v="8"/>
    <s v="HW"/>
    <s v="IT JOB"/>
    <n v="2"/>
    <n v="1"/>
    <n v="1"/>
    <n v="0"/>
    <n v="0"/>
    <n v="0"/>
    <n v="1"/>
    <n v="0"/>
    <s v="NO"/>
    <x v="56"/>
    <s v="40+6"/>
    <s v="THROMBOCYTOPENIA"/>
    <s v="NORMAL"/>
    <s v="NA"/>
    <s v="NA"/>
    <s v="M"/>
    <n v="72"/>
    <s v="TTN"/>
    <x v="2"/>
    <x v="1"/>
    <x v="2"/>
    <n v="15"/>
    <n v="4"/>
    <s v="CONDOM"/>
    <s v="NA"/>
    <s v="YES"/>
    <s v="J"/>
    <s v="YES"/>
    <s v="NA"/>
    <s v="PL"/>
    <s v="B"/>
    <s v="NO"/>
    <s v="NO"/>
    <n v="2"/>
  </r>
  <r>
    <n v="166"/>
    <s v="Anu Kumari Singh"/>
    <n v="644886"/>
    <n v="27"/>
    <n v="28"/>
    <n v="70"/>
    <n v="1.52"/>
    <n v="30.297783933518001"/>
    <n v="15"/>
    <n v="2"/>
    <n v="4"/>
    <n v="4"/>
    <s v="HW"/>
    <s v="PRIVATE JOB"/>
    <n v="2"/>
    <n v="1"/>
    <n v="1"/>
    <n v="0"/>
    <n v="0"/>
    <n v="0"/>
    <n v="0"/>
    <n v="1"/>
    <s v="NO"/>
    <x v="8"/>
    <s v="36+6"/>
    <s v="GDM"/>
    <s v="NA"/>
    <s v="EMERGENCY"/>
    <s v="BREECH"/>
    <s v="F"/>
    <n v="33"/>
    <s v="TTN"/>
    <x v="2"/>
    <x v="1"/>
    <x v="6"/>
    <n v="8"/>
    <n v="3"/>
    <s v="NO"/>
    <s v="NA"/>
    <s v="YES"/>
    <s v="J"/>
    <s v="YES"/>
    <s v="NA"/>
    <s v="UNP"/>
    <s v="NA"/>
    <s v="YES"/>
    <s v="NO"/>
    <n v="3"/>
  </r>
  <r>
    <n v="167"/>
    <s v="Sonal Kumari"/>
    <n v="777857"/>
    <n v="33"/>
    <n v="35"/>
    <n v="75"/>
    <n v="1.58"/>
    <n v="30.043262297708701"/>
    <n v="17"/>
    <n v="3"/>
    <n v="4"/>
    <n v="5"/>
    <s v="HW"/>
    <s v="IT JOB"/>
    <n v="3"/>
    <n v="1"/>
    <n v="1"/>
    <n v="0"/>
    <n v="1"/>
    <n v="0"/>
    <n v="0"/>
    <n v="1"/>
    <s v="NO"/>
    <x v="19"/>
    <s v="39+0"/>
    <s v="GDM"/>
    <s v="NORMAL"/>
    <s v="NA"/>
    <s v="NA"/>
    <s v="F"/>
    <n v="48"/>
    <s v="NO"/>
    <x v="1"/>
    <x v="2"/>
    <x v="7"/>
    <n v="14"/>
    <n v="4"/>
    <s v="CONDOM"/>
    <s v="NA"/>
    <s v="YES"/>
    <s v="N"/>
    <s v="NO"/>
    <s v="NA"/>
    <s v="PL"/>
    <s v="Pt."/>
    <s v="YES"/>
    <s v="NO"/>
    <n v="3"/>
  </r>
  <r>
    <n v="168"/>
    <s v="Snehal Gore"/>
    <n v="582629"/>
    <n v="35"/>
    <n v="37"/>
    <n v="80"/>
    <n v="1.59"/>
    <n v="31.644317867173001"/>
    <n v="19"/>
    <n v="4"/>
    <n v="5"/>
    <n v="8"/>
    <s v="HW"/>
    <s v="BUSINESSMAN "/>
    <n v="2"/>
    <n v="2"/>
    <n v="1"/>
    <n v="0"/>
    <n v="0"/>
    <n v="0"/>
    <n v="1"/>
    <n v="0"/>
    <s v="NO"/>
    <x v="57"/>
    <s v="38+2"/>
    <s v="NO"/>
    <s v="NORMAL"/>
    <s v="NA"/>
    <s v="NA"/>
    <s v="M"/>
    <n v="70"/>
    <s v="NO"/>
    <x v="1"/>
    <x v="2"/>
    <x v="2"/>
    <n v="18"/>
    <n v="5"/>
    <s v="IUD"/>
    <s v="NA"/>
    <s v="NO"/>
    <s v="N"/>
    <s v="NO"/>
    <s v="NA"/>
    <s v="PL"/>
    <s v="H"/>
    <s v="NO"/>
    <s v="NO"/>
    <n v="2"/>
  </r>
  <r>
    <n v="169"/>
    <s v="Shweta Bhokare "/>
    <n v="884182"/>
    <n v="30"/>
    <n v="35"/>
    <n v="75"/>
    <n v="1.52"/>
    <n v="32.461911357340703"/>
    <n v="19"/>
    <n v="3"/>
    <n v="5"/>
    <n v="5"/>
    <s v="HW"/>
    <s v="IT JOB"/>
    <n v="4"/>
    <n v="2"/>
    <n v="2"/>
    <n v="0"/>
    <n v="1"/>
    <n v="0"/>
    <n v="0"/>
    <n v="1"/>
    <s v="NO"/>
    <x v="13"/>
    <s v="33+0"/>
    <s v="NO"/>
    <s v="NA"/>
    <s v="EMERGENCY"/>
    <s v="FETAL DISTRESS"/>
    <s v="F"/>
    <n v="24"/>
    <s v="NO"/>
    <x v="2"/>
    <x v="1"/>
    <x v="2"/>
    <n v="10"/>
    <n v="4"/>
    <s v="NO"/>
    <s v="NA"/>
    <s v="YES"/>
    <s v="J"/>
    <s v="YES"/>
    <s v="NA"/>
    <s v="PL"/>
    <s v="B"/>
    <s v="YES"/>
    <s v="NO"/>
    <n v="3"/>
  </r>
  <r>
    <n v="170"/>
    <s v="Trusha Rajboj"/>
    <n v="727763"/>
    <n v="33"/>
    <n v="37"/>
    <n v="68"/>
    <n v="1.54"/>
    <n v="28.672626075223501"/>
    <n v="19"/>
    <n v="4"/>
    <n v="5"/>
    <n v="6"/>
    <s v="DESIGNER"/>
    <s v="ENGINEER"/>
    <n v="2"/>
    <n v="1"/>
    <n v="1"/>
    <n v="0"/>
    <n v="0"/>
    <n v="0"/>
    <n v="1"/>
    <n v="0"/>
    <s v="NO"/>
    <x v="5"/>
    <s v="38+1"/>
    <s v="PIH"/>
    <s v="NA"/>
    <s v="EMERGENCY"/>
    <s v="FETAL DISTRESS"/>
    <s v="M"/>
    <n v="59"/>
    <s v="NO"/>
    <x v="1"/>
    <x v="2"/>
    <x v="3"/>
    <n v="20"/>
    <n v="4"/>
    <s v="CONDOM"/>
    <n v="4"/>
    <s v="YES"/>
    <s v="J"/>
    <s v="YES"/>
    <n v="3"/>
    <s v="PL"/>
    <s v="Pt."/>
    <s v="NO"/>
    <s v="NO"/>
    <n v="2"/>
  </r>
  <r>
    <n v="171"/>
    <s v="Alfiya Sayyed"/>
    <n v="886079"/>
    <n v="26"/>
    <n v="28"/>
    <n v="70"/>
    <n v="1.56"/>
    <n v="28.763971071663399"/>
    <n v="16"/>
    <n v="2"/>
    <n v="3"/>
    <n v="3"/>
    <s v="HW"/>
    <s v="SHOPKEEPER"/>
    <n v="2"/>
    <n v="1"/>
    <n v="0"/>
    <n v="1"/>
    <n v="0"/>
    <n v="0"/>
    <n v="0"/>
    <n v="0"/>
    <s v="NO"/>
    <x v="0"/>
    <s v="38+5"/>
    <s v="RH INC"/>
    <s v="NORMAL"/>
    <s v="NA"/>
    <s v="NA"/>
    <s v="M"/>
    <n v="0"/>
    <s v="NO"/>
    <x v="1"/>
    <x v="1"/>
    <x v="2"/>
    <n v="0"/>
    <n v="1"/>
    <s v="NO"/>
    <s v="NA"/>
    <s v="YES"/>
    <s v="J"/>
    <s v="YES"/>
    <s v="NA"/>
    <s v="PL"/>
    <s v="B"/>
    <s v="NO"/>
    <s v="NO"/>
    <n v="3"/>
  </r>
  <r>
    <n v="172"/>
    <s v="Zeba Shaikh"/>
    <n v="674036"/>
    <n v="31"/>
    <n v="34"/>
    <n v="67"/>
    <n v="1.52"/>
    <n v="28.999307479224399"/>
    <n v="17"/>
    <n v="1"/>
    <n v="3"/>
    <n v="5"/>
    <s v="HW"/>
    <s v="SHOPKEEPER"/>
    <n v="2"/>
    <n v="1"/>
    <n v="1"/>
    <n v="0"/>
    <n v="0"/>
    <n v="0"/>
    <n v="1"/>
    <n v="0"/>
    <s v="NO"/>
    <x v="14"/>
    <s v="39+2"/>
    <s v="NO"/>
    <s v="NORMAL"/>
    <s v="NA"/>
    <s v="NA"/>
    <s v="F"/>
    <n v="47"/>
    <s v="NO"/>
    <x v="2"/>
    <x v="2"/>
    <x v="6"/>
    <n v="17"/>
    <n v="3"/>
    <s v="NO"/>
    <s v="NA"/>
    <s v="YES"/>
    <s v="J"/>
    <s v="YES"/>
    <s v="NA"/>
    <s v="UNP"/>
    <s v="NA"/>
    <s v="NO"/>
    <s v="NO"/>
    <n v="3"/>
  </r>
  <r>
    <n v="173"/>
    <s v="Kenjal Jain"/>
    <n v="555591"/>
    <n v="27"/>
    <n v="30"/>
    <n v="71"/>
    <n v="1.58"/>
    <n v="28.4409549751642"/>
    <n v="16"/>
    <n v="4"/>
    <n v="5"/>
    <n v="5"/>
    <s v="HW"/>
    <s v="IT JOB"/>
    <n v="2"/>
    <n v="1"/>
    <n v="1"/>
    <n v="0"/>
    <n v="0"/>
    <n v="0"/>
    <n v="0"/>
    <n v="1"/>
    <s v="NO"/>
    <x v="48"/>
    <s v="36+4"/>
    <s v="NO"/>
    <s v="NA"/>
    <s v="EMERGENCY"/>
    <s v="PREECLEMPSIA"/>
    <s v="F"/>
    <n v="42"/>
    <s v="NO"/>
    <x v="2"/>
    <x v="1"/>
    <x v="2"/>
    <n v="15"/>
    <n v="3"/>
    <s v="NO"/>
    <s v="NA"/>
    <s v="YES"/>
    <s v="N"/>
    <s v="NO"/>
    <s v="NA"/>
    <s v="UNP"/>
    <s v="NA"/>
    <s v="NO"/>
    <s v="NO"/>
    <n v="2"/>
  </r>
  <r>
    <n v="174"/>
    <s v="Pooja Angeer "/>
    <n v="867690"/>
    <n v="26"/>
    <n v="28"/>
    <n v="70"/>
    <n v="1.58"/>
    <n v="28.040378144528098"/>
    <n v="15"/>
    <n v="3"/>
    <n v="4"/>
    <n v="6"/>
    <s v="HW"/>
    <s v="PRIVATE JOB"/>
    <n v="4"/>
    <n v="1"/>
    <n v="1"/>
    <n v="0"/>
    <n v="2"/>
    <n v="0"/>
    <n v="0"/>
    <n v="1"/>
    <s v="NO"/>
    <x v="35"/>
    <s v="37+5"/>
    <s v="NO"/>
    <s v="NORMAL"/>
    <s v="NA"/>
    <s v="NA"/>
    <s v="F"/>
    <n v="54"/>
    <s v="NO"/>
    <x v="1"/>
    <x v="1"/>
    <x v="2"/>
    <n v="16"/>
    <n v="4"/>
    <s v="NO"/>
    <s v="NA"/>
    <s v="YES"/>
    <s v="J"/>
    <s v="NO"/>
    <s v="NA"/>
    <s v="UNP"/>
    <s v="NA"/>
    <s v="NO"/>
    <s v="NO"/>
    <n v="2"/>
  </r>
  <r>
    <n v="175"/>
    <s v="Samreen Pathan"/>
    <n v="631847"/>
    <n v="33"/>
    <n v="35"/>
    <n v="69"/>
    <n v="1.49"/>
    <n v="31.079681095446201"/>
    <n v="18"/>
    <n v="3"/>
    <n v="4"/>
    <n v="7"/>
    <s v="HW"/>
    <s v="IT JOB"/>
    <n v="3"/>
    <n v="1"/>
    <n v="1"/>
    <n v="0"/>
    <n v="1"/>
    <n v="0"/>
    <n v="1"/>
    <n v="0"/>
    <s v="NO"/>
    <x v="58"/>
    <s v="39+5"/>
    <s v="GDM"/>
    <s v="NORMAL"/>
    <s v="NA"/>
    <s v="NA"/>
    <s v="M"/>
    <n v="57"/>
    <s v="NO"/>
    <x v="2"/>
    <x v="2"/>
    <x v="2"/>
    <n v="20"/>
    <n v="4"/>
    <s v="IMPLANT"/>
    <s v="NA"/>
    <s v="YES"/>
    <s v="J"/>
    <s v="YES"/>
    <s v="NA"/>
    <s v="PL"/>
    <s v="B"/>
    <s v="YES"/>
    <s v="NO"/>
    <n v="3"/>
  </r>
  <r>
    <n v="176"/>
    <s v="Tejaswini pore"/>
    <n v="731184"/>
    <n v="33"/>
    <n v="36"/>
    <n v="80"/>
    <n v="1.61"/>
    <n v="30.863006828440302"/>
    <n v="18"/>
    <n v="3"/>
    <n v="4"/>
    <n v="9"/>
    <s v="HW"/>
    <s v="IT JOB"/>
    <n v="3"/>
    <n v="1"/>
    <n v="1"/>
    <n v="0"/>
    <n v="1"/>
    <n v="0"/>
    <n v="1"/>
    <n v="0"/>
    <s v="NO"/>
    <x v="59"/>
    <s v="34+6"/>
    <s v="GDM"/>
    <s v="NA"/>
    <s v="ELECTIVE"/>
    <s v="BREECH"/>
    <s v="M"/>
    <n v="83"/>
    <s v="NO"/>
    <x v="2"/>
    <x v="2"/>
    <x v="2"/>
    <n v="18"/>
    <n v="3"/>
    <s v="IUD"/>
    <s v="NA"/>
    <s v="YES"/>
    <s v="N"/>
    <s v="NO"/>
    <s v="NA"/>
    <s v="PL"/>
    <s v="Pt."/>
    <s v="NO"/>
    <s v="NO"/>
    <n v="2"/>
  </r>
  <r>
    <n v="177"/>
    <s v="Dristi Sharma"/>
    <n v="886060"/>
    <n v="32"/>
    <n v="34"/>
    <n v="71"/>
    <n v="1.57"/>
    <n v="28.8044139721693"/>
    <n v="17"/>
    <n v="3"/>
    <n v="3"/>
    <n v="8"/>
    <s v="HW"/>
    <s v="SHOPKEEPER"/>
    <n v="2"/>
    <n v="1"/>
    <n v="1"/>
    <n v="0"/>
    <n v="0"/>
    <n v="0"/>
    <n v="1"/>
    <n v="0"/>
    <s v="NO"/>
    <x v="7"/>
    <s v="38+6"/>
    <s v="HYPOTHY"/>
    <s v="NA"/>
    <s v="EMERGENCY"/>
    <s v="FETAL DISTRESS"/>
    <s v="M"/>
    <n v="74"/>
    <s v="NO"/>
    <x v="1"/>
    <x v="1"/>
    <x v="1"/>
    <n v="18"/>
    <n v="4"/>
    <s v="CONDOM"/>
    <s v="NA"/>
    <s v="YES"/>
    <s v="J"/>
    <s v="YES"/>
    <s v="NA"/>
    <s v="PL"/>
    <s v="B"/>
    <s v="NO"/>
    <s v="NO"/>
    <n v="2"/>
  </r>
  <r>
    <n v="178"/>
    <s v="Neeta Dubal"/>
    <n v="885843"/>
    <n v="38"/>
    <n v="40"/>
    <n v="80"/>
    <n v="1.59"/>
    <n v="31.644317867173001"/>
    <n v="17"/>
    <n v="3"/>
    <n v="4"/>
    <n v="9"/>
    <s v="HW"/>
    <s v="IT JOB"/>
    <n v="4"/>
    <n v="2"/>
    <n v="2"/>
    <n v="0"/>
    <n v="1"/>
    <n v="0"/>
    <n v="0"/>
    <n v="2"/>
    <s v="NO"/>
    <x v="42"/>
    <s v="32+6"/>
    <s v="PRE-ECL"/>
    <s v="NA"/>
    <s v="ELECTIVE"/>
    <s v="NA"/>
    <s v="F"/>
    <n v="46"/>
    <s v="NO"/>
    <x v="1"/>
    <x v="2"/>
    <x v="2"/>
    <n v="15"/>
    <n v="3"/>
    <s v="NO"/>
    <s v="NA"/>
    <s v="YES"/>
    <s v="N"/>
    <s v="NO"/>
    <s v="NA"/>
    <s v="UNP"/>
    <s v="NA"/>
    <s v="NO"/>
    <s v="NO"/>
    <n v="3"/>
  </r>
  <r>
    <n v="179"/>
    <s v="Saiba Pardeshi"/>
    <n v="726931"/>
    <n v="27"/>
    <n v="29"/>
    <n v="85"/>
    <n v="1.57"/>
    <n v="34.484157572315297"/>
    <n v="16"/>
    <n v="2"/>
    <n v="4"/>
    <n v="7"/>
    <s v="HW"/>
    <s v="SHOPKEEPER"/>
    <n v="5"/>
    <n v="3"/>
    <n v="2"/>
    <n v="1"/>
    <n v="1"/>
    <n v="0"/>
    <n v="0"/>
    <n v="2"/>
    <s v="NO"/>
    <x v="38"/>
    <s v="35+5"/>
    <s v="HYPOTHY"/>
    <s v="NA"/>
    <s v="EMERGENCY"/>
    <s v="PIH"/>
    <s v="M"/>
    <n v="0"/>
    <s v="NO"/>
    <x v="1"/>
    <x v="1"/>
    <x v="2"/>
    <n v="0"/>
    <n v="2"/>
    <s v="NO"/>
    <s v="NA"/>
    <s v="YES"/>
    <s v="J"/>
    <s v="YES"/>
    <s v="NA"/>
    <s v="UNP"/>
    <s v="NA"/>
    <s v="YES"/>
    <s v="NO"/>
    <n v="4"/>
  </r>
  <r>
    <n v="180"/>
    <s v="Farhana Shaikh"/>
    <n v="877397"/>
    <n v="36"/>
    <n v="38"/>
    <n v="90"/>
    <n v="1.6"/>
    <n v="35.15625"/>
    <n v="19"/>
    <n v="4"/>
    <n v="5"/>
    <n v="9"/>
    <s v="TEACHER "/>
    <s v="IT JOB"/>
    <n v="2"/>
    <n v="1"/>
    <n v="1"/>
    <n v="0"/>
    <n v="0"/>
    <n v="0"/>
    <n v="1"/>
    <n v="0"/>
    <s v="NO"/>
    <x v="59"/>
    <s v="38+0"/>
    <s v="GDM"/>
    <s v="NORMAL"/>
    <s v="NA"/>
    <s v="NA"/>
    <s v="M"/>
    <n v="84"/>
    <s v="TTN"/>
    <x v="1"/>
    <x v="2"/>
    <x v="3"/>
    <n v="12"/>
    <n v="3"/>
    <s v="CONDOM"/>
    <n v="5"/>
    <s v="YES"/>
    <s v="N"/>
    <s v="NO"/>
    <n v="4"/>
    <s v="PL"/>
    <s v="H"/>
    <s v="NO"/>
    <s v="NO"/>
    <n v="2"/>
  </r>
  <r>
    <n v="181"/>
    <s v="Priyanka Gaikwad"/>
    <n v="875650"/>
    <n v="35"/>
    <n v="36"/>
    <n v="85"/>
    <n v="1.55"/>
    <n v="35.379812695109301"/>
    <n v="14"/>
    <n v="3"/>
    <n v="4"/>
    <n v="7"/>
    <s v="HW"/>
    <s v="SHOPKEEPER"/>
    <n v="5"/>
    <n v="1"/>
    <n v="1"/>
    <n v="0"/>
    <n v="3"/>
    <n v="0"/>
    <n v="0"/>
    <n v="1"/>
    <s v="NO"/>
    <x v="28"/>
    <s v="34+4"/>
    <s v="NO"/>
    <s v="NA"/>
    <s v="ELECTIVE"/>
    <s v="NA"/>
    <s v="F"/>
    <n v="60"/>
    <s v="NO"/>
    <x v="2"/>
    <x v="1"/>
    <x v="2"/>
    <n v="18"/>
    <n v="4"/>
    <s v="NO"/>
    <s v="NA"/>
    <s v="YES"/>
    <s v="J"/>
    <s v="YES"/>
    <s v="NA"/>
    <s v="UNP"/>
    <s v="NA"/>
    <s v="YES"/>
    <s v="NO"/>
    <n v="2"/>
  </r>
  <r>
    <n v="182"/>
    <s v="Ekvira Bhagale"/>
    <n v="886245"/>
    <n v="24"/>
    <n v="27"/>
    <n v="75"/>
    <n v="1.51"/>
    <n v="32.893294153765197"/>
    <n v="14"/>
    <n v="2"/>
    <n v="3"/>
    <n v="4"/>
    <s v="HW"/>
    <s v="SHOPKEEPER"/>
    <n v="2"/>
    <n v="1"/>
    <n v="1"/>
    <n v="0"/>
    <n v="0"/>
    <n v="0"/>
    <n v="0"/>
    <n v="1"/>
    <s v="NO"/>
    <x v="39"/>
    <s v="37+1"/>
    <s v="SEV.PREECLAMPSIA "/>
    <s v="NORMAL"/>
    <s v="NA"/>
    <s v="NA"/>
    <s v="F"/>
    <n v="30"/>
    <s v="NO"/>
    <x v="1"/>
    <x v="2"/>
    <x v="1"/>
    <n v="12"/>
    <n v="2"/>
    <s v="NO"/>
    <s v="NA"/>
    <s v="YES"/>
    <s v="J"/>
    <s v="YES"/>
    <s v="NA"/>
    <s v="PL"/>
    <s v="Pt."/>
    <s v="YES"/>
    <s v="NO"/>
    <n v="3"/>
  </r>
  <r>
    <n v="183"/>
    <s v="Rainaaz Madari"/>
    <n v="881365"/>
    <n v="29"/>
    <n v="30"/>
    <n v="80"/>
    <n v="1.54"/>
    <n v="33.732501264968803"/>
    <n v="18"/>
    <n v="3"/>
    <n v="4"/>
    <n v="8"/>
    <s v="HW"/>
    <s v="IT JOB"/>
    <n v="2"/>
    <n v="1"/>
    <n v="1"/>
    <n v="0"/>
    <n v="0"/>
    <n v="0"/>
    <n v="1"/>
    <n v="0"/>
    <s v="NO"/>
    <x v="45"/>
    <s v="39+0"/>
    <s v="NO"/>
    <s v="NORMAL"/>
    <s v="NA"/>
    <s v="NA"/>
    <s v="M"/>
    <n v="78"/>
    <s v="NO"/>
    <x v="1"/>
    <x v="1"/>
    <x v="1"/>
    <n v="20"/>
    <n v="4"/>
    <s v="NO"/>
    <s v="NA"/>
    <s v="YES"/>
    <s v="N"/>
    <s v="YES"/>
    <s v="NA"/>
    <s v="PL"/>
    <s v="B"/>
    <s v="NO"/>
    <s v="NO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7:E60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axis="axisRow"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3">
    <i>
      <x v="1"/>
    </i>
    <i>
      <x v="12"/>
    </i>
    <i>
      <x v="15"/>
    </i>
    <i>
      <x v="17"/>
    </i>
    <i>
      <x v="18"/>
    </i>
    <i>
      <x v="21"/>
    </i>
    <i>
      <x v="23"/>
    </i>
    <i>
      <x v="25"/>
    </i>
    <i>
      <x v="26"/>
    </i>
    <i>
      <x v="27"/>
    </i>
    <i>
      <x v="29"/>
    </i>
    <i>
      <x v="3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B55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12">
    <i>
      <x v="2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1:B117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4"/>
        <item x="2"/>
        <item x="3"/>
        <item x="1"/>
        <item x="0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9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3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18"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9:B105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axis="axisRow"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7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2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9:B93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axis="axisRow"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4"/>
  </rowFields>
  <rowItems count="4">
    <i>
      <x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6:B14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>
      <items count="7">
        <item x="2"/>
        <item x="4"/>
        <item x="1"/>
        <item x="0"/>
        <item x="3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8">
        <item x="5"/>
        <item x="4"/>
        <item x="2"/>
        <item x="3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2:B135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>
      <items count="7">
        <item x="2"/>
        <item x="4"/>
        <item x="1"/>
        <item x="0"/>
        <item x="3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8">
        <item x="5"/>
        <item x="4"/>
        <item x="2"/>
        <item x="3"/>
        <item x="1"/>
        <item x="0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32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8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9:B92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axis="axisRow"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3">
    <i>
      <x v="1"/>
    </i>
    <i>
      <x v="12"/>
    </i>
    <i>
      <x v="15"/>
    </i>
    <i>
      <x v="17"/>
    </i>
    <i>
      <x v="18"/>
    </i>
    <i>
      <x v="21"/>
    </i>
    <i>
      <x v="23"/>
    </i>
    <i>
      <x v="25"/>
    </i>
    <i>
      <x v="26"/>
    </i>
    <i>
      <x v="27"/>
    </i>
    <i>
      <x v="29"/>
    </i>
    <i>
      <x v="3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3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8:B132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44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6:B10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B24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8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:B70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4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3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7:B122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0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4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7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:B50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40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3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7:B100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:B55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axis="axisRow"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 v="2"/>
    </i>
    <i>
      <x v="12"/>
    </i>
    <i>
      <x v="15"/>
    </i>
    <i>
      <x v="23"/>
    </i>
    <i>
      <x v="29"/>
    </i>
    <i>
      <x v="3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41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40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2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B78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5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ETAL COMPLICATION =&gt;23 to 60">
  <location ref="A76:B84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ascending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5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27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3">
    <i>
      <x v="1"/>
    </i>
    <i>
      <x v="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5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ETAL COMPLICATION &lt;23_x000a_">
  <location ref="A63:B69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ascending">
      <items count="9">
        <item x="7"/>
        <item x="6"/>
        <item x="5"/>
        <item x="2"/>
        <item x="1"/>
        <item x="3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5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17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3">
    <i>
      <x v="1"/>
    </i>
    <i>
      <x v="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5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descending">
      <items count="4">
        <item h="1" x="0"/>
        <item x="1"/>
        <item x="2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3">
    <i>
      <x v="1"/>
    </i>
    <i>
      <x v="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5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ivery mood above  60">
  <location ref="A54:B57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5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ivery mood &gt;23 to 60">
  <location ref="A45:B48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5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ivery mood below 23">
  <location ref="A35:B38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6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axis="axisRow"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3">
    <i>
      <x v="2"/>
    </i>
    <i>
      <x v="12"/>
    </i>
    <i>
      <x v="15"/>
    </i>
    <i>
      <x v="16"/>
    </i>
    <i>
      <x v="18"/>
    </i>
    <i>
      <x v="23"/>
    </i>
    <i>
      <x v="25"/>
    </i>
    <i>
      <x v="26"/>
    </i>
    <i>
      <x v="27"/>
    </i>
    <i>
      <x v="29"/>
    </i>
    <i>
      <x v="30"/>
    </i>
    <i>
      <x v="3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ETAL COMPLICATION above 60">
  <location ref="A89:B95" firstHeaderRow="1" firstDataRow="1" firstDataCol="1" rowPageCount="1" colPageCount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1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9">
        <item x="7"/>
        <item x="6"/>
        <item x="5"/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3:K11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5"/>
        <item x="0"/>
        <item x="1"/>
        <item x="3"/>
        <item x="12"/>
        <item x="13"/>
        <item x="11"/>
        <item x="7"/>
        <item x="10"/>
        <item x="9"/>
        <item x="6"/>
        <item x="8"/>
        <item x="2"/>
        <item x="4"/>
        <item x="5"/>
        <item x="14"/>
        <item h="1" x="16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cio ecnomic states">
  <location ref="F95:G111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axis="axisRow" showAll="0">
      <items count="18">
        <item x="15"/>
        <item x="0"/>
        <item x="1"/>
        <item x="3"/>
        <item x="12"/>
        <item x="13"/>
        <item x="11"/>
        <item x="7"/>
        <item x="10"/>
        <item x="9"/>
        <item x="6"/>
        <item x="8"/>
        <item x="2"/>
        <item x="4"/>
        <item x="5"/>
        <item x="14"/>
        <item x="16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4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3:B84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axis="axisRow" showAll="0">
      <items count="13">
        <item x="6"/>
        <item x="7"/>
        <item x="1"/>
        <item x="10"/>
        <item x="9"/>
        <item x="5"/>
        <item x="0"/>
        <item x="2"/>
        <item x="8"/>
        <item x="4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4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B68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7"/>
        <item x="1"/>
        <item x="10"/>
        <item x="9"/>
        <item x="5"/>
        <item x="0"/>
        <item x="2"/>
        <item x="8"/>
        <item x="4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12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4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9:B96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axis="axisRow" showAll="0">
      <items count="13">
        <item x="6"/>
        <item x="7"/>
        <item x="1"/>
        <item x="10"/>
        <item x="9"/>
        <item x="5"/>
        <item x="0"/>
        <item x="2"/>
        <item x="8"/>
        <item x="4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4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B36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3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3:B58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PivotTable4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4:G3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Row" showAll="0">
      <items count="19">
        <item x="14"/>
        <item x="5"/>
        <item x="15"/>
        <item x="10"/>
        <item x="2"/>
        <item x="4"/>
        <item x="9"/>
        <item x="7"/>
        <item x="6"/>
        <item x="11"/>
        <item x="8"/>
        <item x="16"/>
        <item x="12"/>
        <item x="1"/>
        <item x="3"/>
        <item x="0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PivotTable3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8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axis="axisRow"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3">
    <i>
      <x v="2"/>
    </i>
    <i>
      <x v="12"/>
    </i>
    <i>
      <x v="15"/>
    </i>
    <i>
      <x v="16"/>
    </i>
    <i>
      <x v="18"/>
    </i>
    <i>
      <x v="23"/>
    </i>
    <i>
      <x v="25"/>
    </i>
    <i>
      <x v="26"/>
    </i>
    <i>
      <x v="27"/>
    </i>
    <i>
      <x v="29"/>
    </i>
    <i>
      <x v="30"/>
    </i>
    <i>
      <x v="3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PivotTable3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PivotTable4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18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axis="axisRow" showAll="0">
      <items count="19">
        <item x="14"/>
        <item x="5"/>
        <item x="15"/>
        <item x="10"/>
        <item x="2"/>
        <item x="4"/>
        <item x="9"/>
        <item x="7"/>
        <item x="6"/>
        <item x="11"/>
        <item x="8"/>
        <item x="16"/>
        <item x="12"/>
        <item x="1"/>
        <item x="3"/>
        <item x="0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13"/>
  </rowFields>
  <rowItems count="13">
    <i>
      <x/>
    </i>
    <i>
      <x v="1"/>
    </i>
    <i>
      <x v="2"/>
    </i>
    <i>
      <x v="4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2.xml><?xml version="1.0" encoding="utf-8"?>
<pivotTableDefinition xmlns="http://schemas.openxmlformats.org/spreadsheetml/2006/main" name="PivotTable3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3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4:B97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29"/>
  </rowFields>
  <rowItems count="3">
    <i>
      <x v="1"/>
    </i>
    <i>
      <x v="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4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2:G61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axis="axisRow"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28"/>
  </rowFields>
  <rowItems count="9">
    <i>
      <x/>
    </i>
    <i>
      <x v="3"/>
    </i>
    <i>
      <x v="6"/>
    </i>
    <i>
      <x v="8"/>
    </i>
    <i>
      <x v="10"/>
    </i>
    <i>
      <x v="15"/>
    </i>
    <i>
      <x v="16"/>
    </i>
    <i>
      <x v="18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5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4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6.xml><?xml version="1.0" encoding="utf-8"?>
<pivotTableDefinition xmlns="http://schemas.openxmlformats.org/spreadsheetml/2006/main" name="PivotTable2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5:B88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29"/>
  </rowFields>
  <rowItems count="3">
    <i>
      <x v="1"/>
    </i>
    <i>
      <x v="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7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B35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axis="axisRow"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 v="2"/>
    </i>
    <i>
      <x v="12"/>
    </i>
    <i>
      <x v="15"/>
    </i>
    <i>
      <x v="23"/>
    </i>
    <i>
      <x v="29"/>
    </i>
    <i>
      <x v="3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8.xml><?xml version="1.0" encoding="utf-8"?>
<pivotTableDefinition xmlns="http://schemas.openxmlformats.org/spreadsheetml/2006/main" name="PivotTable2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7:H72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showAll="0"/>
    <pivotField showAll="0"/>
    <pivotField axis="axisRow" showAll="0">
      <items count="11">
        <item x="6"/>
        <item x="7"/>
        <item x="5"/>
        <item x="1"/>
        <item x="0"/>
        <item x="8"/>
        <item x="4"/>
        <item x="3"/>
        <item x="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1"/>
  </rowFields>
  <rowItems count="5">
    <i>
      <x v="1"/>
    </i>
    <i>
      <x v="3"/>
    </i>
    <i>
      <x v="4"/>
    </i>
    <i>
      <x v="7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9.xml><?xml version="1.0" encoding="utf-8"?>
<pivotTableDefinition xmlns="http://schemas.openxmlformats.org/spreadsheetml/2006/main" name="PivotTable2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6:F101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axis="axisRow" showAll="0">
      <items count="55">
        <item x="2"/>
        <item x="25"/>
        <item x="14"/>
        <item x="47"/>
        <item x="49"/>
        <item x="24"/>
        <item x="42"/>
        <item x="0"/>
        <item x="45"/>
        <item x="13"/>
        <item x="37"/>
        <item x="8"/>
        <item x="16"/>
        <item x="39"/>
        <item x="10"/>
        <item x="32"/>
        <item x="6"/>
        <item x="20"/>
        <item x="15"/>
        <item x="35"/>
        <item x="1"/>
        <item x="50"/>
        <item x="33"/>
        <item x="30"/>
        <item x="12"/>
        <item x="36"/>
        <item x="44"/>
        <item x="19"/>
        <item x="29"/>
        <item x="31"/>
        <item x="23"/>
        <item x="38"/>
        <item x="28"/>
        <item x="34"/>
        <item x="9"/>
        <item x="27"/>
        <item x="5"/>
        <item x="17"/>
        <item x="26"/>
        <item x="48"/>
        <item x="46"/>
        <item x="4"/>
        <item x="3"/>
        <item x="51"/>
        <item x="7"/>
        <item x="11"/>
        <item x="41"/>
        <item x="40"/>
        <item x="43"/>
        <item x="52"/>
        <item x="21"/>
        <item x="22"/>
        <item x="18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22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axis="axisRow" showAll="0">
      <items count="35">
        <item x="21"/>
        <item x="1"/>
        <item x="17"/>
        <item x="8"/>
        <item x="30"/>
        <item x="26"/>
        <item x="19"/>
        <item x="23"/>
        <item x="12"/>
        <item x="27"/>
        <item x="15"/>
        <item x="13"/>
        <item x="5"/>
        <item x="16"/>
        <item x="28"/>
        <item x="9"/>
        <item x="29"/>
        <item x="25"/>
        <item x="11"/>
        <item x="31"/>
        <item x="0"/>
        <item x="20"/>
        <item x="24"/>
        <item x="6"/>
        <item x="32"/>
        <item x="3"/>
        <item x="10"/>
        <item x="7"/>
        <item x="18"/>
        <item x="4"/>
        <item x="22"/>
        <item x="14"/>
        <item x="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19">
    <i>
      <x/>
    </i>
    <i>
      <x v="1"/>
    </i>
    <i>
      <x v="11"/>
    </i>
    <i>
      <x v="12"/>
    </i>
    <i>
      <x v="13"/>
    </i>
    <i>
      <x v="15"/>
    </i>
    <i>
      <x v="17"/>
    </i>
    <i>
      <x v="18"/>
    </i>
    <i>
      <x v="20"/>
    </i>
    <i>
      <x v="21"/>
    </i>
    <i>
      <x v="22"/>
    </i>
    <i>
      <x v="23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0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5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h="1" x="5"/>
        <item h="1" x="4"/>
        <item x="2"/>
        <item h="1" x="3"/>
        <item h="1" x="1"/>
        <item h="1" x="0"/>
        <item h="1"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27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1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B43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h="1" x="60"/>
        <item t="default"/>
      </items>
    </pivotField>
    <pivotField showAll="0"/>
    <pivotField showAll="0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2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7:B76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axis="axisRow"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28"/>
  </rowFields>
  <rowItems count="9">
    <i>
      <x/>
    </i>
    <i>
      <x v="3"/>
    </i>
    <i>
      <x v="6"/>
    </i>
    <i>
      <x v="8"/>
    </i>
    <i>
      <x v="11"/>
    </i>
    <i>
      <x v="15"/>
    </i>
    <i>
      <x v="16"/>
    </i>
    <i>
      <x v="18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3.xml><?xml version="1.0" encoding="utf-8"?>
<pivotTableDefinition xmlns="http://schemas.openxmlformats.org/spreadsheetml/2006/main" name="PivotTable2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5:B137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>
      <items count="21">
        <item x="14"/>
        <item h="1" x="7"/>
        <item h="1" x="4"/>
        <item x="6"/>
        <item h="1" x="9"/>
        <item h="1" x="17"/>
        <item x="11"/>
        <item h="1" x="12"/>
        <item x="2"/>
        <item h="1" x="15"/>
        <item x="1"/>
        <item x="8"/>
        <item h="1" x="10"/>
        <item h="1" x="16"/>
        <item h="1" x="18"/>
        <item x="0"/>
        <item x="5"/>
        <item h="1" x="13"/>
        <item x="3"/>
        <item h="1" x="19"/>
        <item t="default"/>
      </items>
    </pivotField>
    <pivotField showAll="0" sortType="descending">
      <items count="4">
        <item x="2"/>
        <item x="1"/>
        <item x="0"/>
        <item t="default"/>
      </items>
    </pivotField>
    <pivotField axis="axisRow" showAll="0">
      <items count="55">
        <item x="2"/>
        <item x="25"/>
        <item x="14"/>
        <item x="47"/>
        <item x="49"/>
        <item x="24"/>
        <item x="42"/>
        <item x="0"/>
        <item x="45"/>
        <item x="13"/>
        <item x="37"/>
        <item x="8"/>
        <item x="16"/>
        <item x="39"/>
        <item x="10"/>
        <item x="32"/>
        <item x="6"/>
        <item x="20"/>
        <item x="15"/>
        <item x="35"/>
        <item x="1"/>
        <item x="50"/>
        <item x="33"/>
        <item x="30"/>
        <item x="12"/>
        <item x="36"/>
        <item x="44"/>
        <item x="19"/>
        <item x="29"/>
        <item x="31"/>
        <item x="23"/>
        <item x="38"/>
        <item x="28"/>
        <item x="34"/>
        <item x="9"/>
        <item x="27"/>
        <item x="5"/>
        <item x="17"/>
        <item x="26"/>
        <item x="48"/>
        <item x="46"/>
        <item x="4"/>
        <item x="3"/>
        <item x="51"/>
        <item x="7"/>
        <item x="11"/>
        <item x="41"/>
        <item x="40"/>
        <item x="43"/>
        <item x="52"/>
        <item x="21"/>
        <item x="22"/>
        <item x="18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0"/>
  </rowFields>
  <rowItems count="32"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5"/>
        <item x="0"/>
        <item x="1"/>
        <item x="3"/>
        <item x="12"/>
        <item x="13"/>
        <item x="11"/>
        <item x="7"/>
        <item x="10"/>
        <item x="9"/>
        <item x="6"/>
        <item x="8"/>
        <item x="2"/>
        <item x="4"/>
        <item x="5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x="57"/>
        <item x="56"/>
        <item x="10"/>
        <item x="7"/>
        <item x="22"/>
        <item x="45"/>
        <item x="49"/>
        <item x="50"/>
        <item x="55"/>
        <item x="59"/>
        <item x="23"/>
        <item x="21"/>
        <item x="18"/>
        <item x="52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5:B81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axis="axisRow"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0:B126" firstHeaderRow="1" firstDataRow="1" firstDataCol="1" rowPageCount="1" colPageCount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h="1" x="34"/>
        <item h="1" x="15"/>
        <item h="1" x="2"/>
        <item h="1" x="31"/>
        <item h="1" x="24"/>
        <item h="1" x="0"/>
        <item h="1" x="13"/>
        <item h="1" x="3"/>
        <item h="1" x="38"/>
        <item h="1" x="12"/>
        <item h="1" x="43"/>
        <item h="1" x="39"/>
        <item h="1" x="44"/>
        <item h="1" x="26"/>
        <item x="8"/>
        <item x="6"/>
        <item x="30"/>
        <item x="17"/>
        <item x="51"/>
        <item x="40"/>
        <item x="1"/>
        <item x="37"/>
        <item x="48"/>
        <item x="47"/>
        <item x="33"/>
        <item x="11"/>
        <item x="14"/>
        <item x="42"/>
        <item x="19"/>
        <item x="25"/>
        <item x="20"/>
        <item x="41"/>
        <item x="27"/>
        <item x="46"/>
        <item x="35"/>
        <item x="32"/>
        <item x="58"/>
        <item x="9"/>
        <item x="29"/>
        <item x="5"/>
        <item x="16"/>
        <item x="28"/>
        <item x="36"/>
        <item x="54"/>
        <item x="53"/>
        <item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4"/>
        <item x="2"/>
        <item x="3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2:B69" firstHeaderRow="1" firstDataRow="1" firstDataCol="1" rowPageCount="1" colPageCount="1"/>
  <pivotFields count="45">
    <pivotField showAll="0"/>
    <pivotField showAll="0"/>
    <pivotField showAll="0"/>
    <pivotField showAll="0">
      <items count="23">
        <item x="18"/>
        <item x="19"/>
        <item x="14"/>
        <item x="17"/>
        <item x="8"/>
        <item x="2"/>
        <item x="13"/>
        <item x="12"/>
        <item x="1"/>
        <item x="6"/>
        <item x="10"/>
        <item x="9"/>
        <item x="11"/>
        <item x="0"/>
        <item x="7"/>
        <item x="5"/>
        <item x="4"/>
        <item x="3"/>
        <item x="16"/>
        <item x="15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62">
        <item x="34"/>
        <item x="15"/>
        <item x="2"/>
        <item x="31"/>
        <item x="24"/>
        <item x="0"/>
        <item x="13"/>
        <item x="3"/>
        <item x="38"/>
        <item x="12"/>
        <item x="43"/>
        <item x="39"/>
        <item x="44"/>
        <item x="26"/>
        <item h="1" x="8"/>
        <item h="1" x="6"/>
        <item h="1" x="30"/>
        <item h="1" x="17"/>
        <item h="1" x="51"/>
        <item h="1" x="40"/>
        <item h="1" x="1"/>
        <item h="1" x="37"/>
        <item h="1" x="48"/>
        <item h="1" x="47"/>
        <item h="1" x="33"/>
        <item h="1" x="11"/>
        <item h="1" x="14"/>
        <item h="1" x="42"/>
        <item h="1" x="19"/>
        <item h="1" x="25"/>
        <item h="1" x="20"/>
        <item h="1" x="41"/>
        <item h="1" x="27"/>
        <item h="1" x="46"/>
        <item h="1" x="35"/>
        <item h="1" x="32"/>
        <item h="1" x="58"/>
        <item h="1" x="9"/>
        <item h="1" x="29"/>
        <item h="1" x="5"/>
        <item h="1" x="16"/>
        <item h="1" x="28"/>
        <item h="1" x="36"/>
        <item h="1" x="54"/>
        <item h="1" x="53"/>
        <item h="1" x="4"/>
        <item h="1" x="57"/>
        <item h="1" x="56"/>
        <item h="1" x="10"/>
        <item h="1" x="7"/>
        <item h="1" x="22"/>
        <item h="1" x="45"/>
        <item h="1" x="49"/>
        <item h="1" x="50"/>
        <item h="1" x="55"/>
        <item h="1" x="59"/>
        <item h="1" x="23"/>
        <item h="1" x="21"/>
        <item h="1" x="18"/>
        <item h="1" x="52"/>
        <item h="1" x="60"/>
        <item t="default"/>
      </items>
    </pivotField>
    <pivotField showAll="0"/>
    <pivotField showAll="0" sortType="ascending">
      <items count="35">
        <item h="1" x="21"/>
        <item x="1"/>
        <item x="17"/>
        <item h="1" x="8"/>
        <item h="1" x="30"/>
        <item h="1" x="26"/>
        <item h="1" x="19"/>
        <item h="1" x="23"/>
        <item h="1" x="12"/>
        <item h="1" x="27"/>
        <item h="1" x="15"/>
        <item h="1" x="13"/>
        <item x="5"/>
        <item h="1" x="16"/>
        <item h="1" x="28"/>
        <item x="9"/>
        <item x="29"/>
        <item x="25"/>
        <item x="11"/>
        <item h="1" x="31"/>
        <item h="1" x="0"/>
        <item x="20"/>
        <item h="1" x="24"/>
        <item x="6"/>
        <item h="1" x="32"/>
        <item x="3"/>
        <item x="10"/>
        <item x="7"/>
        <item h="1" x="18"/>
        <item x="4"/>
        <item x="22"/>
        <item h="1" x="14"/>
        <item x="2"/>
        <item h="1" x="3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23">
        <item x="2"/>
        <item x="15"/>
        <item x="7"/>
        <item x="14"/>
        <item x="3"/>
        <item x="4"/>
        <item x="0"/>
        <item x="11"/>
        <item x="19"/>
        <item x="9"/>
        <item x="16"/>
        <item x="10"/>
        <item x="5"/>
        <item x="6"/>
        <item x="20"/>
        <item x="8"/>
        <item x="18"/>
        <item x="12"/>
        <item x="13"/>
        <item x="17"/>
        <item x="1"/>
        <item x="21"/>
        <item t="default"/>
      </items>
    </pivotField>
    <pivotField axis="axisRow" showAll="0">
      <items count="9">
        <item x="1"/>
        <item x="5"/>
        <item x="6"/>
        <item x="2"/>
        <item x="4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3" hier="-1"/>
  </pageFields>
  <dataFields count="1">
    <dataField name="Count of INTER-PREGNANCY INTERVAL (MONTHS)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ivotTable" Target="../pivotTables/pivotTable17.xml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5.xml"/><Relationship Id="rId13" Type="http://schemas.openxmlformats.org/officeDocument/2006/relationships/pivotTable" Target="../pivotTables/pivotTable30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12" Type="http://schemas.openxmlformats.org/officeDocument/2006/relationships/pivotTable" Target="../pivotTables/pivotTable29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11" Type="http://schemas.openxmlformats.org/officeDocument/2006/relationships/pivotTable" Target="../pivotTables/pivotTable28.xml"/><Relationship Id="rId5" Type="http://schemas.openxmlformats.org/officeDocument/2006/relationships/pivotTable" Target="../pivotTables/pivotTable22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27.xml"/><Relationship Id="rId4" Type="http://schemas.openxmlformats.org/officeDocument/2006/relationships/pivotTable" Target="../pivotTables/pivotTable21.xml"/><Relationship Id="rId9" Type="http://schemas.openxmlformats.org/officeDocument/2006/relationships/pivotTable" Target="../pivotTables/pivotTable26.xml"/><Relationship Id="rId14" Type="http://schemas.openxmlformats.org/officeDocument/2006/relationships/pivotTable" Target="../pivotTables/pivotTable3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9.xml"/><Relationship Id="rId3" Type="http://schemas.openxmlformats.org/officeDocument/2006/relationships/pivotTable" Target="../pivotTables/pivotTable34.xml"/><Relationship Id="rId7" Type="http://schemas.openxmlformats.org/officeDocument/2006/relationships/pivotTable" Target="../pivotTables/pivotTable38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6" Type="http://schemas.openxmlformats.org/officeDocument/2006/relationships/pivotTable" Target="../pivotTables/pivotTable37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36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35.xml"/><Relationship Id="rId9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4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43.xml"/><Relationship Id="rId7" Type="http://schemas.openxmlformats.org/officeDocument/2006/relationships/pivotTable" Target="../pivotTables/pivotTable47.xml"/><Relationship Id="rId12" Type="http://schemas.openxmlformats.org/officeDocument/2006/relationships/pivotTable" Target="../pivotTables/pivotTable52.xml"/><Relationship Id="rId2" Type="http://schemas.openxmlformats.org/officeDocument/2006/relationships/pivotTable" Target="../pivotTables/pivotTable42.xml"/><Relationship Id="rId1" Type="http://schemas.openxmlformats.org/officeDocument/2006/relationships/pivotTable" Target="../pivotTables/pivotTable41.xml"/><Relationship Id="rId6" Type="http://schemas.openxmlformats.org/officeDocument/2006/relationships/pivotTable" Target="../pivotTables/pivotTable46.xml"/><Relationship Id="rId11" Type="http://schemas.openxmlformats.org/officeDocument/2006/relationships/pivotTable" Target="../pivotTables/pivotTable51.xml"/><Relationship Id="rId5" Type="http://schemas.openxmlformats.org/officeDocument/2006/relationships/pivotTable" Target="../pivotTables/pivotTable45.xml"/><Relationship Id="rId10" Type="http://schemas.openxmlformats.org/officeDocument/2006/relationships/pivotTable" Target="../pivotTables/pivotTable50.xml"/><Relationship Id="rId4" Type="http://schemas.openxmlformats.org/officeDocument/2006/relationships/pivotTable" Target="../pivotTables/pivotTable44.xml"/><Relationship Id="rId9" Type="http://schemas.openxmlformats.org/officeDocument/2006/relationships/pivotTable" Target="../pivotTables/pivotTable49.xml"/><Relationship Id="rId1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60.xml"/><Relationship Id="rId13" Type="http://schemas.openxmlformats.org/officeDocument/2006/relationships/drawing" Target="../drawings/drawing6.xml"/><Relationship Id="rId3" Type="http://schemas.openxmlformats.org/officeDocument/2006/relationships/pivotTable" Target="../pivotTables/pivotTable55.xml"/><Relationship Id="rId7" Type="http://schemas.openxmlformats.org/officeDocument/2006/relationships/pivotTable" Target="../pivotTables/pivotTable59.xml"/><Relationship Id="rId12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4.xml"/><Relationship Id="rId1" Type="http://schemas.openxmlformats.org/officeDocument/2006/relationships/pivotTable" Target="../pivotTables/pivotTable53.xml"/><Relationship Id="rId6" Type="http://schemas.openxmlformats.org/officeDocument/2006/relationships/pivotTable" Target="../pivotTables/pivotTable58.xml"/><Relationship Id="rId11" Type="http://schemas.openxmlformats.org/officeDocument/2006/relationships/pivotTable" Target="../pivotTables/pivotTable63.xml"/><Relationship Id="rId5" Type="http://schemas.openxmlformats.org/officeDocument/2006/relationships/pivotTable" Target="../pivotTables/pivotTable57.xml"/><Relationship Id="rId10" Type="http://schemas.openxmlformats.org/officeDocument/2006/relationships/pivotTable" Target="../pivotTables/pivotTable62.xml"/><Relationship Id="rId4" Type="http://schemas.openxmlformats.org/officeDocument/2006/relationships/pivotTable" Target="../pivotTables/pivotTable56.xml"/><Relationship Id="rId9" Type="http://schemas.openxmlformats.org/officeDocument/2006/relationships/pivotTable" Target="../pivotTables/pivotTable6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C72" workbookViewId="0">
      <selection activeCell="H81" sqref="H81"/>
    </sheetView>
  </sheetViews>
  <sheetFormatPr defaultRowHeight="15"/>
  <cols>
    <col min="1" max="1" width="37.28515625" customWidth="1"/>
    <col min="2" max="2" width="46" customWidth="1"/>
    <col min="4" max="4" width="37.28515625" bestFit="1" customWidth="1"/>
    <col min="5" max="5" width="46" bestFit="1" customWidth="1"/>
  </cols>
  <sheetData>
    <row r="1" spans="1:8">
      <c r="A1" s="2" t="s">
        <v>13</v>
      </c>
      <c r="B1" t="s">
        <v>386</v>
      </c>
      <c r="D1" s="2" t="s">
        <v>13</v>
      </c>
      <c r="E1" t="s">
        <v>386</v>
      </c>
      <c r="G1" s="2" t="s">
        <v>13</v>
      </c>
      <c r="H1" t="s">
        <v>386</v>
      </c>
    </row>
    <row r="3" spans="1:8">
      <c r="A3" s="2" t="s">
        <v>384</v>
      </c>
      <c r="B3" t="s">
        <v>383</v>
      </c>
      <c r="D3" s="2" t="s">
        <v>384</v>
      </c>
      <c r="E3" t="s">
        <v>383</v>
      </c>
      <c r="G3" s="2" t="s">
        <v>384</v>
      </c>
      <c r="H3" t="s">
        <v>383</v>
      </c>
    </row>
    <row r="4" spans="1:8">
      <c r="A4" s="4" t="s">
        <v>55</v>
      </c>
      <c r="B4" s="3">
        <v>1</v>
      </c>
      <c r="D4" s="4" t="s">
        <v>192</v>
      </c>
      <c r="E4" s="3">
        <v>1</v>
      </c>
      <c r="G4" s="4" t="s">
        <v>77</v>
      </c>
      <c r="H4" s="3">
        <v>2</v>
      </c>
    </row>
    <row r="5" spans="1:8">
      <c r="A5" s="4" t="s">
        <v>70</v>
      </c>
      <c r="B5" s="3">
        <v>5</v>
      </c>
      <c r="D5" s="4" t="s">
        <v>55</v>
      </c>
      <c r="E5" s="3">
        <v>1</v>
      </c>
      <c r="G5" s="4" t="s">
        <v>70</v>
      </c>
      <c r="H5" s="3">
        <v>11</v>
      </c>
    </row>
    <row r="6" spans="1:8">
      <c r="A6" s="4" t="s">
        <v>98</v>
      </c>
      <c r="B6" s="3">
        <v>3</v>
      </c>
      <c r="D6" s="4" t="s">
        <v>138</v>
      </c>
      <c r="E6" s="3">
        <v>1</v>
      </c>
      <c r="G6" s="4" t="s">
        <v>98</v>
      </c>
      <c r="H6" s="3">
        <v>3</v>
      </c>
    </row>
    <row r="7" spans="1:8">
      <c r="A7" s="4" t="s">
        <v>105</v>
      </c>
      <c r="B7" s="3">
        <v>1</v>
      </c>
      <c r="D7" s="4" t="s">
        <v>70</v>
      </c>
      <c r="E7" s="3">
        <v>5</v>
      </c>
      <c r="G7" s="4" t="s">
        <v>296</v>
      </c>
      <c r="H7" s="3">
        <v>1</v>
      </c>
    </row>
    <row r="8" spans="1:8">
      <c r="A8" s="4" t="s">
        <v>112</v>
      </c>
      <c r="B8" s="3">
        <v>1</v>
      </c>
      <c r="D8" s="4" t="s">
        <v>156</v>
      </c>
      <c r="E8" s="3">
        <v>2</v>
      </c>
      <c r="G8" s="4" t="s">
        <v>112</v>
      </c>
      <c r="H8" s="3">
        <v>2</v>
      </c>
    </row>
    <row r="9" spans="1:8">
      <c r="A9" s="4" t="s">
        <v>178</v>
      </c>
      <c r="B9" s="3">
        <v>3</v>
      </c>
      <c r="D9" s="4" t="s">
        <v>98</v>
      </c>
      <c r="E9" s="3">
        <v>3</v>
      </c>
      <c r="G9" s="4" t="s">
        <v>81</v>
      </c>
      <c r="H9" s="3">
        <v>14</v>
      </c>
    </row>
    <row r="10" spans="1:8">
      <c r="A10" s="4" t="s">
        <v>81</v>
      </c>
      <c r="B10" s="3">
        <v>4</v>
      </c>
      <c r="D10" s="4" t="s">
        <v>105</v>
      </c>
      <c r="E10" s="3">
        <v>1</v>
      </c>
      <c r="G10" s="4" t="s">
        <v>65</v>
      </c>
      <c r="H10" s="3">
        <v>1</v>
      </c>
    </row>
    <row r="11" spans="1:8">
      <c r="A11" s="4" t="s">
        <v>65</v>
      </c>
      <c r="B11" s="3">
        <v>1</v>
      </c>
      <c r="D11" s="4" t="s">
        <v>112</v>
      </c>
      <c r="E11" s="3">
        <v>1</v>
      </c>
      <c r="G11" s="4" t="s">
        <v>102</v>
      </c>
      <c r="H11" s="3">
        <v>4</v>
      </c>
    </row>
    <row r="12" spans="1:8">
      <c r="A12" s="4" t="s">
        <v>102</v>
      </c>
      <c r="B12" s="3">
        <v>1</v>
      </c>
      <c r="D12" s="4" t="s">
        <v>29</v>
      </c>
      <c r="E12" s="3">
        <v>21</v>
      </c>
      <c r="G12" s="4" t="s">
        <v>93</v>
      </c>
      <c r="H12" s="3">
        <v>4</v>
      </c>
    </row>
    <row r="13" spans="1:8">
      <c r="A13" s="4" t="s">
        <v>93</v>
      </c>
      <c r="B13" s="3">
        <v>5</v>
      </c>
      <c r="D13" s="4" t="s">
        <v>178</v>
      </c>
      <c r="E13" s="3">
        <v>3</v>
      </c>
      <c r="G13" s="4" t="s">
        <v>76</v>
      </c>
      <c r="H13" s="3">
        <v>2</v>
      </c>
    </row>
    <row r="14" spans="1:8">
      <c r="A14" s="4" t="s">
        <v>76</v>
      </c>
      <c r="B14" s="3">
        <v>1</v>
      </c>
      <c r="D14" s="4" t="s">
        <v>217</v>
      </c>
      <c r="E14" s="3">
        <v>1</v>
      </c>
      <c r="G14" s="4" t="s">
        <v>208</v>
      </c>
      <c r="H14" s="3">
        <v>2</v>
      </c>
    </row>
    <row r="15" spans="1:8">
      <c r="A15" s="4" t="s">
        <v>208</v>
      </c>
      <c r="B15" s="3">
        <v>1</v>
      </c>
      <c r="D15" s="4" t="s">
        <v>81</v>
      </c>
      <c r="E15" s="3">
        <v>4</v>
      </c>
      <c r="G15" s="4" t="s">
        <v>59</v>
      </c>
      <c r="H15" s="3">
        <v>1</v>
      </c>
    </row>
    <row r="16" spans="1:8">
      <c r="A16" s="4" t="s">
        <v>385</v>
      </c>
      <c r="B16" s="3">
        <v>27</v>
      </c>
      <c r="D16" s="4" t="s">
        <v>65</v>
      </c>
      <c r="E16" s="3">
        <v>1</v>
      </c>
      <c r="G16" s="4" t="s">
        <v>385</v>
      </c>
      <c r="H16" s="3">
        <v>47</v>
      </c>
    </row>
    <row r="17" spans="1:12">
      <c r="B17">
        <f>27+21</f>
        <v>48</v>
      </c>
      <c r="D17" s="4" t="s">
        <v>102</v>
      </c>
      <c r="E17" s="3">
        <v>1</v>
      </c>
      <c r="H17">
        <f>27+21</f>
        <v>48</v>
      </c>
    </row>
    <row r="18" spans="1:12">
      <c r="D18" s="4" t="s">
        <v>93</v>
      </c>
      <c r="E18" s="3">
        <v>5</v>
      </c>
    </row>
    <row r="19" spans="1:12">
      <c r="D19" s="4" t="s">
        <v>76</v>
      </c>
      <c r="E19" s="3">
        <v>1</v>
      </c>
    </row>
    <row r="20" spans="1:12">
      <c r="D20" s="4" t="s">
        <v>208</v>
      </c>
      <c r="E20" s="3">
        <v>1</v>
      </c>
    </row>
    <row r="21" spans="1:12">
      <c r="D21" s="4" t="s">
        <v>148</v>
      </c>
      <c r="E21" s="3">
        <v>1</v>
      </c>
    </row>
    <row r="22" spans="1:12">
      <c r="D22" s="4" t="s">
        <v>385</v>
      </c>
      <c r="E22" s="3">
        <v>54</v>
      </c>
    </row>
    <row r="24" spans="1:12">
      <c r="A24" s="2" t="s">
        <v>13</v>
      </c>
      <c r="B24" t="s">
        <v>386</v>
      </c>
    </row>
    <row r="26" spans="1:12" ht="16.5" thickBot="1">
      <c r="A26" s="2" t="s">
        <v>384</v>
      </c>
      <c r="B26" t="s">
        <v>383</v>
      </c>
      <c r="D26" s="21" t="s">
        <v>408</v>
      </c>
    </row>
    <row r="27" spans="1:12" ht="15.75" thickBot="1">
      <c r="A27" s="4" t="s">
        <v>77</v>
      </c>
      <c r="B27" s="3">
        <v>2</v>
      </c>
      <c r="D27" s="58"/>
      <c r="E27" s="59"/>
      <c r="F27" s="58" t="s">
        <v>387</v>
      </c>
      <c r="G27" s="60"/>
      <c r="H27" s="60"/>
      <c r="I27" s="60"/>
      <c r="J27" s="60"/>
      <c r="K27" s="59"/>
      <c r="L27" s="6"/>
    </row>
    <row r="28" spans="1:12" ht="30" customHeight="1" thickBot="1">
      <c r="A28" s="4" t="s">
        <v>70</v>
      </c>
      <c r="B28" s="3">
        <v>11</v>
      </c>
      <c r="D28" s="58"/>
      <c r="E28" s="59"/>
      <c r="F28" s="58" t="s">
        <v>416</v>
      </c>
      <c r="G28" s="59"/>
      <c r="H28" s="58" t="s">
        <v>417</v>
      </c>
      <c r="I28" s="59"/>
      <c r="J28" s="58" t="s">
        <v>391</v>
      </c>
      <c r="K28" s="59"/>
      <c r="L28" s="8" t="s">
        <v>392</v>
      </c>
    </row>
    <row r="29" spans="1:12" ht="15.75" thickBot="1">
      <c r="A29" s="4" t="s">
        <v>98</v>
      </c>
      <c r="B29" s="3">
        <v>3</v>
      </c>
      <c r="D29" s="10"/>
      <c r="E29" s="8"/>
      <c r="F29" s="8" t="s">
        <v>393</v>
      </c>
      <c r="G29" s="8" t="s">
        <v>394</v>
      </c>
      <c r="H29" s="8" t="s">
        <v>393</v>
      </c>
      <c r="I29" s="8" t="s">
        <v>394</v>
      </c>
      <c r="J29" s="8" t="s">
        <v>393</v>
      </c>
      <c r="K29" s="8" t="s">
        <v>394</v>
      </c>
      <c r="L29" s="8"/>
    </row>
    <row r="30" spans="1:12" ht="17.25">
      <c r="A30" s="4" t="s">
        <v>296</v>
      </c>
      <c r="B30" s="3">
        <v>1</v>
      </c>
      <c r="D30" s="12" t="s">
        <v>409</v>
      </c>
      <c r="E30" s="14" t="s">
        <v>410</v>
      </c>
      <c r="F30" s="14">
        <v>21</v>
      </c>
      <c r="G30" s="14">
        <v>40.4</v>
      </c>
      <c r="H30" s="14">
        <v>36</v>
      </c>
      <c r="I30" s="14">
        <v>50.7</v>
      </c>
      <c r="J30" s="14">
        <v>7</v>
      </c>
      <c r="K30" s="14">
        <v>30.4</v>
      </c>
      <c r="L30" s="14" t="s">
        <v>411</v>
      </c>
    </row>
    <row r="31" spans="1:12">
      <c r="A31" s="4" t="s">
        <v>112</v>
      </c>
      <c r="B31" s="3">
        <v>2</v>
      </c>
      <c r="D31" s="11"/>
      <c r="E31" s="15" t="s">
        <v>55</v>
      </c>
      <c r="F31" s="13">
        <v>1</v>
      </c>
      <c r="G31" s="14">
        <v>13.5</v>
      </c>
      <c r="H31" s="14">
        <v>9</v>
      </c>
      <c r="I31" s="14">
        <v>12.7</v>
      </c>
      <c r="J31" s="14">
        <v>4</v>
      </c>
      <c r="K31" s="14">
        <v>17.399999999999999</v>
      </c>
      <c r="L31" s="14"/>
    </row>
    <row r="32" spans="1:12">
      <c r="A32" s="4" t="s">
        <v>81</v>
      </c>
      <c r="B32" s="3">
        <v>14</v>
      </c>
      <c r="D32" s="11"/>
      <c r="E32" s="15" t="s">
        <v>70</v>
      </c>
      <c r="F32" s="13">
        <v>5</v>
      </c>
      <c r="G32" s="14">
        <v>9</v>
      </c>
      <c r="H32" s="14">
        <v>10</v>
      </c>
      <c r="I32" s="14">
        <v>14.1</v>
      </c>
      <c r="J32" s="14">
        <v>6</v>
      </c>
      <c r="K32" s="14">
        <v>26.1</v>
      </c>
      <c r="L32" s="14"/>
    </row>
    <row r="33" spans="1:12">
      <c r="A33" s="4" t="s">
        <v>65</v>
      </c>
      <c r="B33" s="3">
        <v>1</v>
      </c>
      <c r="D33" s="11"/>
      <c r="E33" s="15" t="s">
        <v>98</v>
      </c>
      <c r="F33" s="13">
        <v>3</v>
      </c>
      <c r="G33" s="14">
        <v>4.5</v>
      </c>
      <c r="H33" s="14">
        <v>2</v>
      </c>
      <c r="I33" s="14">
        <v>2.8</v>
      </c>
      <c r="J33" s="14">
        <v>1</v>
      </c>
      <c r="K33" s="14">
        <v>4.3</v>
      </c>
      <c r="L33" s="14"/>
    </row>
    <row r="34" spans="1:12">
      <c r="A34" s="4" t="s">
        <v>102</v>
      </c>
      <c r="B34" s="3">
        <v>4</v>
      </c>
      <c r="D34" s="11"/>
      <c r="E34" s="15" t="s">
        <v>105</v>
      </c>
      <c r="F34" s="13">
        <v>1</v>
      </c>
      <c r="G34" s="14">
        <v>9</v>
      </c>
      <c r="H34" s="14">
        <v>1</v>
      </c>
      <c r="I34" s="14">
        <v>1.4</v>
      </c>
      <c r="J34" s="14">
        <v>0</v>
      </c>
      <c r="K34" s="14">
        <v>0</v>
      </c>
      <c r="L34" s="14"/>
    </row>
    <row r="35" spans="1:12">
      <c r="A35" s="4" t="s">
        <v>93</v>
      </c>
      <c r="B35" s="3">
        <v>4</v>
      </c>
      <c r="D35" s="11"/>
      <c r="E35" s="15" t="s">
        <v>112</v>
      </c>
      <c r="F35" s="13">
        <v>1</v>
      </c>
      <c r="G35" s="14">
        <v>3.4</v>
      </c>
      <c r="H35" s="14">
        <v>5</v>
      </c>
      <c r="I35" s="14">
        <v>7</v>
      </c>
      <c r="J35" s="14">
        <v>0</v>
      </c>
      <c r="K35" s="14">
        <v>0</v>
      </c>
      <c r="L35" s="14"/>
    </row>
    <row r="36" spans="1:12">
      <c r="A36" s="4" t="s">
        <v>76</v>
      </c>
      <c r="B36" s="3">
        <v>2</v>
      </c>
      <c r="D36" s="11"/>
      <c r="E36" s="15" t="s">
        <v>178</v>
      </c>
      <c r="F36" s="13">
        <v>3</v>
      </c>
      <c r="G36" s="14">
        <v>2.2000000000000002</v>
      </c>
      <c r="H36" s="14">
        <v>1</v>
      </c>
      <c r="I36" s="14">
        <v>1.4</v>
      </c>
      <c r="J36" s="14">
        <v>0</v>
      </c>
      <c r="K36" s="14">
        <v>0</v>
      </c>
      <c r="L36" s="14"/>
    </row>
    <row r="37" spans="1:12" ht="15.75" thickBot="1">
      <c r="A37" s="4" t="s">
        <v>208</v>
      </c>
      <c r="B37" s="3">
        <v>2</v>
      </c>
      <c r="D37" s="9"/>
      <c r="E37" s="7" t="s">
        <v>412</v>
      </c>
      <c r="F37" s="7">
        <v>6</v>
      </c>
      <c r="G37" s="7">
        <v>18</v>
      </c>
      <c r="H37" s="7">
        <v>7</v>
      </c>
      <c r="I37" s="7">
        <v>9.9</v>
      </c>
      <c r="J37" s="7">
        <v>5</v>
      </c>
      <c r="K37" s="7">
        <v>21.7</v>
      </c>
      <c r="L37" s="7"/>
    </row>
    <row r="38" spans="1:12" ht="15.75" thickBot="1">
      <c r="A38" s="4" t="s">
        <v>59</v>
      </c>
      <c r="B38" s="3">
        <v>1</v>
      </c>
      <c r="D38" s="10"/>
      <c r="E38" s="8" t="s">
        <v>413</v>
      </c>
      <c r="F38" s="8">
        <v>54</v>
      </c>
      <c r="G38" s="8">
        <v>100</v>
      </c>
      <c r="H38" s="8">
        <v>71</v>
      </c>
      <c r="I38" s="8">
        <v>100</v>
      </c>
      <c r="J38" s="8">
        <v>23</v>
      </c>
      <c r="K38" s="8">
        <v>100</v>
      </c>
      <c r="L38" s="8"/>
    </row>
    <row r="39" spans="1:12" ht="15.75" thickBot="1">
      <c r="A39" s="4" t="s">
        <v>385</v>
      </c>
      <c r="B39" s="3">
        <v>47</v>
      </c>
      <c r="D39" s="55" t="s">
        <v>414</v>
      </c>
      <c r="E39" s="56"/>
      <c r="F39" s="56"/>
      <c r="G39" s="56"/>
      <c r="H39" s="56"/>
      <c r="I39" s="56"/>
      <c r="J39" s="56"/>
      <c r="K39" s="56"/>
      <c r="L39" s="57"/>
    </row>
    <row r="40" spans="1:12">
      <c r="B40">
        <f>47+46</f>
        <v>93</v>
      </c>
    </row>
    <row r="41" spans="1:12">
      <c r="B41">
        <f>106-93</f>
        <v>13</v>
      </c>
    </row>
    <row r="45" spans="1:12">
      <c r="D45" s="2" t="s">
        <v>13</v>
      </c>
      <c r="E45" t="s">
        <v>386</v>
      </c>
    </row>
    <row r="46" spans="1:12">
      <c r="A46" s="2" t="s">
        <v>13</v>
      </c>
      <c r="B46" t="s">
        <v>386</v>
      </c>
    </row>
    <row r="47" spans="1:12">
      <c r="D47" s="2" t="s">
        <v>384</v>
      </c>
      <c r="E47" t="s">
        <v>383</v>
      </c>
    </row>
    <row r="48" spans="1:12">
      <c r="A48" s="2" t="s">
        <v>384</v>
      </c>
      <c r="B48" t="s">
        <v>383</v>
      </c>
      <c r="D48" s="4" t="s">
        <v>55</v>
      </c>
      <c r="E48" s="3">
        <v>1</v>
      </c>
    </row>
    <row r="49" spans="1:5">
      <c r="A49" s="4" t="s">
        <v>77</v>
      </c>
      <c r="B49" s="3">
        <v>1</v>
      </c>
      <c r="D49" s="4" t="s">
        <v>70</v>
      </c>
      <c r="E49" s="3">
        <v>5</v>
      </c>
    </row>
    <row r="50" spans="1:5">
      <c r="A50" s="4" t="s">
        <v>70</v>
      </c>
      <c r="B50" s="3">
        <v>6</v>
      </c>
      <c r="D50" s="4" t="s">
        <v>98</v>
      </c>
      <c r="E50" s="3">
        <v>3</v>
      </c>
    </row>
    <row r="51" spans="1:5">
      <c r="A51" s="4" t="s">
        <v>98</v>
      </c>
      <c r="B51" s="3">
        <v>1</v>
      </c>
      <c r="D51" s="4" t="s">
        <v>105</v>
      </c>
      <c r="E51" s="3">
        <v>1</v>
      </c>
    </row>
    <row r="52" spans="1:5">
      <c r="A52" s="4" t="s">
        <v>81</v>
      </c>
      <c r="B52" s="3">
        <v>3</v>
      </c>
      <c r="D52" s="4" t="s">
        <v>112</v>
      </c>
      <c r="E52" s="3">
        <v>1</v>
      </c>
    </row>
    <row r="53" spans="1:5">
      <c r="A53" s="4" t="s">
        <v>76</v>
      </c>
      <c r="B53" s="3">
        <v>1</v>
      </c>
      <c r="D53" s="4" t="s">
        <v>178</v>
      </c>
      <c r="E53" s="3">
        <v>3</v>
      </c>
    </row>
    <row r="54" spans="1:5">
      <c r="A54" s="4" t="s">
        <v>59</v>
      </c>
      <c r="B54" s="3">
        <v>1</v>
      </c>
      <c r="D54" s="4" t="s">
        <v>81</v>
      </c>
      <c r="E54" s="3">
        <v>4</v>
      </c>
    </row>
    <row r="55" spans="1:5">
      <c r="A55" s="4" t="s">
        <v>385</v>
      </c>
      <c r="B55" s="3">
        <v>13</v>
      </c>
      <c r="D55" s="4" t="s">
        <v>65</v>
      </c>
      <c r="E55" s="3">
        <v>1</v>
      </c>
    </row>
    <row r="56" spans="1:5">
      <c r="B56">
        <f>13+7</f>
        <v>20</v>
      </c>
      <c r="D56" s="4" t="s">
        <v>102</v>
      </c>
      <c r="E56" s="3">
        <v>1</v>
      </c>
    </row>
    <row r="57" spans="1:5">
      <c r="B57" t="s">
        <v>415</v>
      </c>
      <c r="D57" s="4" t="s">
        <v>93</v>
      </c>
      <c r="E57" s="3">
        <v>5</v>
      </c>
    </row>
    <row r="58" spans="1:5">
      <c r="D58" s="4" t="s">
        <v>76</v>
      </c>
      <c r="E58" s="3">
        <v>1</v>
      </c>
    </row>
    <row r="59" spans="1:5">
      <c r="D59" s="4" t="s">
        <v>208</v>
      </c>
      <c r="E59" s="3">
        <v>1</v>
      </c>
    </row>
    <row r="60" spans="1:5">
      <c r="D60" s="4" t="s">
        <v>385</v>
      </c>
      <c r="E60" s="3">
        <v>27</v>
      </c>
    </row>
    <row r="61" spans="1:5">
      <c r="E61">
        <f>27+21</f>
        <v>48</v>
      </c>
    </row>
    <row r="62" spans="1:5">
      <c r="B62">
        <f>47+46</f>
        <v>93</v>
      </c>
    </row>
    <row r="63" spans="1:5">
      <c r="B63">
        <f>106-93</f>
        <v>13</v>
      </c>
      <c r="D63" s="4" t="s">
        <v>55</v>
      </c>
      <c r="E63" s="3">
        <v>1</v>
      </c>
    </row>
    <row r="64" spans="1:5">
      <c r="D64" s="4" t="s">
        <v>70</v>
      </c>
      <c r="E64" s="3">
        <v>5</v>
      </c>
    </row>
    <row r="65" spans="1:14">
      <c r="D65" s="4" t="s">
        <v>98</v>
      </c>
      <c r="E65" s="3">
        <v>3</v>
      </c>
    </row>
    <row r="66" spans="1:14">
      <c r="D66" s="4" t="s">
        <v>105</v>
      </c>
      <c r="E66" s="3">
        <v>1</v>
      </c>
    </row>
    <row r="67" spans="1:14">
      <c r="D67" s="4" t="s">
        <v>112</v>
      </c>
      <c r="E67" s="3">
        <v>1</v>
      </c>
    </row>
    <row r="68" spans="1:14">
      <c r="D68" s="4" t="s">
        <v>178</v>
      </c>
      <c r="E68" s="3">
        <v>3</v>
      </c>
    </row>
    <row r="69" spans="1:14">
      <c r="D69" s="4" t="s">
        <v>81</v>
      </c>
      <c r="E69" s="3">
        <v>4</v>
      </c>
    </row>
    <row r="70" spans="1:14">
      <c r="D70" s="4" t="s">
        <v>65</v>
      </c>
      <c r="E70" s="3">
        <v>1</v>
      </c>
    </row>
    <row r="71" spans="1:14">
      <c r="D71" s="4" t="s">
        <v>102</v>
      </c>
      <c r="E71" s="3">
        <v>1</v>
      </c>
    </row>
    <row r="72" spans="1:14">
      <c r="D72" s="4" t="s">
        <v>93</v>
      </c>
      <c r="E72" s="3">
        <v>5</v>
      </c>
    </row>
    <row r="75" spans="1:14" ht="15.75" thickBot="1"/>
    <row r="76" spans="1:14" ht="16.5" thickBot="1">
      <c r="A76" s="39"/>
      <c r="B76" s="52" t="s">
        <v>387</v>
      </c>
      <c r="C76" s="53"/>
      <c r="D76" s="53"/>
      <c r="E76" s="53"/>
      <c r="F76" s="53"/>
      <c r="G76" s="54"/>
      <c r="H76" s="40"/>
    </row>
    <row r="77" spans="1:14" ht="31.5" customHeight="1" thickBot="1">
      <c r="A77" s="41" t="s">
        <v>388</v>
      </c>
      <c r="B77" s="52" t="s">
        <v>418</v>
      </c>
      <c r="C77" s="54"/>
      <c r="D77" s="52" t="s">
        <v>417</v>
      </c>
      <c r="E77" s="54"/>
      <c r="F77" s="52" t="s">
        <v>391</v>
      </c>
      <c r="G77" s="54"/>
      <c r="H77" s="42" t="s">
        <v>392</v>
      </c>
    </row>
    <row r="78" spans="1:14" ht="16.5" thickBot="1">
      <c r="A78" s="43"/>
      <c r="B78" s="44" t="s">
        <v>509</v>
      </c>
      <c r="C78" s="44" t="s">
        <v>510</v>
      </c>
      <c r="D78" s="44" t="s">
        <v>509</v>
      </c>
      <c r="E78" s="44" t="s">
        <v>510</v>
      </c>
      <c r="F78" s="44" t="s">
        <v>509</v>
      </c>
      <c r="G78" s="44" t="s">
        <v>510</v>
      </c>
      <c r="H78" s="44"/>
      <c r="J78" s="51" t="s">
        <v>518</v>
      </c>
      <c r="K78">
        <v>8</v>
      </c>
      <c r="L78">
        <v>12</v>
      </c>
      <c r="N78">
        <f>_xlfn.T.TEST(K78:K82,L78:L82,2,1)</f>
        <v>0.93636678711681054</v>
      </c>
    </row>
    <row r="79" spans="1:14" ht="18">
      <c r="A79" s="45" t="s">
        <v>511</v>
      </c>
      <c r="B79" s="46">
        <v>28</v>
      </c>
      <c r="C79" s="46">
        <v>3.8</v>
      </c>
      <c r="D79" s="46">
        <v>31.6</v>
      </c>
      <c r="E79" s="46">
        <v>3.5</v>
      </c>
      <c r="F79" s="46">
        <v>35.200000000000003</v>
      </c>
      <c r="G79" s="46">
        <v>3.9</v>
      </c>
      <c r="H79" s="46" t="s">
        <v>520</v>
      </c>
      <c r="I79">
        <f>_xlfn.T.TEST(B79:B83,C79:C83,1,3)</f>
        <v>1.1127655232479928E-2</v>
      </c>
      <c r="K79">
        <v>9</v>
      </c>
      <c r="L79">
        <v>2</v>
      </c>
      <c r="N79">
        <f>_xlfn.T.TEST(K79:K83,L79:L83,2,1)</f>
        <v>0.79896585919277807</v>
      </c>
    </row>
    <row r="80" spans="1:14" ht="18">
      <c r="A80" s="47" t="s">
        <v>513</v>
      </c>
      <c r="B80" s="48">
        <v>31.6</v>
      </c>
      <c r="C80" s="48">
        <v>4.4000000000000004</v>
      </c>
      <c r="D80" s="48">
        <v>35</v>
      </c>
      <c r="E80" s="48">
        <v>3.5</v>
      </c>
      <c r="F80" s="48">
        <v>37.9</v>
      </c>
      <c r="G80" s="48">
        <v>3.7</v>
      </c>
      <c r="H80" s="48" t="s">
        <v>520</v>
      </c>
      <c r="K80">
        <v>7</v>
      </c>
      <c r="L80">
        <v>4</v>
      </c>
      <c r="N80">
        <f>_xlfn.T.TEST(K80:K84,L80:L84,2,1)</f>
        <v>0.64473449420701034</v>
      </c>
    </row>
    <row r="81" spans="1:14" ht="18">
      <c r="A81" s="47" t="s">
        <v>514</v>
      </c>
      <c r="B81" s="48">
        <v>29.5</v>
      </c>
      <c r="C81" s="48">
        <v>2.8</v>
      </c>
      <c r="D81" s="48">
        <v>30.2</v>
      </c>
      <c r="E81" s="48">
        <v>2.2000000000000002</v>
      </c>
      <c r="F81" s="48">
        <v>30.3</v>
      </c>
      <c r="G81" s="48">
        <v>2.8</v>
      </c>
      <c r="H81" s="48" t="s">
        <v>515</v>
      </c>
      <c r="K81">
        <v>6</v>
      </c>
      <c r="L81">
        <v>5</v>
      </c>
      <c r="N81">
        <f>_xlfn.T.TEST(K81:K85,L81:L85,2,1)</f>
        <v>0.36883125573279729</v>
      </c>
    </row>
    <row r="82" spans="1:14" ht="15.75">
      <c r="A82" s="47" t="s">
        <v>516</v>
      </c>
      <c r="B82" s="48">
        <v>15.6</v>
      </c>
      <c r="C82" s="48">
        <v>3.5</v>
      </c>
      <c r="D82" s="48">
        <v>16.600000000000001</v>
      </c>
      <c r="E82" s="48">
        <v>3.4</v>
      </c>
      <c r="F82" s="48">
        <v>17.7</v>
      </c>
      <c r="G82" s="48">
        <v>2.4</v>
      </c>
      <c r="H82" s="48" t="s">
        <v>519</v>
      </c>
      <c r="K82">
        <v>0</v>
      </c>
      <c r="L82">
        <v>6</v>
      </c>
      <c r="N82">
        <f>_xlfn.T.TEST(K82:K86,L82:L86,2,1)</f>
        <v>0.29516723530086653</v>
      </c>
    </row>
    <row r="83" spans="1:14" ht="18.75" thickBot="1">
      <c r="A83" s="49" t="s">
        <v>517</v>
      </c>
      <c r="B83" s="50">
        <v>4.5999999999999996</v>
      </c>
      <c r="C83" s="50">
        <v>2</v>
      </c>
      <c r="D83" s="50">
        <v>5.8</v>
      </c>
      <c r="E83" s="50">
        <v>1.3</v>
      </c>
      <c r="F83" s="50">
        <v>8.8000000000000007</v>
      </c>
      <c r="G83" s="50">
        <v>1.6</v>
      </c>
      <c r="H83" s="50" t="s">
        <v>512</v>
      </c>
      <c r="K83">
        <v>4</v>
      </c>
      <c r="L83">
        <v>6</v>
      </c>
    </row>
    <row r="85" spans="1:14" ht="15.75">
      <c r="B85" s="48">
        <v>29.5</v>
      </c>
      <c r="C85" s="48">
        <v>2.8</v>
      </c>
      <c r="D85">
        <f>_xlfn.T.TEST(B85:B87,C85:C87,2,3)</f>
        <v>2.1870878696894658E-7</v>
      </c>
    </row>
    <row r="86" spans="1:14" ht="15.75">
      <c r="B86" s="48">
        <v>30.2</v>
      </c>
      <c r="C86" s="48">
        <v>2.2000000000000002</v>
      </c>
    </row>
    <row r="87" spans="1:14" ht="15.75">
      <c r="B87" s="48">
        <v>30.3</v>
      </c>
      <c r="C87" s="48">
        <v>2.8</v>
      </c>
    </row>
    <row r="90" spans="1:14">
      <c r="B90">
        <f>_xlfn.VAR.S(B85:B87)</f>
        <v>0.19000000000000006</v>
      </c>
    </row>
  </sheetData>
  <dataConsolidate/>
  <mergeCells count="11">
    <mergeCell ref="D27:E27"/>
    <mergeCell ref="F27:K27"/>
    <mergeCell ref="D28:E28"/>
    <mergeCell ref="F28:G28"/>
    <mergeCell ref="H28:I28"/>
    <mergeCell ref="J28:K28"/>
    <mergeCell ref="B76:G76"/>
    <mergeCell ref="B77:C77"/>
    <mergeCell ref="D77:E77"/>
    <mergeCell ref="F77:G77"/>
    <mergeCell ref="D39:L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55" zoomScaleNormal="55" workbookViewId="0">
      <selection activeCell="B8" sqref="B8"/>
    </sheetView>
  </sheetViews>
  <sheetFormatPr defaultRowHeight="15"/>
  <cols>
    <col min="1" max="1" width="37.28515625" customWidth="1"/>
    <col min="2" max="2" width="46" customWidth="1"/>
  </cols>
  <sheetData>
    <row r="1" spans="1:5">
      <c r="A1" s="2" t="s">
        <v>13</v>
      </c>
      <c r="B1" t="s">
        <v>386</v>
      </c>
    </row>
    <row r="3" spans="1:5">
      <c r="A3" s="2" t="s">
        <v>384</v>
      </c>
      <c r="B3" t="s">
        <v>383</v>
      </c>
    </row>
    <row r="4" spans="1:5">
      <c r="A4" s="4">
        <v>2</v>
      </c>
      <c r="B4" s="3">
        <v>29</v>
      </c>
    </row>
    <row r="5" spans="1:5">
      <c r="A5" s="4">
        <v>3</v>
      </c>
      <c r="B5" s="3">
        <v>15</v>
      </c>
    </row>
    <row r="6" spans="1:5">
      <c r="A6" s="4">
        <v>4</v>
      </c>
      <c r="B6" s="3">
        <v>6</v>
      </c>
    </row>
    <row r="7" spans="1:5">
      <c r="A7" s="4">
        <v>5</v>
      </c>
      <c r="B7" s="3">
        <v>2</v>
      </c>
    </row>
    <row r="8" spans="1:5">
      <c r="A8" s="4">
        <v>6</v>
      </c>
      <c r="B8" s="3">
        <v>2</v>
      </c>
    </row>
    <row r="9" spans="1:5" ht="15.75" thickBot="1">
      <c r="A9" s="4" t="s">
        <v>385</v>
      </c>
      <c r="B9" s="3">
        <v>54</v>
      </c>
    </row>
    <row r="10" spans="1:5" ht="15.75" thickBot="1">
      <c r="A10" s="58"/>
      <c r="B10" s="59"/>
      <c r="C10" s="58" t="s">
        <v>387</v>
      </c>
      <c r="D10" s="60"/>
      <c r="E10" s="60"/>
    </row>
    <row r="11" spans="1:5" ht="30" customHeight="1" thickBot="1">
      <c r="A11" s="58" t="s">
        <v>388</v>
      </c>
      <c r="B11" s="59"/>
      <c r="C11" s="5" t="s">
        <v>405</v>
      </c>
      <c r="D11" s="5" t="s">
        <v>406</v>
      </c>
      <c r="E11" s="5" t="s">
        <v>391</v>
      </c>
    </row>
    <row r="12" spans="1:5" ht="15.75" thickBot="1">
      <c r="A12" s="87"/>
      <c r="B12" s="88"/>
      <c r="C12" s="8" t="s">
        <v>393</v>
      </c>
      <c r="D12" s="8" t="s">
        <v>393</v>
      </c>
      <c r="E12" s="8" t="s">
        <v>393</v>
      </c>
    </row>
    <row r="13" spans="1:5">
      <c r="A13" s="71" t="s">
        <v>395</v>
      </c>
      <c r="B13" s="13">
        <v>2</v>
      </c>
      <c r="C13" s="13">
        <v>29</v>
      </c>
      <c r="D13" s="13">
        <v>55</v>
      </c>
      <c r="E13" s="13">
        <v>14</v>
      </c>
    </row>
    <row r="14" spans="1:5">
      <c r="A14" s="72"/>
      <c r="B14" s="13">
        <v>3</v>
      </c>
      <c r="C14" s="13">
        <v>15</v>
      </c>
      <c r="D14" s="13">
        <v>30</v>
      </c>
      <c r="E14" s="13">
        <v>9</v>
      </c>
    </row>
    <row r="15" spans="1:5">
      <c r="A15" s="72"/>
      <c r="B15" s="13">
        <v>4</v>
      </c>
      <c r="C15" s="13">
        <v>6</v>
      </c>
      <c r="D15" s="13">
        <v>16</v>
      </c>
      <c r="E15" s="13">
        <v>0</v>
      </c>
    </row>
    <row r="16" spans="1:5">
      <c r="A16" s="72"/>
      <c r="B16" s="13">
        <v>5</v>
      </c>
      <c r="C16" s="13">
        <v>2</v>
      </c>
      <c r="D16" s="13">
        <v>5</v>
      </c>
      <c r="E16" s="13">
        <v>0</v>
      </c>
    </row>
    <row r="17" spans="1:5" ht="15.75" thickBot="1">
      <c r="A17" s="73"/>
      <c r="B17" s="16">
        <v>6</v>
      </c>
      <c r="C17" s="16">
        <v>2</v>
      </c>
      <c r="D17" s="16">
        <v>0</v>
      </c>
      <c r="E17" s="16">
        <v>0</v>
      </c>
    </row>
    <row r="18" spans="1:5">
      <c r="A18" s="71" t="s">
        <v>396</v>
      </c>
      <c r="B18" s="13">
        <v>1</v>
      </c>
      <c r="C18" s="13">
        <v>40</v>
      </c>
      <c r="D18" s="13">
        <v>98</v>
      </c>
      <c r="E18" s="13">
        <v>20</v>
      </c>
    </row>
    <row r="19" spans="1:5">
      <c r="A19" s="72"/>
      <c r="B19" s="13">
        <v>2</v>
      </c>
      <c r="C19" s="13">
        <v>9</v>
      </c>
      <c r="D19" s="13">
        <v>7</v>
      </c>
      <c r="E19" s="13">
        <v>3</v>
      </c>
    </row>
    <row r="20" spans="1:5">
      <c r="A20" s="72"/>
      <c r="B20" s="13">
        <v>3</v>
      </c>
      <c r="C20" s="13">
        <v>4</v>
      </c>
      <c r="D20" s="13">
        <v>1</v>
      </c>
      <c r="E20" s="13">
        <v>0</v>
      </c>
    </row>
    <row r="21" spans="1:5" ht="15.75" thickBot="1">
      <c r="A21" s="73"/>
      <c r="B21" s="16">
        <v>4</v>
      </c>
      <c r="C21" s="16">
        <v>1</v>
      </c>
      <c r="D21" s="16">
        <v>0</v>
      </c>
      <c r="E21" s="16">
        <v>0</v>
      </c>
    </row>
    <row r="22" spans="1:5">
      <c r="A22" s="71" t="s">
        <v>397</v>
      </c>
      <c r="B22" s="13">
        <v>0</v>
      </c>
      <c r="C22" s="13">
        <v>10</v>
      </c>
      <c r="D22" s="13">
        <v>98</v>
      </c>
      <c r="E22" s="13">
        <v>0</v>
      </c>
    </row>
    <row r="23" spans="1:5">
      <c r="A23" s="72"/>
      <c r="B23" s="13">
        <v>1</v>
      </c>
      <c r="C23" s="13">
        <v>35</v>
      </c>
      <c r="D23" s="13">
        <v>8</v>
      </c>
      <c r="E23" s="13">
        <v>22</v>
      </c>
    </row>
    <row r="24" spans="1:5">
      <c r="A24" s="72"/>
      <c r="B24" s="13">
        <v>2</v>
      </c>
      <c r="C24" s="13">
        <v>8</v>
      </c>
      <c r="D24" s="13">
        <v>0</v>
      </c>
      <c r="E24" s="13">
        <v>1</v>
      </c>
    </row>
    <row r="25" spans="1:5" ht="15.75" thickBot="1">
      <c r="A25" s="73"/>
      <c r="B25" s="16">
        <v>3</v>
      </c>
      <c r="C25" s="16">
        <v>1</v>
      </c>
      <c r="D25" s="16">
        <v>0</v>
      </c>
      <c r="E25" s="16">
        <v>0</v>
      </c>
    </row>
    <row r="26" spans="1:5">
      <c r="A26" s="71" t="s">
        <v>398</v>
      </c>
      <c r="B26" s="13">
        <v>0</v>
      </c>
      <c r="C26" s="13">
        <v>34</v>
      </c>
      <c r="D26" s="13">
        <v>105</v>
      </c>
      <c r="E26" s="13">
        <v>22</v>
      </c>
    </row>
    <row r="27" spans="1:5">
      <c r="A27" s="72"/>
      <c r="B27" s="13">
        <v>1</v>
      </c>
      <c r="C27" s="13">
        <v>17</v>
      </c>
      <c r="D27" s="13">
        <v>1</v>
      </c>
      <c r="E27" s="13">
        <v>1</v>
      </c>
    </row>
    <row r="28" spans="1:5">
      <c r="A28" s="72"/>
      <c r="B28" s="13">
        <v>2</v>
      </c>
      <c r="C28" s="13">
        <v>2</v>
      </c>
      <c r="D28" s="13">
        <v>0</v>
      </c>
      <c r="E28" s="13">
        <v>0</v>
      </c>
    </row>
    <row r="29" spans="1:5" ht="15.75" thickBot="1">
      <c r="A29" s="73"/>
      <c r="B29" s="16">
        <v>3</v>
      </c>
      <c r="C29" s="16">
        <v>1</v>
      </c>
      <c r="D29" s="16">
        <v>0</v>
      </c>
      <c r="E29" s="16">
        <v>0</v>
      </c>
    </row>
    <row r="30" spans="1:5">
      <c r="A30" s="71" t="s">
        <v>399</v>
      </c>
      <c r="B30" s="13">
        <v>0</v>
      </c>
      <c r="C30" s="13">
        <v>41</v>
      </c>
      <c r="D30" s="13">
        <v>61</v>
      </c>
      <c r="E30" s="13">
        <v>16</v>
      </c>
    </row>
    <row r="31" spans="1:5">
      <c r="A31" s="72"/>
      <c r="B31" s="13">
        <v>1</v>
      </c>
      <c r="C31" s="13">
        <v>11</v>
      </c>
      <c r="D31" s="13">
        <v>28</v>
      </c>
      <c r="E31" s="13">
        <v>7</v>
      </c>
    </row>
    <row r="32" spans="1:5">
      <c r="A32" s="72"/>
      <c r="B32" s="13">
        <v>2</v>
      </c>
      <c r="C32" s="13">
        <v>2</v>
      </c>
      <c r="D32" s="13">
        <v>14</v>
      </c>
      <c r="E32" s="13">
        <v>0</v>
      </c>
    </row>
    <row r="33" spans="1:5" ht="15.75" thickBot="1">
      <c r="A33" s="73"/>
      <c r="B33" s="16">
        <v>3</v>
      </c>
      <c r="C33" s="16">
        <v>0</v>
      </c>
      <c r="D33" s="16">
        <v>3</v>
      </c>
      <c r="E33" s="16">
        <v>0</v>
      </c>
    </row>
    <row r="34" spans="1:5">
      <c r="A34" s="89" t="s">
        <v>400</v>
      </c>
      <c r="B34" s="13">
        <v>0</v>
      </c>
      <c r="C34" s="13">
        <v>54</v>
      </c>
      <c r="D34" s="13">
        <v>104</v>
      </c>
      <c r="E34" s="13">
        <v>23</v>
      </c>
    </row>
    <row r="35" spans="1:5" ht="15.75" thickBot="1">
      <c r="A35" s="90"/>
      <c r="B35" s="16">
        <v>1</v>
      </c>
      <c r="C35" s="16">
        <v>0</v>
      </c>
      <c r="D35" s="16">
        <v>2</v>
      </c>
      <c r="E35" s="16">
        <v>0</v>
      </c>
    </row>
    <row r="36" spans="1:5">
      <c r="A36" s="89" t="s">
        <v>401</v>
      </c>
      <c r="B36" s="13">
        <v>0</v>
      </c>
      <c r="C36" s="13">
        <v>45</v>
      </c>
      <c r="D36" s="13">
        <v>60</v>
      </c>
      <c r="E36" s="13">
        <v>7</v>
      </c>
    </row>
    <row r="37" spans="1:5" ht="15.75" thickBot="1">
      <c r="A37" s="90"/>
      <c r="B37" s="16">
        <v>1</v>
      </c>
      <c r="C37" s="16">
        <v>9</v>
      </c>
      <c r="D37" s="16">
        <v>46</v>
      </c>
      <c r="E37" s="16">
        <v>16</v>
      </c>
    </row>
    <row r="38" spans="1:5">
      <c r="A38" s="89" t="s">
        <v>402</v>
      </c>
      <c r="B38" s="13">
        <v>0</v>
      </c>
      <c r="C38" s="13">
        <v>16</v>
      </c>
      <c r="D38" s="13">
        <v>44</v>
      </c>
      <c r="E38" s="13">
        <v>16</v>
      </c>
    </row>
    <row r="39" spans="1:5">
      <c r="A39" s="91"/>
      <c r="B39" s="13">
        <v>1</v>
      </c>
      <c r="C39" s="13">
        <v>32</v>
      </c>
      <c r="D39" s="13">
        <v>57</v>
      </c>
      <c r="E39" s="13">
        <v>6</v>
      </c>
    </row>
    <row r="40" spans="1:5" ht="15.75" thickBot="1">
      <c r="A40" s="90"/>
      <c r="B40" s="16">
        <v>2</v>
      </c>
      <c r="C40" s="16">
        <v>6</v>
      </c>
      <c r="D40" s="16">
        <v>5</v>
      </c>
      <c r="E40" s="16">
        <v>1</v>
      </c>
    </row>
    <row r="41" spans="1:5">
      <c r="A41" s="89" t="s">
        <v>403</v>
      </c>
      <c r="B41" s="15" t="s">
        <v>404</v>
      </c>
      <c r="C41" s="13">
        <v>0</v>
      </c>
      <c r="D41" s="13">
        <v>0</v>
      </c>
      <c r="E41" s="13">
        <v>3</v>
      </c>
    </row>
    <row r="42" spans="1:5" ht="15.75" thickBot="1">
      <c r="A42" s="90"/>
      <c r="B42" s="17" t="s">
        <v>407</v>
      </c>
      <c r="C42" s="16">
        <v>54</v>
      </c>
      <c r="D42" s="16">
        <v>106</v>
      </c>
      <c r="E42" s="16">
        <v>20</v>
      </c>
    </row>
  </sheetData>
  <mergeCells count="13">
    <mergeCell ref="A36:A37"/>
    <mergeCell ref="A38:A40"/>
    <mergeCell ref="A41:A42"/>
    <mergeCell ref="A18:A21"/>
    <mergeCell ref="A22:A25"/>
    <mergeCell ref="A26:A29"/>
    <mergeCell ref="A30:A33"/>
    <mergeCell ref="A34:A35"/>
    <mergeCell ref="A10:B10"/>
    <mergeCell ref="C10:E10"/>
    <mergeCell ref="A11:B11"/>
    <mergeCell ref="A12:B12"/>
    <mergeCell ref="A13:A17"/>
  </mergeCell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3" sqref="A3"/>
    </sheetView>
  </sheetViews>
  <sheetFormatPr defaultRowHeight="15"/>
  <cols>
    <col min="1" max="1" width="37.28515625" bestFit="1" customWidth="1"/>
    <col min="2" max="2" width="46" bestFit="1" customWidth="1"/>
  </cols>
  <sheetData>
    <row r="1" spans="1:2">
      <c r="A1" s="2" t="s">
        <v>13</v>
      </c>
      <c r="B1" t="s">
        <v>542</v>
      </c>
    </row>
    <row r="3" spans="1:2">
      <c r="A3" s="2" t="s">
        <v>384</v>
      </c>
      <c r="B3" t="s">
        <v>383</v>
      </c>
    </row>
    <row r="4" spans="1:2">
      <c r="A4" s="4">
        <v>8</v>
      </c>
      <c r="B4" s="3">
        <v>2</v>
      </c>
    </row>
    <row r="5" spans="1:2">
      <c r="A5" s="4">
        <v>9</v>
      </c>
      <c r="B5" s="3">
        <v>4</v>
      </c>
    </row>
    <row r="6" spans="1:2">
      <c r="A6" s="4">
        <v>10</v>
      </c>
      <c r="B6" s="3">
        <v>4</v>
      </c>
    </row>
    <row r="7" spans="1:2">
      <c r="A7" s="4">
        <v>11</v>
      </c>
      <c r="B7" s="3">
        <v>3</v>
      </c>
    </row>
    <row r="8" spans="1:2">
      <c r="A8" s="4">
        <v>12</v>
      </c>
      <c r="B8" s="3">
        <v>13</v>
      </c>
    </row>
    <row r="9" spans="1:2">
      <c r="A9" s="4">
        <v>13</v>
      </c>
      <c r="B9" s="3">
        <v>11</v>
      </c>
    </row>
    <row r="10" spans="1:2">
      <c r="A10" s="4">
        <v>14</v>
      </c>
      <c r="B10" s="3">
        <v>12</v>
      </c>
    </row>
    <row r="11" spans="1:2">
      <c r="A11" s="4">
        <v>15</v>
      </c>
      <c r="B11" s="3">
        <v>19</v>
      </c>
    </row>
    <row r="12" spans="1:2">
      <c r="A12" s="4">
        <v>16</v>
      </c>
      <c r="B12" s="3">
        <v>15</v>
      </c>
    </row>
    <row r="13" spans="1:2">
      <c r="A13" s="4">
        <v>17</v>
      </c>
      <c r="B13" s="3">
        <v>16</v>
      </c>
    </row>
    <row r="14" spans="1:2">
      <c r="A14" s="4">
        <v>18</v>
      </c>
      <c r="B14" s="3">
        <v>26</v>
      </c>
    </row>
    <row r="15" spans="1:2">
      <c r="A15" s="4">
        <v>19</v>
      </c>
      <c r="B15" s="3">
        <v>28</v>
      </c>
    </row>
    <row r="16" spans="1:2">
      <c r="A16" s="4">
        <v>20</v>
      </c>
      <c r="B16" s="3">
        <v>11</v>
      </c>
    </row>
    <row r="17" spans="1:2">
      <c r="A17" s="4">
        <v>21</v>
      </c>
      <c r="B17" s="3">
        <v>4</v>
      </c>
    </row>
    <row r="18" spans="1:2">
      <c r="A18" s="4">
        <v>22</v>
      </c>
      <c r="B18" s="3">
        <v>9</v>
      </c>
    </row>
    <row r="19" spans="1:2">
      <c r="A19" s="4">
        <v>23</v>
      </c>
      <c r="B19" s="3">
        <v>6</v>
      </c>
    </row>
    <row r="20" spans="1:2">
      <c r="A20" s="4" t="s">
        <v>541</v>
      </c>
      <c r="B20" s="3"/>
    </row>
    <row r="21" spans="1:2">
      <c r="A21" s="4" t="s">
        <v>385</v>
      </c>
      <c r="B21" s="3">
        <v>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5"/>
  <sheetViews>
    <sheetView tabSelected="1" workbookViewId="0">
      <selection activeCell="I4" sqref="I4"/>
    </sheetView>
  </sheetViews>
  <sheetFormatPr defaultRowHeight="15"/>
  <sheetData>
    <row r="1" spans="1:48" ht="2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t="s">
        <v>363</v>
      </c>
      <c r="N1" s="1" t="s">
        <v>364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s="1" t="s">
        <v>365</v>
      </c>
      <c r="V1" s="1" t="s">
        <v>366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367</v>
      </c>
      <c r="AB1" s="1" t="s">
        <v>368</v>
      </c>
      <c r="AC1" s="1" t="s">
        <v>16</v>
      </c>
      <c r="AD1" s="1" t="s">
        <v>369</v>
      </c>
      <c r="AE1" s="1" t="s">
        <v>382</v>
      </c>
      <c r="AF1" s="1" t="s">
        <v>372</v>
      </c>
      <c r="AG1" s="1" t="s">
        <v>523</v>
      </c>
      <c r="AH1" s="1" t="s">
        <v>529</v>
      </c>
      <c r="AI1" s="1" t="s">
        <v>530</v>
      </c>
      <c r="AJ1" s="1" t="s">
        <v>370</v>
      </c>
      <c r="AK1" s="1" t="s">
        <v>371</v>
      </c>
      <c r="AL1" s="1" t="s">
        <v>373</v>
      </c>
      <c r="AM1" s="1" t="s">
        <v>374</v>
      </c>
      <c r="AN1" s="1" t="s">
        <v>375</v>
      </c>
      <c r="AO1" t="s">
        <v>17</v>
      </c>
      <c r="AP1" t="s">
        <v>18</v>
      </c>
      <c r="AQ1" t="s">
        <v>19</v>
      </c>
      <c r="AR1" t="s">
        <v>20</v>
      </c>
      <c r="AS1" s="1" t="s">
        <v>21</v>
      </c>
      <c r="AT1" t="s">
        <v>22</v>
      </c>
      <c r="AU1" t="s">
        <v>23</v>
      </c>
      <c r="AV1" t="s">
        <v>24</v>
      </c>
    </row>
    <row r="2" spans="1:48">
      <c r="A2">
        <v>1</v>
      </c>
      <c r="B2" t="s">
        <v>26</v>
      </c>
      <c r="C2">
        <v>877235</v>
      </c>
      <c r="D2">
        <v>34</v>
      </c>
      <c r="E2">
        <v>37</v>
      </c>
      <c r="F2">
        <v>70</v>
      </c>
      <c r="G2">
        <v>1.66</v>
      </c>
      <c r="H2">
        <v>25.402816083611601</v>
      </c>
      <c r="I2" s="92">
        <v>15</v>
      </c>
      <c r="J2">
        <v>2</v>
      </c>
      <c r="K2">
        <v>3</v>
      </c>
      <c r="L2">
        <v>7</v>
      </c>
      <c r="M2" t="s">
        <v>27</v>
      </c>
      <c r="N2" t="s">
        <v>28</v>
      </c>
      <c r="O2">
        <v>3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2</v>
      </c>
      <c r="W2" t="s">
        <v>29</v>
      </c>
      <c r="X2">
        <v>15</v>
      </c>
      <c r="Y2" t="s">
        <v>30</v>
      </c>
      <c r="Z2" t="s">
        <v>29</v>
      </c>
      <c r="AA2" t="s">
        <v>25</v>
      </c>
      <c r="AB2" t="s">
        <v>31</v>
      </c>
      <c r="AC2" t="s">
        <v>32</v>
      </c>
      <c r="AD2" t="s">
        <v>33</v>
      </c>
      <c r="AE2">
        <v>24</v>
      </c>
      <c r="AF2" t="s">
        <v>29</v>
      </c>
      <c r="AH2" s="1"/>
      <c r="AI2" s="1"/>
      <c r="AJ2">
        <v>9</v>
      </c>
      <c r="AK2">
        <v>5</v>
      </c>
      <c r="AL2" t="s">
        <v>29</v>
      </c>
      <c r="AM2" t="s">
        <v>31</v>
      </c>
      <c r="AN2" t="s">
        <v>34</v>
      </c>
      <c r="AO2" t="s">
        <v>35</v>
      </c>
      <c r="AP2" t="s">
        <v>29</v>
      </c>
      <c r="AQ2" t="s">
        <v>31</v>
      </c>
      <c r="AR2" t="s">
        <v>36</v>
      </c>
      <c r="AS2" t="s">
        <v>31</v>
      </c>
      <c r="AT2" t="s">
        <v>34</v>
      </c>
      <c r="AU2" t="s">
        <v>29</v>
      </c>
      <c r="AV2">
        <v>4</v>
      </c>
    </row>
    <row r="3" spans="1:48">
      <c r="A3">
        <v>2</v>
      </c>
      <c r="B3" t="s">
        <v>37</v>
      </c>
      <c r="C3">
        <v>880046</v>
      </c>
      <c r="D3">
        <v>34</v>
      </c>
      <c r="E3">
        <v>36</v>
      </c>
      <c r="F3">
        <v>66</v>
      </c>
      <c r="G3">
        <v>1.73</v>
      </c>
      <c r="H3">
        <v>22.052190183434099</v>
      </c>
      <c r="I3" s="92">
        <v>14</v>
      </c>
      <c r="J3">
        <v>3</v>
      </c>
      <c r="K3">
        <v>4</v>
      </c>
      <c r="L3">
        <v>6</v>
      </c>
      <c r="M3" t="s">
        <v>27</v>
      </c>
      <c r="N3" t="s">
        <v>38</v>
      </c>
      <c r="O3">
        <v>3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0</v>
      </c>
      <c r="W3" t="s">
        <v>29</v>
      </c>
      <c r="X3">
        <v>30</v>
      </c>
      <c r="Y3" t="s">
        <v>39</v>
      </c>
      <c r="Z3" t="s">
        <v>29</v>
      </c>
      <c r="AA3" t="s">
        <v>31</v>
      </c>
      <c r="AB3" t="s">
        <v>40</v>
      </c>
      <c r="AC3" t="s">
        <v>32</v>
      </c>
      <c r="AD3" t="s">
        <v>41</v>
      </c>
      <c r="AE3">
        <v>39</v>
      </c>
      <c r="AF3" t="s">
        <v>29</v>
      </c>
      <c r="AG3" t="s">
        <v>521</v>
      </c>
      <c r="AH3" s="1" t="s">
        <v>41</v>
      </c>
      <c r="AI3" s="1" t="s">
        <v>524</v>
      </c>
      <c r="AJ3">
        <v>24</v>
      </c>
      <c r="AK3">
        <v>5</v>
      </c>
      <c r="AL3" t="s">
        <v>29</v>
      </c>
      <c r="AM3" t="s">
        <v>31</v>
      </c>
      <c r="AN3" t="s">
        <v>29</v>
      </c>
      <c r="AO3" t="s">
        <v>42</v>
      </c>
      <c r="AP3" t="s">
        <v>34</v>
      </c>
      <c r="AQ3">
        <v>6</v>
      </c>
      <c r="AR3" t="s">
        <v>43</v>
      </c>
      <c r="AS3" t="s">
        <v>44</v>
      </c>
      <c r="AT3" t="s">
        <v>29</v>
      </c>
      <c r="AU3" t="s">
        <v>29</v>
      </c>
      <c r="AV3">
        <v>2</v>
      </c>
    </row>
    <row r="4" spans="1:48">
      <c r="A4">
        <v>3</v>
      </c>
      <c r="B4" t="s">
        <v>45</v>
      </c>
      <c r="C4">
        <v>789440</v>
      </c>
      <c r="D4">
        <v>29</v>
      </c>
      <c r="E4">
        <v>32</v>
      </c>
      <c r="F4">
        <v>82</v>
      </c>
      <c r="G4">
        <v>1.55</v>
      </c>
      <c r="H4">
        <v>34.131113423517199</v>
      </c>
      <c r="I4" s="92">
        <v>25</v>
      </c>
      <c r="J4">
        <v>4</v>
      </c>
      <c r="K4">
        <v>5</v>
      </c>
      <c r="L4">
        <v>4</v>
      </c>
      <c r="M4" t="s">
        <v>46</v>
      </c>
      <c r="N4" t="s">
        <v>47</v>
      </c>
      <c r="O4">
        <v>2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 t="s">
        <v>29</v>
      </c>
      <c r="X4">
        <v>12</v>
      </c>
      <c r="Y4" t="s">
        <v>48</v>
      </c>
      <c r="Z4" t="s">
        <v>29</v>
      </c>
      <c r="AA4" t="s">
        <v>31</v>
      </c>
      <c r="AB4" t="s">
        <v>49</v>
      </c>
      <c r="AC4" t="s">
        <v>50</v>
      </c>
      <c r="AD4" t="s">
        <v>41</v>
      </c>
      <c r="AE4">
        <v>0</v>
      </c>
      <c r="AF4" t="s">
        <v>29</v>
      </c>
      <c r="AG4" t="s">
        <v>521</v>
      </c>
      <c r="AH4" s="1" t="s">
        <v>33</v>
      </c>
      <c r="AI4" s="1" t="s">
        <v>31</v>
      </c>
      <c r="AJ4">
        <v>0</v>
      </c>
      <c r="AK4">
        <v>0</v>
      </c>
      <c r="AL4" t="s">
        <v>29</v>
      </c>
      <c r="AM4" t="s">
        <v>31</v>
      </c>
      <c r="AN4" t="s">
        <v>29</v>
      </c>
      <c r="AO4" t="s">
        <v>35</v>
      </c>
      <c r="AP4" t="s">
        <v>34</v>
      </c>
      <c r="AQ4" t="s">
        <v>31</v>
      </c>
      <c r="AR4" t="s">
        <v>43</v>
      </c>
      <c r="AS4" t="s">
        <v>51</v>
      </c>
      <c r="AT4" t="s">
        <v>29</v>
      </c>
      <c r="AU4" t="s">
        <v>29</v>
      </c>
      <c r="AV4">
        <v>2</v>
      </c>
    </row>
    <row r="5" spans="1:48">
      <c r="A5">
        <v>4</v>
      </c>
      <c r="B5" t="s">
        <v>52</v>
      </c>
      <c r="C5">
        <v>878085</v>
      </c>
      <c r="D5">
        <v>26</v>
      </c>
      <c r="E5">
        <v>28</v>
      </c>
      <c r="F5">
        <v>60</v>
      </c>
      <c r="G5">
        <v>1.57</v>
      </c>
      <c r="H5">
        <v>24.341758286340198</v>
      </c>
      <c r="I5" s="92">
        <v>15</v>
      </c>
      <c r="J5">
        <v>3</v>
      </c>
      <c r="K5">
        <v>4</v>
      </c>
      <c r="L5">
        <v>3</v>
      </c>
      <c r="M5" t="s">
        <v>27</v>
      </c>
      <c r="N5" t="s">
        <v>53</v>
      </c>
      <c r="O5">
        <v>2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 t="s">
        <v>29</v>
      </c>
      <c r="X5">
        <v>17</v>
      </c>
      <c r="Y5" t="s">
        <v>54</v>
      </c>
      <c r="Z5" t="s">
        <v>55</v>
      </c>
      <c r="AA5" t="s">
        <v>25</v>
      </c>
      <c r="AB5" t="s">
        <v>31</v>
      </c>
      <c r="AC5" t="s">
        <v>32</v>
      </c>
      <c r="AD5" t="s">
        <v>33</v>
      </c>
      <c r="AE5">
        <v>24</v>
      </c>
      <c r="AF5" t="s">
        <v>29</v>
      </c>
      <c r="AG5" t="s">
        <v>521</v>
      </c>
      <c r="AH5" s="1" t="s">
        <v>41</v>
      </c>
      <c r="AI5" s="1" t="s">
        <v>525</v>
      </c>
      <c r="AJ5">
        <v>7</v>
      </c>
      <c r="AK5">
        <v>3</v>
      </c>
      <c r="AL5" t="s">
        <v>29</v>
      </c>
      <c r="AM5" t="s">
        <v>31</v>
      </c>
      <c r="AN5" t="s">
        <v>34</v>
      </c>
      <c r="AO5" t="s">
        <v>35</v>
      </c>
      <c r="AP5" t="s">
        <v>34</v>
      </c>
      <c r="AQ5" t="s">
        <v>31</v>
      </c>
      <c r="AR5" t="s">
        <v>36</v>
      </c>
      <c r="AS5" t="s">
        <v>31</v>
      </c>
      <c r="AT5" t="s">
        <v>34</v>
      </c>
      <c r="AU5" t="s">
        <v>29</v>
      </c>
      <c r="AV5">
        <v>3</v>
      </c>
    </row>
    <row r="6" spans="1:48">
      <c r="A6">
        <v>5</v>
      </c>
      <c r="B6" t="s">
        <v>56</v>
      </c>
      <c r="C6">
        <v>880588</v>
      </c>
      <c r="D6">
        <v>38</v>
      </c>
      <c r="E6">
        <v>40</v>
      </c>
      <c r="F6">
        <v>86</v>
      </c>
      <c r="G6">
        <v>1.78</v>
      </c>
      <c r="H6">
        <v>27.143037495265698</v>
      </c>
      <c r="I6" s="92">
        <v>23</v>
      </c>
      <c r="J6">
        <v>4</v>
      </c>
      <c r="K6">
        <v>5</v>
      </c>
      <c r="L6">
        <v>8</v>
      </c>
      <c r="M6" t="s">
        <v>27</v>
      </c>
      <c r="N6" t="s">
        <v>57</v>
      </c>
      <c r="O6">
        <v>2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 t="s">
        <v>29</v>
      </c>
      <c r="X6">
        <v>60</v>
      </c>
      <c r="Y6" t="s">
        <v>58</v>
      </c>
      <c r="Z6" t="s">
        <v>59</v>
      </c>
      <c r="AA6" t="s">
        <v>25</v>
      </c>
      <c r="AB6" t="s">
        <v>31</v>
      </c>
      <c r="AC6" t="s">
        <v>32</v>
      </c>
      <c r="AD6" t="s">
        <v>33</v>
      </c>
      <c r="AE6">
        <v>69</v>
      </c>
      <c r="AF6" t="s">
        <v>29</v>
      </c>
      <c r="AG6" t="s">
        <v>521</v>
      </c>
      <c r="AH6" s="1" t="s">
        <v>41</v>
      </c>
      <c r="AI6" s="1" t="s">
        <v>524</v>
      </c>
      <c r="AJ6">
        <v>24</v>
      </c>
      <c r="AK6">
        <v>6</v>
      </c>
      <c r="AL6" t="s">
        <v>60</v>
      </c>
      <c r="AM6" t="s">
        <v>31</v>
      </c>
      <c r="AN6" t="s">
        <v>34</v>
      </c>
      <c r="AO6" t="s">
        <v>42</v>
      </c>
      <c r="AP6" t="s">
        <v>29</v>
      </c>
      <c r="AQ6" t="s">
        <v>31</v>
      </c>
      <c r="AR6" t="s">
        <v>43</v>
      </c>
      <c r="AS6" t="s">
        <v>61</v>
      </c>
      <c r="AT6" t="s">
        <v>29</v>
      </c>
      <c r="AU6" t="s">
        <v>29</v>
      </c>
      <c r="AV6">
        <v>2</v>
      </c>
    </row>
    <row r="7" spans="1:48">
      <c r="A7">
        <v>6</v>
      </c>
      <c r="B7" t="s">
        <v>62</v>
      </c>
      <c r="C7">
        <v>807893</v>
      </c>
      <c r="D7">
        <v>37</v>
      </c>
      <c r="E7">
        <v>38</v>
      </c>
      <c r="F7">
        <v>90</v>
      </c>
      <c r="G7">
        <v>1.63</v>
      </c>
      <c r="H7">
        <v>33.874063758515597</v>
      </c>
      <c r="I7" s="92">
        <v>26</v>
      </c>
      <c r="J7">
        <v>4</v>
      </c>
      <c r="K7">
        <v>5</v>
      </c>
      <c r="L7">
        <v>7</v>
      </c>
      <c r="M7" t="s">
        <v>27</v>
      </c>
      <c r="N7" t="s">
        <v>63</v>
      </c>
      <c r="O7">
        <v>2</v>
      </c>
      <c r="P7">
        <v>1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 t="s">
        <v>29</v>
      </c>
      <c r="X7">
        <v>60</v>
      </c>
      <c r="Y7" t="s">
        <v>64</v>
      </c>
      <c r="Z7" t="s">
        <v>65</v>
      </c>
      <c r="AA7" t="s">
        <v>25</v>
      </c>
      <c r="AB7" t="s">
        <v>31</v>
      </c>
      <c r="AC7" t="s">
        <v>32</v>
      </c>
      <c r="AD7" t="s">
        <v>41</v>
      </c>
      <c r="AE7">
        <v>67</v>
      </c>
      <c r="AF7" t="s">
        <v>29</v>
      </c>
      <c r="AG7" t="s">
        <v>522</v>
      </c>
      <c r="AH7" s="1" t="s">
        <v>33</v>
      </c>
      <c r="AI7" s="1" t="s">
        <v>31</v>
      </c>
      <c r="AJ7">
        <v>24</v>
      </c>
      <c r="AK7">
        <v>5</v>
      </c>
      <c r="AL7" t="s">
        <v>66</v>
      </c>
      <c r="AM7" t="s">
        <v>31</v>
      </c>
      <c r="AN7" t="s">
        <v>34</v>
      </c>
      <c r="AO7" t="s">
        <v>35</v>
      </c>
      <c r="AP7" t="s">
        <v>34</v>
      </c>
      <c r="AQ7" t="s">
        <v>31</v>
      </c>
      <c r="AR7" t="s">
        <v>36</v>
      </c>
      <c r="AS7" t="s">
        <v>31</v>
      </c>
      <c r="AT7" t="s">
        <v>29</v>
      </c>
      <c r="AU7" t="s">
        <v>34</v>
      </c>
      <c r="AV7">
        <v>2</v>
      </c>
    </row>
    <row r="8" spans="1:48">
      <c r="A8">
        <v>7</v>
      </c>
      <c r="B8" t="s">
        <v>67</v>
      </c>
      <c r="C8">
        <v>767571</v>
      </c>
      <c r="D8">
        <v>36</v>
      </c>
      <c r="E8">
        <v>40</v>
      </c>
      <c r="F8">
        <v>69</v>
      </c>
      <c r="G8">
        <v>1.55</v>
      </c>
      <c r="H8">
        <v>28.720083246618099</v>
      </c>
      <c r="I8" s="92">
        <v>22</v>
      </c>
      <c r="J8">
        <v>5</v>
      </c>
      <c r="K8">
        <v>5</v>
      </c>
      <c r="L8">
        <v>6</v>
      </c>
      <c r="M8" t="s">
        <v>68</v>
      </c>
      <c r="N8" t="s">
        <v>68</v>
      </c>
      <c r="O8">
        <v>2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 t="s">
        <v>29</v>
      </c>
      <c r="X8">
        <v>50</v>
      </c>
      <c r="Y8" t="s">
        <v>69</v>
      </c>
      <c r="Z8" t="s">
        <v>29</v>
      </c>
      <c r="AA8" t="s">
        <v>25</v>
      </c>
      <c r="AB8" t="s">
        <v>31</v>
      </c>
      <c r="AC8" t="s">
        <v>70</v>
      </c>
      <c r="AD8" t="s">
        <v>41</v>
      </c>
      <c r="AE8">
        <v>59</v>
      </c>
      <c r="AF8" t="s">
        <v>29</v>
      </c>
      <c r="AG8" t="s">
        <v>521</v>
      </c>
      <c r="AH8" s="1" t="s">
        <v>33</v>
      </c>
      <c r="AI8" s="1" t="s">
        <v>31</v>
      </c>
      <c r="AJ8">
        <v>8</v>
      </c>
      <c r="AK8">
        <v>4</v>
      </c>
      <c r="AL8" t="s">
        <v>60</v>
      </c>
      <c r="AM8">
        <v>6</v>
      </c>
      <c r="AN8" t="s">
        <v>29</v>
      </c>
      <c r="AO8" t="s">
        <v>42</v>
      </c>
      <c r="AP8" t="s">
        <v>29</v>
      </c>
      <c r="AQ8">
        <v>6</v>
      </c>
      <c r="AR8" t="s">
        <v>43</v>
      </c>
      <c r="AS8" t="s">
        <v>61</v>
      </c>
      <c r="AT8" t="s">
        <v>29</v>
      </c>
      <c r="AU8" t="s">
        <v>29</v>
      </c>
      <c r="AV8">
        <v>2</v>
      </c>
    </row>
    <row r="9" spans="1:48">
      <c r="A9">
        <v>8</v>
      </c>
      <c r="B9" t="s">
        <v>71</v>
      </c>
      <c r="C9">
        <v>880643</v>
      </c>
      <c r="D9">
        <v>30</v>
      </c>
      <c r="E9">
        <v>35</v>
      </c>
      <c r="F9">
        <v>71</v>
      </c>
      <c r="G9">
        <v>1.6</v>
      </c>
      <c r="H9">
        <v>27.734375</v>
      </c>
      <c r="I9" s="92">
        <v>18</v>
      </c>
      <c r="J9">
        <v>3</v>
      </c>
      <c r="K9">
        <v>4</v>
      </c>
      <c r="L9">
        <v>4</v>
      </c>
      <c r="M9" t="s">
        <v>27</v>
      </c>
      <c r="N9" t="s">
        <v>28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 t="s">
        <v>29</v>
      </c>
      <c r="X9">
        <v>25</v>
      </c>
      <c r="Y9" t="s">
        <v>72</v>
      </c>
      <c r="Z9" t="s">
        <v>29</v>
      </c>
      <c r="AA9" t="s">
        <v>31</v>
      </c>
      <c r="AB9" t="s">
        <v>40</v>
      </c>
      <c r="AC9" t="s">
        <v>73</v>
      </c>
      <c r="AD9" t="s">
        <v>33</v>
      </c>
      <c r="AE9">
        <v>35</v>
      </c>
      <c r="AF9" t="s">
        <v>29</v>
      </c>
      <c r="AG9" t="s">
        <v>522</v>
      </c>
      <c r="AH9" s="1" t="s">
        <v>41</v>
      </c>
      <c r="AI9" s="1" t="s">
        <v>31</v>
      </c>
      <c r="AJ9">
        <v>15</v>
      </c>
      <c r="AK9">
        <v>5</v>
      </c>
      <c r="AL9" t="s">
        <v>29</v>
      </c>
      <c r="AM9" t="s">
        <v>31</v>
      </c>
      <c r="AN9" t="s">
        <v>34</v>
      </c>
      <c r="AO9" t="s">
        <v>35</v>
      </c>
      <c r="AP9" t="s">
        <v>34</v>
      </c>
      <c r="AQ9" t="s">
        <v>31</v>
      </c>
      <c r="AR9" t="s">
        <v>36</v>
      </c>
      <c r="AS9" t="s">
        <v>31</v>
      </c>
      <c r="AT9" t="s">
        <v>34</v>
      </c>
      <c r="AU9" t="s">
        <v>29</v>
      </c>
      <c r="AV9">
        <v>2</v>
      </c>
    </row>
    <row r="10" spans="1:48">
      <c r="A10">
        <v>9</v>
      </c>
      <c r="B10" t="s">
        <v>74</v>
      </c>
      <c r="C10">
        <v>880771</v>
      </c>
      <c r="D10">
        <v>35</v>
      </c>
      <c r="E10">
        <v>37</v>
      </c>
      <c r="F10">
        <v>74</v>
      </c>
      <c r="G10">
        <v>1.5</v>
      </c>
      <c r="H10">
        <v>32.8888888888889</v>
      </c>
      <c r="I10" s="92">
        <v>23</v>
      </c>
      <c r="J10">
        <v>4</v>
      </c>
      <c r="K10">
        <v>4</v>
      </c>
      <c r="L10">
        <v>10</v>
      </c>
      <c r="M10" t="s">
        <v>27</v>
      </c>
      <c r="N10" t="s">
        <v>47</v>
      </c>
      <c r="O10">
        <v>6</v>
      </c>
      <c r="P10">
        <v>3</v>
      </c>
      <c r="Q10">
        <v>1</v>
      </c>
      <c r="R10">
        <v>2</v>
      </c>
      <c r="S10">
        <v>0</v>
      </c>
      <c r="T10">
        <v>0</v>
      </c>
      <c r="U10">
        <v>1</v>
      </c>
      <c r="V10">
        <v>0</v>
      </c>
      <c r="W10" t="s">
        <v>29</v>
      </c>
      <c r="X10">
        <v>12</v>
      </c>
      <c r="Y10" t="s">
        <v>75</v>
      </c>
      <c r="Z10" t="s">
        <v>76</v>
      </c>
      <c r="AA10" t="s">
        <v>31</v>
      </c>
      <c r="AB10" t="s">
        <v>40</v>
      </c>
      <c r="AC10" t="s">
        <v>77</v>
      </c>
      <c r="AD10" t="s">
        <v>41</v>
      </c>
      <c r="AE10">
        <v>0</v>
      </c>
      <c r="AF10" t="s">
        <v>29</v>
      </c>
      <c r="AG10" t="s">
        <v>521</v>
      </c>
      <c r="AH10" s="1" t="s">
        <v>33</v>
      </c>
      <c r="AI10" s="1" t="s">
        <v>525</v>
      </c>
      <c r="AJ10">
        <v>0</v>
      </c>
      <c r="AK10">
        <v>1</v>
      </c>
      <c r="AL10" t="s">
        <v>29</v>
      </c>
      <c r="AM10" t="s">
        <v>31</v>
      </c>
      <c r="AN10" t="s">
        <v>29</v>
      </c>
      <c r="AO10" t="s">
        <v>35</v>
      </c>
      <c r="AP10" t="s">
        <v>34</v>
      </c>
      <c r="AQ10" t="s">
        <v>31</v>
      </c>
      <c r="AR10" t="s">
        <v>43</v>
      </c>
      <c r="AS10" t="s">
        <v>44</v>
      </c>
      <c r="AT10" t="s">
        <v>29</v>
      </c>
      <c r="AU10" t="s">
        <v>29</v>
      </c>
      <c r="AV10">
        <v>3</v>
      </c>
    </row>
    <row r="11" spans="1:48" ht="30">
      <c r="A11">
        <v>10</v>
      </c>
      <c r="B11" t="s">
        <v>78</v>
      </c>
      <c r="C11">
        <v>880978</v>
      </c>
      <c r="D11">
        <v>35</v>
      </c>
      <c r="E11">
        <v>40</v>
      </c>
      <c r="F11">
        <v>82</v>
      </c>
      <c r="G11">
        <v>1.7</v>
      </c>
      <c r="H11">
        <v>28.3737024221453</v>
      </c>
      <c r="I11" s="92">
        <v>25</v>
      </c>
      <c r="J11">
        <v>5</v>
      </c>
      <c r="K11">
        <v>5</v>
      </c>
      <c r="L11">
        <v>8</v>
      </c>
      <c r="M11" t="s">
        <v>79</v>
      </c>
      <c r="N11" t="s">
        <v>47</v>
      </c>
      <c r="O11">
        <v>3</v>
      </c>
      <c r="P11">
        <v>1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 t="s">
        <v>29</v>
      </c>
      <c r="X11">
        <v>64</v>
      </c>
      <c r="Y11" t="s">
        <v>80</v>
      </c>
      <c r="Z11" t="s">
        <v>29</v>
      </c>
      <c r="AA11" t="s">
        <v>31</v>
      </c>
      <c r="AB11" t="s">
        <v>40</v>
      </c>
      <c r="AC11" t="s">
        <v>81</v>
      </c>
      <c r="AD11" t="s">
        <v>41</v>
      </c>
      <c r="AE11">
        <v>72</v>
      </c>
      <c r="AF11" t="s">
        <v>29</v>
      </c>
      <c r="AG11" t="s">
        <v>521</v>
      </c>
      <c r="AH11" s="1" t="s">
        <v>33</v>
      </c>
      <c r="AI11" s="1" t="s">
        <v>526</v>
      </c>
      <c r="AJ11">
        <v>16</v>
      </c>
      <c r="AK11">
        <v>5</v>
      </c>
      <c r="AL11" t="s">
        <v>60</v>
      </c>
      <c r="AM11">
        <v>6</v>
      </c>
      <c r="AN11" t="s">
        <v>34</v>
      </c>
      <c r="AO11" t="s">
        <v>35</v>
      </c>
      <c r="AP11" t="s">
        <v>34</v>
      </c>
      <c r="AQ11">
        <v>6</v>
      </c>
      <c r="AR11" t="s">
        <v>43</v>
      </c>
      <c r="AS11" t="s">
        <v>61</v>
      </c>
      <c r="AT11" t="s">
        <v>29</v>
      </c>
      <c r="AU11" t="s">
        <v>29</v>
      </c>
      <c r="AV11">
        <v>2</v>
      </c>
    </row>
    <row r="12" spans="1:48">
      <c r="A12">
        <v>11</v>
      </c>
      <c r="B12" t="s">
        <v>82</v>
      </c>
      <c r="C12">
        <v>887056</v>
      </c>
      <c r="D12">
        <v>25</v>
      </c>
      <c r="E12">
        <v>26</v>
      </c>
      <c r="F12">
        <v>60</v>
      </c>
      <c r="G12">
        <v>1.5</v>
      </c>
      <c r="H12">
        <v>26.6666666666667</v>
      </c>
      <c r="I12" s="92">
        <v>20</v>
      </c>
      <c r="J12">
        <v>2</v>
      </c>
      <c r="K12">
        <v>4</v>
      </c>
      <c r="L12">
        <v>4</v>
      </c>
      <c r="M12" t="s">
        <v>27</v>
      </c>
      <c r="N12" t="s">
        <v>28</v>
      </c>
      <c r="O12">
        <v>2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 t="s">
        <v>29</v>
      </c>
      <c r="X12">
        <v>24</v>
      </c>
      <c r="Y12" t="s">
        <v>83</v>
      </c>
      <c r="Z12" t="s">
        <v>76</v>
      </c>
      <c r="AA12" t="s">
        <v>31</v>
      </c>
      <c r="AB12" t="s">
        <v>40</v>
      </c>
      <c r="AC12" t="s">
        <v>81</v>
      </c>
      <c r="AD12" t="s">
        <v>33</v>
      </c>
      <c r="AE12">
        <v>30</v>
      </c>
      <c r="AF12" t="s">
        <v>29</v>
      </c>
      <c r="AG12" t="s">
        <v>521</v>
      </c>
      <c r="AH12" s="1" t="s">
        <v>41</v>
      </c>
      <c r="AI12" s="1" t="s">
        <v>31</v>
      </c>
      <c r="AJ12">
        <v>5</v>
      </c>
      <c r="AK12">
        <v>4</v>
      </c>
      <c r="AL12" t="s">
        <v>29</v>
      </c>
      <c r="AM12" t="s">
        <v>31</v>
      </c>
      <c r="AN12" t="s">
        <v>34</v>
      </c>
      <c r="AO12" t="s">
        <v>35</v>
      </c>
      <c r="AP12" t="s">
        <v>34</v>
      </c>
      <c r="AQ12" t="s">
        <v>31</v>
      </c>
      <c r="AR12" t="s">
        <v>36</v>
      </c>
      <c r="AS12" t="s">
        <v>31</v>
      </c>
      <c r="AT12" t="s">
        <v>34</v>
      </c>
      <c r="AU12" t="s">
        <v>29</v>
      </c>
      <c r="AV12">
        <v>3</v>
      </c>
    </row>
    <row r="13" spans="1:48">
      <c r="A13">
        <v>12</v>
      </c>
      <c r="B13" t="s">
        <v>84</v>
      </c>
      <c r="C13">
        <v>881225</v>
      </c>
      <c r="D13">
        <v>35</v>
      </c>
      <c r="E13">
        <v>37</v>
      </c>
      <c r="F13">
        <v>82</v>
      </c>
      <c r="G13">
        <v>1.62</v>
      </c>
      <c r="H13">
        <v>31.2452370065539</v>
      </c>
      <c r="I13" s="92">
        <v>26</v>
      </c>
      <c r="J13">
        <v>5</v>
      </c>
      <c r="K13">
        <v>5</v>
      </c>
      <c r="L13">
        <v>6</v>
      </c>
      <c r="M13" t="s">
        <v>68</v>
      </c>
      <c r="N13" t="s">
        <v>47</v>
      </c>
      <c r="O13">
        <v>2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 t="s">
        <v>29</v>
      </c>
      <c r="X13">
        <v>48</v>
      </c>
      <c r="Y13" t="s">
        <v>85</v>
      </c>
      <c r="Z13" t="s">
        <v>29</v>
      </c>
      <c r="AA13" t="s">
        <v>31</v>
      </c>
      <c r="AB13" t="s">
        <v>49</v>
      </c>
      <c r="AC13" t="s">
        <v>86</v>
      </c>
      <c r="AD13" t="s">
        <v>41</v>
      </c>
      <c r="AE13">
        <v>57</v>
      </c>
      <c r="AF13" t="s">
        <v>29</v>
      </c>
      <c r="AG13" t="s">
        <v>521</v>
      </c>
      <c r="AH13" s="1" t="s">
        <v>41</v>
      </c>
      <c r="AI13" s="1" t="s">
        <v>524</v>
      </c>
      <c r="AJ13">
        <v>18</v>
      </c>
      <c r="AK13">
        <v>5</v>
      </c>
      <c r="AL13" t="s">
        <v>29</v>
      </c>
      <c r="AM13">
        <v>6</v>
      </c>
      <c r="AN13" t="s">
        <v>29</v>
      </c>
      <c r="AO13" t="s">
        <v>42</v>
      </c>
      <c r="AP13" t="s">
        <v>29</v>
      </c>
      <c r="AQ13">
        <v>6</v>
      </c>
      <c r="AR13" t="s">
        <v>43</v>
      </c>
      <c r="AS13" t="s">
        <v>61</v>
      </c>
      <c r="AT13" t="s">
        <v>29</v>
      </c>
      <c r="AU13" t="s">
        <v>29</v>
      </c>
      <c r="AV13">
        <v>2</v>
      </c>
    </row>
    <row r="14" spans="1:48">
      <c r="A14">
        <v>13</v>
      </c>
      <c r="B14" t="s">
        <v>87</v>
      </c>
      <c r="C14">
        <v>880115</v>
      </c>
      <c r="D14">
        <v>32</v>
      </c>
      <c r="E14">
        <v>34</v>
      </c>
      <c r="F14">
        <v>85</v>
      </c>
      <c r="G14">
        <v>1.6</v>
      </c>
      <c r="H14">
        <v>33.203125</v>
      </c>
      <c r="I14" s="92">
        <v>20</v>
      </c>
      <c r="J14">
        <v>4</v>
      </c>
      <c r="K14">
        <v>5</v>
      </c>
      <c r="L14">
        <v>6</v>
      </c>
      <c r="M14" t="s">
        <v>27</v>
      </c>
      <c r="N14" t="s">
        <v>28</v>
      </c>
      <c r="O14">
        <v>3</v>
      </c>
      <c r="P14">
        <v>2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 t="s">
        <v>29</v>
      </c>
      <c r="X14">
        <v>15</v>
      </c>
      <c r="Y14" t="s">
        <v>48</v>
      </c>
      <c r="Z14" t="s">
        <v>70</v>
      </c>
      <c r="AA14" t="s">
        <v>31</v>
      </c>
      <c r="AB14" t="s">
        <v>49</v>
      </c>
      <c r="AC14" t="s">
        <v>70</v>
      </c>
      <c r="AD14" t="s">
        <v>41</v>
      </c>
      <c r="AE14">
        <v>0</v>
      </c>
      <c r="AF14" t="s">
        <v>29</v>
      </c>
      <c r="AG14" t="s">
        <v>521</v>
      </c>
      <c r="AH14" s="1" t="s">
        <v>33</v>
      </c>
      <c r="AI14" s="1" t="s">
        <v>31</v>
      </c>
      <c r="AJ14">
        <v>0</v>
      </c>
      <c r="AK14">
        <v>1</v>
      </c>
      <c r="AL14" t="s">
        <v>29</v>
      </c>
      <c r="AM14" t="s">
        <v>31</v>
      </c>
      <c r="AN14" t="s">
        <v>34</v>
      </c>
      <c r="AO14" t="s">
        <v>35</v>
      </c>
      <c r="AP14" t="s">
        <v>34</v>
      </c>
      <c r="AQ14" t="s">
        <v>31</v>
      </c>
      <c r="AR14" t="s">
        <v>43</v>
      </c>
      <c r="AS14" t="s">
        <v>61</v>
      </c>
      <c r="AT14" t="s">
        <v>34</v>
      </c>
      <c r="AU14" t="s">
        <v>29</v>
      </c>
      <c r="AV14">
        <v>2</v>
      </c>
    </row>
    <row r="15" spans="1:48">
      <c r="A15">
        <v>14</v>
      </c>
      <c r="B15" t="s">
        <v>88</v>
      </c>
      <c r="C15">
        <v>881405</v>
      </c>
      <c r="D15">
        <v>32</v>
      </c>
      <c r="E15">
        <v>34</v>
      </c>
      <c r="F15">
        <v>73</v>
      </c>
      <c r="G15">
        <v>1.52</v>
      </c>
      <c r="H15">
        <v>31.596260387811601</v>
      </c>
      <c r="I15" s="92">
        <v>25</v>
      </c>
      <c r="J15">
        <v>5</v>
      </c>
      <c r="K15">
        <v>5</v>
      </c>
      <c r="L15">
        <v>5</v>
      </c>
      <c r="M15" t="s">
        <v>46</v>
      </c>
      <c r="N15" t="s">
        <v>68</v>
      </c>
      <c r="O15">
        <v>2</v>
      </c>
      <c r="P15">
        <v>1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 t="s">
        <v>29</v>
      </c>
      <c r="X15">
        <v>48</v>
      </c>
      <c r="Y15" t="s">
        <v>89</v>
      </c>
      <c r="Z15" t="s">
        <v>81</v>
      </c>
      <c r="AA15" t="s">
        <v>25</v>
      </c>
      <c r="AB15" t="s">
        <v>31</v>
      </c>
      <c r="AC15" t="s">
        <v>32</v>
      </c>
      <c r="AD15" t="s">
        <v>41</v>
      </c>
      <c r="AE15">
        <v>57</v>
      </c>
      <c r="AF15" t="s">
        <v>29</v>
      </c>
      <c r="AG15" t="s">
        <v>521</v>
      </c>
      <c r="AH15" s="1" t="s">
        <v>41</v>
      </c>
      <c r="AI15" s="1" t="s">
        <v>525</v>
      </c>
      <c r="AJ15">
        <v>16</v>
      </c>
      <c r="AK15">
        <v>5</v>
      </c>
      <c r="AL15" t="s">
        <v>90</v>
      </c>
      <c r="AM15" t="s">
        <v>31</v>
      </c>
      <c r="AN15" t="s">
        <v>34</v>
      </c>
      <c r="AO15" t="s">
        <v>35</v>
      </c>
      <c r="AP15" t="s">
        <v>34</v>
      </c>
      <c r="AQ15" t="s">
        <v>31</v>
      </c>
      <c r="AR15" t="s">
        <v>43</v>
      </c>
      <c r="AS15" t="s">
        <v>51</v>
      </c>
      <c r="AT15" t="s">
        <v>29</v>
      </c>
      <c r="AU15" t="s">
        <v>29</v>
      </c>
      <c r="AV15">
        <v>2</v>
      </c>
    </row>
    <row r="16" spans="1:48">
      <c r="A16">
        <v>15</v>
      </c>
      <c r="B16" t="s">
        <v>91</v>
      </c>
      <c r="C16">
        <v>729025</v>
      </c>
      <c r="D16">
        <v>34</v>
      </c>
      <c r="E16">
        <v>34</v>
      </c>
      <c r="F16">
        <v>70</v>
      </c>
      <c r="G16">
        <v>1.57</v>
      </c>
      <c r="H16">
        <v>28.398718000730302</v>
      </c>
      <c r="I16" s="92">
        <v>20</v>
      </c>
      <c r="J16">
        <v>3</v>
      </c>
      <c r="K16">
        <v>5</v>
      </c>
      <c r="L16">
        <v>4</v>
      </c>
      <c r="M16" t="s">
        <v>27</v>
      </c>
      <c r="N16" t="s">
        <v>68</v>
      </c>
      <c r="O16">
        <v>2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29</v>
      </c>
      <c r="X16">
        <v>24</v>
      </c>
      <c r="Y16" t="s">
        <v>39</v>
      </c>
      <c r="Z16" t="s">
        <v>29</v>
      </c>
      <c r="AA16" t="s">
        <v>31</v>
      </c>
      <c r="AB16" t="s">
        <v>40</v>
      </c>
      <c r="AC16" t="s">
        <v>55</v>
      </c>
      <c r="AD16" t="s">
        <v>33</v>
      </c>
      <c r="AE16">
        <v>33</v>
      </c>
      <c r="AF16" t="s">
        <v>29</v>
      </c>
      <c r="AG16" t="s">
        <v>522</v>
      </c>
      <c r="AH16" s="1" t="s">
        <v>33</v>
      </c>
      <c r="AI16" s="1" t="s">
        <v>31</v>
      </c>
      <c r="AJ16">
        <v>12</v>
      </c>
      <c r="AK16">
        <v>4</v>
      </c>
      <c r="AL16" t="s">
        <v>29</v>
      </c>
      <c r="AM16" t="s">
        <v>31</v>
      </c>
      <c r="AN16" t="s">
        <v>34</v>
      </c>
      <c r="AO16" t="s">
        <v>35</v>
      </c>
      <c r="AP16" t="s">
        <v>34</v>
      </c>
      <c r="AQ16" t="s">
        <v>31</v>
      </c>
      <c r="AR16" t="s">
        <v>36</v>
      </c>
      <c r="AS16" t="s">
        <v>31</v>
      </c>
      <c r="AT16" t="s">
        <v>34</v>
      </c>
      <c r="AU16" t="s">
        <v>29</v>
      </c>
      <c r="AV16">
        <v>3</v>
      </c>
    </row>
    <row r="17" spans="1:48">
      <c r="A17">
        <v>16</v>
      </c>
      <c r="B17" t="s">
        <v>92</v>
      </c>
      <c r="C17">
        <v>846632</v>
      </c>
      <c r="D17">
        <v>31</v>
      </c>
      <c r="E17">
        <v>32</v>
      </c>
      <c r="F17">
        <v>75</v>
      </c>
      <c r="G17">
        <v>1.55</v>
      </c>
      <c r="H17">
        <v>31.217481789802299</v>
      </c>
      <c r="I17" s="92">
        <v>18</v>
      </c>
      <c r="J17">
        <v>2</v>
      </c>
      <c r="K17">
        <v>5</v>
      </c>
      <c r="L17">
        <v>5</v>
      </c>
      <c r="M17" t="s">
        <v>27</v>
      </c>
      <c r="N17" t="s">
        <v>28</v>
      </c>
      <c r="O17">
        <v>2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 t="s">
        <v>29</v>
      </c>
      <c r="X17">
        <v>24</v>
      </c>
      <c r="Y17" t="s">
        <v>39</v>
      </c>
      <c r="Z17" t="s">
        <v>93</v>
      </c>
      <c r="AA17" t="s">
        <v>31</v>
      </c>
      <c r="AB17" t="s">
        <v>40</v>
      </c>
      <c r="AC17" t="s">
        <v>32</v>
      </c>
      <c r="AD17" t="s">
        <v>33</v>
      </c>
      <c r="AE17">
        <v>33</v>
      </c>
      <c r="AF17" t="s">
        <v>29</v>
      </c>
      <c r="AG17" t="s">
        <v>521</v>
      </c>
      <c r="AH17" s="1" t="s">
        <v>33</v>
      </c>
      <c r="AI17" s="1" t="s">
        <v>31</v>
      </c>
      <c r="AJ17">
        <v>14</v>
      </c>
      <c r="AK17">
        <v>5</v>
      </c>
      <c r="AL17" t="s">
        <v>29</v>
      </c>
      <c r="AM17" t="s">
        <v>31</v>
      </c>
      <c r="AN17" t="s">
        <v>34</v>
      </c>
      <c r="AO17" t="s">
        <v>35</v>
      </c>
      <c r="AP17" t="s">
        <v>34</v>
      </c>
      <c r="AQ17" t="s">
        <v>31</v>
      </c>
      <c r="AR17" t="s">
        <v>36</v>
      </c>
      <c r="AS17" t="s">
        <v>51</v>
      </c>
      <c r="AT17" t="s">
        <v>34</v>
      </c>
      <c r="AU17" t="s">
        <v>29</v>
      </c>
      <c r="AV17">
        <v>2</v>
      </c>
    </row>
    <row r="18" spans="1:48">
      <c r="A18">
        <v>17</v>
      </c>
      <c r="B18" t="s">
        <v>94</v>
      </c>
      <c r="C18">
        <v>881654</v>
      </c>
      <c r="D18">
        <v>33</v>
      </c>
      <c r="E18">
        <v>37</v>
      </c>
      <c r="F18">
        <v>80</v>
      </c>
      <c r="G18">
        <v>1.62</v>
      </c>
      <c r="H18">
        <v>30.483158055174499</v>
      </c>
      <c r="I18" s="92">
        <v>18</v>
      </c>
      <c r="J18">
        <v>3</v>
      </c>
      <c r="K18">
        <v>4</v>
      </c>
      <c r="L18">
        <v>8</v>
      </c>
      <c r="M18" t="s">
        <v>27</v>
      </c>
      <c r="N18" t="s">
        <v>68</v>
      </c>
      <c r="O18">
        <v>3</v>
      </c>
      <c r="P18">
        <v>1</v>
      </c>
      <c r="Q18">
        <v>1</v>
      </c>
      <c r="R18">
        <v>0</v>
      </c>
      <c r="S18">
        <v>1</v>
      </c>
      <c r="T18">
        <v>0</v>
      </c>
      <c r="U18">
        <v>1</v>
      </c>
      <c r="V18">
        <v>0</v>
      </c>
      <c r="W18" t="s">
        <v>29</v>
      </c>
      <c r="X18">
        <v>63</v>
      </c>
      <c r="Y18" t="s">
        <v>39</v>
      </c>
      <c r="Z18" t="s">
        <v>70</v>
      </c>
      <c r="AA18" t="s">
        <v>31</v>
      </c>
      <c r="AB18" t="s">
        <v>40</v>
      </c>
      <c r="AC18" t="s">
        <v>70</v>
      </c>
      <c r="AD18" t="s">
        <v>41</v>
      </c>
      <c r="AE18">
        <v>73</v>
      </c>
      <c r="AF18" t="s">
        <v>29</v>
      </c>
      <c r="AG18" t="s">
        <v>521</v>
      </c>
      <c r="AH18" s="1" t="s">
        <v>41</v>
      </c>
      <c r="AI18" s="1" t="s">
        <v>31</v>
      </c>
      <c r="AJ18">
        <v>24</v>
      </c>
      <c r="AK18">
        <v>5</v>
      </c>
      <c r="AL18" t="s">
        <v>60</v>
      </c>
      <c r="AM18" t="s">
        <v>31</v>
      </c>
      <c r="AN18" t="s">
        <v>34</v>
      </c>
      <c r="AO18" t="s">
        <v>42</v>
      </c>
      <c r="AP18" t="s">
        <v>29</v>
      </c>
      <c r="AQ18" t="s">
        <v>31</v>
      </c>
      <c r="AR18" t="s">
        <v>43</v>
      </c>
      <c r="AS18" t="s">
        <v>61</v>
      </c>
      <c r="AT18" t="s">
        <v>29</v>
      </c>
      <c r="AU18" t="s">
        <v>29</v>
      </c>
      <c r="AV18">
        <v>2</v>
      </c>
    </row>
    <row r="19" spans="1:48">
      <c r="A19">
        <v>18</v>
      </c>
      <c r="B19" t="s">
        <v>95</v>
      </c>
      <c r="C19">
        <v>487866</v>
      </c>
      <c r="D19">
        <v>37</v>
      </c>
      <c r="E19">
        <v>40</v>
      </c>
      <c r="F19">
        <v>85</v>
      </c>
      <c r="G19">
        <v>1.68</v>
      </c>
      <c r="H19">
        <v>30.116213151927401</v>
      </c>
      <c r="I19" s="92">
        <v>25</v>
      </c>
      <c r="J19">
        <v>5</v>
      </c>
      <c r="K19">
        <v>5</v>
      </c>
      <c r="L19">
        <v>6</v>
      </c>
      <c r="M19" t="s">
        <v>68</v>
      </c>
      <c r="N19" t="s">
        <v>68</v>
      </c>
      <c r="O19">
        <v>2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 t="s">
        <v>29</v>
      </c>
      <c r="X19">
        <v>36</v>
      </c>
      <c r="Y19" t="s">
        <v>39</v>
      </c>
      <c r="Z19" t="s">
        <v>96</v>
      </c>
      <c r="AA19" t="s">
        <v>31</v>
      </c>
      <c r="AB19" t="s">
        <v>40</v>
      </c>
      <c r="AC19" t="s">
        <v>86</v>
      </c>
      <c r="AD19" t="s">
        <v>41</v>
      </c>
      <c r="AE19">
        <v>45</v>
      </c>
      <c r="AF19" t="s">
        <v>29</v>
      </c>
      <c r="AG19" t="s">
        <v>521</v>
      </c>
      <c r="AH19" s="1" t="s">
        <v>41</v>
      </c>
      <c r="AI19" s="1" t="s">
        <v>527</v>
      </c>
      <c r="AJ19">
        <v>9</v>
      </c>
      <c r="AK19">
        <v>4</v>
      </c>
      <c r="AL19" t="s">
        <v>29</v>
      </c>
      <c r="AM19">
        <v>6</v>
      </c>
      <c r="AN19" t="s">
        <v>34</v>
      </c>
      <c r="AO19" t="s">
        <v>42</v>
      </c>
      <c r="AP19" t="s">
        <v>29</v>
      </c>
      <c r="AQ19">
        <v>6</v>
      </c>
      <c r="AR19" t="s">
        <v>43</v>
      </c>
      <c r="AS19" t="s">
        <v>44</v>
      </c>
      <c r="AT19" t="s">
        <v>29</v>
      </c>
      <c r="AU19" t="s">
        <v>29</v>
      </c>
      <c r="AV19">
        <v>2</v>
      </c>
    </row>
    <row r="20" spans="1:48">
      <c r="A20">
        <v>19</v>
      </c>
      <c r="B20" t="s">
        <v>97</v>
      </c>
      <c r="C20">
        <v>670639</v>
      </c>
      <c r="D20">
        <v>29</v>
      </c>
      <c r="E20">
        <v>30</v>
      </c>
      <c r="F20">
        <v>75</v>
      </c>
      <c r="G20">
        <v>1.58</v>
      </c>
      <c r="H20">
        <v>30.043262297708701</v>
      </c>
      <c r="I20" s="92">
        <v>25</v>
      </c>
      <c r="J20">
        <v>5</v>
      </c>
      <c r="K20">
        <v>5</v>
      </c>
      <c r="L20">
        <v>4</v>
      </c>
      <c r="M20" t="s">
        <v>68</v>
      </c>
      <c r="N20" t="s">
        <v>68</v>
      </c>
      <c r="O20">
        <v>2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 t="s">
        <v>29</v>
      </c>
      <c r="X20">
        <v>19</v>
      </c>
      <c r="Y20" t="s">
        <v>89</v>
      </c>
      <c r="Z20" t="s">
        <v>98</v>
      </c>
      <c r="AA20" t="s">
        <v>25</v>
      </c>
      <c r="AB20" t="s">
        <v>31</v>
      </c>
      <c r="AC20" t="s">
        <v>32</v>
      </c>
      <c r="AD20" t="s">
        <v>41</v>
      </c>
      <c r="AE20">
        <v>27</v>
      </c>
      <c r="AF20" t="s">
        <v>29</v>
      </c>
      <c r="AG20" t="s">
        <v>521</v>
      </c>
      <c r="AH20" s="1" t="s">
        <v>33</v>
      </c>
      <c r="AI20" s="1" t="s">
        <v>31</v>
      </c>
      <c r="AJ20">
        <v>10</v>
      </c>
      <c r="AK20">
        <v>3</v>
      </c>
      <c r="AL20" t="s">
        <v>29</v>
      </c>
      <c r="AM20">
        <v>6</v>
      </c>
      <c r="AN20" t="s">
        <v>29</v>
      </c>
      <c r="AO20" t="s">
        <v>42</v>
      </c>
      <c r="AP20" t="s">
        <v>29</v>
      </c>
      <c r="AQ20">
        <v>6</v>
      </c>
      <c r="AR20" t="s">
        <v>36</v>
      </c>
      <c r="AS20" t="s">
        <v>31</v>
      </c>
      <c r="AT20" t="s">
        <v>29</v>
      </c>
      <c r="AU20" t="s">
        <v>29</v>
      </c>
      <c r="AV20">
        <v>2</v>
      </c>
    </row>
    <row r="21" spans="1:48">
      <c r="A21">
        <v>20</v>
      </c>
      <c r="B21" t="s">
        <v>99</v>
      </c>
      <c r="C21">
        <v>514428</v>
      </c>
      <c r="D21">
        <v>30</v>
      </c>
      <c r="E21">
        <v>32</v>
      </c>
      <c r="F21">
        <v>84</v>
      </c>
      <c r="G21">
        <v>1.68</v>
      </c>
      <c r="H21">
        <v>29.761904761904798</v>
      </c>
      <c r="I21" s="92">
        <v>24</v>
      </c>
      <c r="J21">
        <v>3</v>
      </c>
      <c r="K21">
        <v>5</v>
      </c>
      <c r="L21">
        <v>6</v>
      </c>
      <c r="M21" t="s">
        <v>27</v>
      </c>
      <c r="N21" t="s">
        <v>47</v>
      </c>
      <c r="O21">
        <v>4</v>
      </c>
      <c r="P21">
        <v>1</v>
      </c>
      <c r="Q21">
        <v>1</v>
      </c>
      <c r="R21">
        <v>0</v>
      </c>
      <c r="S21">
        <v>2</v>
      </c>
      <c r="T21">
        <v>0</v>
      </c>
      <c r="U21">
        <v>1</v>
      </c>
      <c r="V21">
        <v>0</v>
      </c>
      <c r="W21" t="s">
        <v>29</v>
      </c>
      <c r="X21">
        <v>50</v>
      </c>
      <c r="Y21" t="s">
        <v>39</v>
      </c>
      <c r="Z21" t="s">
        <v>29</v>
      </c>
      <c r="AA21" t="s">
        <v>25</v>
      </c>
      <c r="AB21" t="s">
        <v>31</v>
      </c>
      <c r="AC21" t="s">
        <v>32</v>
      </c>
      <c r="AD21" t="s">
        <v>41</v>
      </c>
      <c r="AE21">
        <v>59</v>
      </c>
      <c r="AF21" t="s">
        <v>29</v>
      </c>
      <c r="AG21" t="s">
        <v>522</v>
      </c>
      <c r="AH21" s="1" t="s">
        <v>41</v>
      </c>
      <c r="AI21" s="1" t="s">
        <v>525</v>
      </c>
      <c r="AJ21">
        <v>20</v>
      </c>
      <c r="AK21">
        <v>4</v>
      </c>
      <c r="AL21" t="s">
        <v>60</v>
      </c>
      <c r="AM21" t="s">
        <v>31</v>
      </c>
      <c r="AN21" t="s">
        <v>34</v>
      </c>
      <c r="AO21" t="s">
        <v>35</v>
      </c>
      <c r="AP21" t="s">
        <v>34</v>
      </c>
      <c r="AQ21" t="s">
        <v>31</v>
      </c>
      <c r="AR21" t="s">
        <v>43</v>
      </c>
      <c r="AS21" t="s">
        <v>61</v>
      </c>
      <c r="AT21" t="s">
        <v>34</v>
      </c>
      <c r="AU21" t="s">
        <v>29</v>
      </c>
      <c r="AV21">
        <v>2</v>
      </c>
    </row>
    <row r="22" spans="1:48">
      <c r="A22">
        <v>21</v>
      </c>
      <c r="B22" t="s">
        <v>100</v>
      </c>
      <c r="C22">
        <v>882013</v>
      </c>
      <c r="D22">
        <v>30</v>
      </c>
      <c r="E22">
        <v>33</v>
      </c>
      <c r="F22">
        <v>80</v>
      </c>
      <c r="G22">
        <v>1.7</v>
      </c>
      <c r="H22">
        <v>27.681660899653998</v>
      </c>
      <c r="I22" s="92">
        <v>23</v>
      </c>
      <c r="J22">
        <v>4</v>
      </c>
      <c r="K22">
        <v>5</v>
      </c>
      <c r="L22">
        <v>6</v>
      </c>
      <c r="M22" t="s">
        <v>27</v>
      </c>
      <c r="N22" t="s">
        <v>68</v>
      </c>
      <c r="O22">
        <v>3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 t="s">
        <v>29</v>
      </c>
      <c r="X22">
        <v>16</v>
      </c>
      <c r="Y22" t="s">
        <v>101</v>
      </c>
      <c r="Z22" t="s">
        <v>102</v>
      </c>
      <c r="AA22" t="s">
        <v>25</v>
      </c>
      <c r="AB22" t="s">
        <v>31</v>
      </c>
      <c r="AC22" t="s">
        <v>81</v>
      </c>
      <c r="AD22" t="s">
        <v>33</v>
      </c>
      <c r="AE22">
        <v>24</v>
      </c>
      <c r="AF22" t="s">
        <v>29</v>
      </c>
      <c r="AG22" t="s">
        <v>522</v>
      </c>
      <c r="AH22" s="1" t="s">
        <v>33</v>
      </c>
      <c r="AI22" s="1" t="s">
        <v>31</v>
      </c>
      <c r="AJ22">
        <v>9</v>
      </c>
      <c r="AK22">
        <v>3</v>
      </c>
      <c r="AL22" t="s">
        <v>29</v>
      </c>
      <c r="AM22" t="s">
        <v>31</v>
      </c>
      <c r="AN22" t="s">
        <v>29</v>
      </c>
      <c r="AO22" t="s">
        <v>35</v>
      </c>
      <c r="AP22" t="s">
        <v>34</v>
      </c>
      <c r="AQ22" t="s">
        <v>31</v>
      </c>
      <c r="AR22" t="s">
        <v>36</v>
      </c>
      <c r="AS22" t="s">
        <v>31</v>
      </c>
      <c r="AT22" t="s">
        <v>29</v>
      </c>
      <c r="AU22" t="s">
        <v>29</v>
      </c>
      <c r="AV22">
        <v>2</v>
      </c>
    </row>
    <row r="23" spans="1:48">
      <c r="A23">
        <v>22</v>
      </c>
      <c r="B23" t="s">
        <v>103</v>
      </c>
      <c r="C23">
        <v>779762</v>
      </c>
      <c r="D23">
        <v>28</v>
      </c>
      <c r="E23">
        <v>31</v>
      </c>
      <c r="F23">
        <v>82</v>
      </c>
      <c r="G23">
        <v>1.65</v>
      </c>
      <c r="H23">
        <v>30.119375573921001</v>
      </c>
      <c r="I23" s="92">
        <v>25</v>
      </c>
      <c r="J23">
        <v>4</v>
      </c>
      <c r="K23">
        <v>4</v>
      </c>
      <c r="L23">
        <v>5</v>
      </c>
      <c r="M23" t="s">
        <v>27</v>
      </c>
      <c r="N23" t="s">
        <v>63</v>
      </c>
      <c r="O23">
        <v>2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 t="s">
        <v>29</v>
      </c>
      <c r="X23">
        <v>37</v>
      </c>
      <c r="Y23" t="s">
        <v>104</v>
      </c>
      <c r="Z23" t="s">
        <v>29</v>
      </c>
      <c r="AA23" t="s">
        <v>31</v>
      </c>
      <c r="AB23" t="s">
        <v>49</v>
      </c>
      <c r="AC23" t="s">
        <v>105</v>
      </c>
      <c r="AD23" t="s">
        <v>41</v>
      </c>
      <c r="AE23">
        <v>45</v>
      </c>
      <c r="AF23" t="s">
        <v>29</v>
      </c>
      <c r="AG23" t="s">
        <v>521</v>
      </c>
      <c r="AH23" s="1" t="s">
        <v>33</v>
      </c>
      <c r="AI23" s="1" t="s">
        <v>524</v>
      </c>
      <c r="AJ23">
        <v>21</v>
      </c>
      <c r="AK23">
        <v>5</v>
      </c>
      <c r="AL23" t="s">
        <v>29</v>
      </c>
      <c r="AM23" t="s">
        <v>31</v>
      </c>
      <c r="AN23" t="s">
        <v>34</v>
      </c>
      <c r="AO23" t="s">
        <v>35</v>
      </c>
      <c r="AP23" t="s">
        <v>34</v>
      </c>
      <c r="AQ23" t="s">
        <v>31</v>
      </c>
      <c r="AR23" t="s">
        <v>43</v>
      </c>
      <c r="AS23" t="s">
        <v>61</v>
      </c>
      <c r="AT23" t="s">
        <v>29</v>
      </c>
      <c r="AU23" t="s">
        <v>29</v>
      </c>
      <c r="AV23">
        <v>2</v>
      </c>
    </row>
    <row r="24" spans="1:48">
      <c r="A24">
        <v>23</v>
      </c>
      <c r="B24" t="s">
        <v>106</v>
      </c>
      <c r="C24">
        <v>880319</v>
      </c>
      <c r="D24">
        <v>26</v>
      </c>
      <c r="E24">
        <v>29</v>
      </c>
      <c r="F24">
        <v>68</v>
      </c>
      <c r="G24">
        <v>1.52</v>
      </c>
      <c r="H24">
        <v>29.432132963988899</v>
      </c>
      <c r="I24" s="92">
        <v>15</v>
      </c>
      <c r="J24">
        <v>3</v>
      </c>
      <c r="K24">
        <v>4</v>
      </c>
      <c r="L24">
        <v>6</v>
      </c>
      <c r="M24" t="s">
        <v>27</v>
      </c>
      <c r="N24" t="s">
        <v>53</v>
      </c>
      <c r="O24">
        <v>4</v>
      </c>
      <c r="P24">
        <v>2</v>
      </c>
      <c r="Q24">
        <v>2</v>
      </c>
      <c r="R24">
        <v>0</v>
      </c>
      <c r="S24">
        <v>1</v>
      </c>
      <c r="T24">
        <v>0</v>
      </c>
      <c r="U24">
        <v>1</v>
      </c>
      <c r="V24">
        <v>1</v>
      </c>
      <c r="W24" t="s">
        <v>29</v>
      </c>
      <c r="X24">
        <v>11</v>
      </c>
      <c r="Y24" t="s">
        <v>107</v>
      </c>
      <c r="Z24" t="s">
        <v>93</v>
      </c>
      <c r="AA24" t="s">
        <v>31</v>
      </c>
      <c r="AB24" t="s">
        <v>49</v>
      </c>
      <c r="AC24" t="s">
        <v>32</v>
      </c>
      <c r="AD24" t="s">
        <v>33</v>
      </c>
      <c r="AE24">
        <v>18</v>
      </c>
      <c r="AF24" t="s">
        <v>29</v>
      </c>
      <c r="AG24" t="s">
        <v>521</v>
      </c>
      <c r="AH24" s="1" t="s">
        <v>33</v>
      </c>
      <c r="AI24" s="1" t="s">
        <v>31</v>
      </c>
      <c r="AJ24">
        <v>6</v>
      </c>
      <c r="AK24">
        <v>3</v>
      </c>
      <c r="AL24" t="s">
        <v>29</v>
      </c>
      <c r="AM24" t="s">
        <v>31</v>
      </c>
      <c r="AN24" t="s">
        <v>29</v>
      </c>
      <c r="AO24" t="s">
        <v>35</v>
      </c>
      <c r="AP24" t="s">
        <v>29</v>
      </c>
      <c r="AQ24" t="s">
        <v>31</v>
      </c>
      <c r="AR24" t="s">
        <v>36</v>
      </c>
      <c r="AS24" t="s">
        <v>31</v>
      </c>
      <c r="AT24" t="s">
        <v>34</v>
      </c>
      <c r="AU24" t="s">
        <v>29</v>
      </c>
      <c r="AV24">
        <v>3</v>
      </c>
    </row>
    <row r="25" spans="1:48">
      <c r="A25">
        <v>24</v>
      </c>
      <c r="B25" t="s">
        <v>108</v>
      </c>
      <c r="C25">
        <v>841209</v>
      </c>
      <c r="D25">
        <v>30</v>
      </c>
      <c r="E25">
        <v>33</v>
      </c>
      <c r="F25">
        <v>68</v>
      </c>
      <c r="G25">
        <v>1.53</v>
      </c>
      <c r="H25">
        <v>29.048656499636898</v>
      </c>
      <c r="I25" s="92">
        <v>16</v>
      </c>
      <c r="J25">
        <v>4</v>
      </c>
      <c r="K25">
        <v>5</v>
      </c>
      <c r="L25">
        <v>5</v>
      </c>
      <c r="M25" t="s">
        <v>27</v>
      </c>
      <c r="N25" t="s">
        <v>38</v>
      </c>
      <c r="O25">
        <v>2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 t="s">
        <v>29</v>
      </c>
      <c r="X25">
        <v>30</v>
      </c>
      <c r="Y25" t="s">
        <v>109</v>
      </c>
      <c r="Z25" t="s">
        <v>70</v>
      </c>
      <c r="AA25" t="s">
        <v>25</v>
      </c>
      <c r="AB25" t="s">
        <v>31</v>
      </c>
      <c r="AC25" t="s">
        <v>32</v>
      </c>
      <c r="AD25" t="s">
        <v>33</v>
      </c>
      <c r="AE25">
        <v>37</v>
      </c>
      <c r="AF25" t="s">
        <v>29</v>
      </c>
      <c r="AG25" t="s">
        <v>521</v>
      </c>
      <c r="AH25" s="1" t="s">
        <v>41</v>
      </c>
      <c r="AI25" s="1" t="s">
        <v>525</v>
      </c>
      <c r="AJ25">
        <v>12</v>
      </c>
      <c r="AK25">
        <v>3</v>
      </c>
      <c r="AL25" t="s">
        <v>29</v>
      </c>
      <c r="AM25" t="s">
        <v>31</v>
      </c>
      <c r="AN25" t="s">
        <v>34</v>
      </c>
      <c r="AO25" t="s">
        <v>35</v>
      </c>
      <c r="AP25" t="s">
        <v>34</v>
      </c>
      <c r="AQ25" t="s">
        <v>31</v>
      </c>
      <c r="AR25" t="s">
        <v>43</v>
      </c>
      <c r="AS25" t="s">
        <v>61</v>
      </c>
      <c r="AT25" t="s">
        <v>29</v>
      </c>
      <c r="AU25" t="s">
        <v>29</v>
      </c>
      <c r="AV25">
        <v>2</v>
      </c>
    </row>
    <row r="26" spans="1:48">
      <c r="A26">
        <v>25</v>
      </c>
      <c r="B26" t="s">
        <v>110</v>
      </c>
      <c r="C26">
        <v>880383</v>
      </c>
      <c r="D26">
        <v>26</v>
      </c>
      <c r="E26">
        <v>30</v>
      </c>
      <c r="F26">
        <v>72</v>
      </c>
      <c r="G26">
        <v>1.61</v>
      </c>
      <c r="H26">
        <v>27.776706145596201</v>
      </c>
      <c r="I26" s="92">
        <v>15</v>
      </c>
      <c r="J26">
        <v>3</v>
      </c>
      <c r="K26">
        <v>4</v>
      </c>
      <c r="L26">
        <v>4</v>
      </c>
      <c r="M26" t="s">
        <v>27</v>
      </c>
      <c r="N26" t="s">
        <v>38</v>
      </c>
      <c r="O26">
        <v>2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 t="s">
        <v>29</v>
      </c>
      <c r="X26">
        <v>24</v>
      </c>
      <c r="Y26" t="s">
        <v>111</v>
      </c>
      <c r="Z26" t="s">
        <v>112</v>
      </c>
      <c r="AA26" t="s">
        <v>31</v>
      </c>
      <c r="AB26" t="s">
        <v>40</v>
      </c>
      <c r="AC26" t="s">
        <v>113</v>
      </c>
      <c r="AD26" t="s">
        <v>33</v>
      </c>
      <c r="AE26">
        <v>31</v>
      </c>
      <c r="AF26" t="s">
        <v>29</v>
      </c>
      <c r="AG26" t="s">
        <v>521</v>
      </c>
      <c r="AH26" s="1" t="s">
        <v>41</v>
      </c>
      <c r="AI26" s="1" t="s">
        <v>524</v>
      </c>
      <c r="AJ26">
        <v>10</v>
      </c>
      <c r="AK26">
        <v>5</v>
      </c>
      <c r="AL26" t="s">
        <v>29</v>
      </c>
      <c r="AM26" t="s">
        <v>31</v>
      </c>
      <c r="AN26" t="s">
        <v>29</v>
      </c>
      <c r="AO26" t="s">
        <v>35</v>
      </c>
      <c r="AP26" t="s">
        <v>34</v>
      </c>
      <c r="AQ26" t="s">
        <v>31</v>
      </c>
      <c r="AR26" t="s">
        <v>36</v>
      </c>
      <c r="AS26" t="s">
        <v>31</v>
      </c>
      <c r="AT26" t="s">
        <v>34</v>
      </c>
      <c r="AU26" t="s">
        <v>29</v>
      </c>
      <c r="AV26">
        <v>2</v>
      </c>
    </row>
    <row r="27" spans="1:48">
      <c r="A27">
        <v>26</v>
      </c>
      <c r="B27" t="s">
        <v>114</v>
      </c>
      <c r="C27">
        <v>880432</v>
      </c>
      <c r="D27">
        <v>31</v>
      </c>
      <c r="E27">
        <v>33</v>
      </c>
      <c r="F27">
        <v>75</v>
      </c>
      <c r="G27">
        <v>1.58</v>
      </c>
      <c r="H27">
        <v>30.043262297708701</v>
      </c>
      <c r="I27" s="92">
        <v>26</v>
      </c>
      <c r="J27">
        <v>4</v>
      </c>
      <c r="K27">
        <v>5</v>
      </c>
      <c r="L27">
        <v>7</v>
      </c>
      <c r="M27" t="s">
        <v>79</v>
      </c>
      <c r="N27" t="s">
        <v>115</v>
      </c>
      <c r="O27">
        <v>3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  <c r="W27" t="s">
        <v>29</v>
      </c>
      <c r="X27">
        <v>51</v>
      </c>
      <c r="Y27" t="s">
        <v>116</v>
      </c>
      <c r="Z27" t="s">
        <v>29</v>
      </c>
      <c r="AA27" t="s">
        <v>31</v>
      </c>
      <c r="AB27" t="s">
        <v>40</v>
      </c>
      <c r="AC27" t="s">
        <v>81</v>
      </c>
      <c r="AD27" t="s">
        <v>33</v>
      </c>
      <c r="AE27">
        <v>60</v>
      </c>
      <c r="AF27" t="s">
        <v>29</v>
      </c>
      <c r="AG27" t="s">
        <v>521</v>
      </c>
      <c r="AH27" s="1" t="s">
        <v>33</v>
      </c>
      <c r="AI27" s="1" t="s">
        <v>525</v>
      </c>
      <c r="AJ27">
        <v>16</v>
      </c>
      <c r="AK27">
        <v>4</v>
      </c>
      <c r="AL27" t="s">
        <v>90</v>
      </c>
      <c r="AM27">
        <v>5</v>
      </c>
      <c r="AN27" t="s">
        <v>34</v>
      </c>
      <c r="AO27" t="s">
        <v>42</v>
      </c>
      <c r="AP27" t="s">
        <v>29</v>
      </c>
      <c r="AQ27">
        <v>6</v>
      </c>
      <c r="AR27" t="s">
        <v>43</v>
      </c>
      <c r="AS27" t="s">
        <v>61</v>
      </c>
      <c r="AT27" t="s">
        <v>29</v>
      </c>
      <c r="AU27" t="s">
        <v>29</v>
      </c>
      <c r="AV27">
        <v>2</v>
      </c>
    </row>
    <row r="28" spans="1:48">
      <c r="A28">
        <v>27</v>
      </c>
      <c r="B28" t="s">
        <v>117</v>
      </c>
      <c r="C28">
        <v>885909</v>
      </c>
      <c r="D28">
        <v>27</v>
      </c>
      <c r="E28">
        <v>30</v>
      </c>
      <c r="F28">
        <v>68</v>
      </c>
      <c r="G28">
        <v>1.56</v>
      </c>
      <c r="H28">
        <v>27.9421433267587</v>
      </c>
      <c r="I28" s="92">
        <v>24</v>
      </c>
      <c r="J28">
        <v>4</v>
      </c>
      <c r="K28">
        <v>4</v>
      </c>
      <c r="L28">
        <v>4</v>
      </c>
      <c r="M28" t="s">
        <v>27</v>
      </c>
      <c r="N28" t="s">
        <v>47</v>
      </c>
      <c r="O28">
        <v>2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 t="s">
        <v>29</v>
      </c>
      <c r="X28">
        <v>27</v>
      </c>
      <c r="Y28" t="s">
        <v>118</v>
      </c>
      <c r="Z28" t="s">
        <v>119</v>
      </c>
      <c r="AA28" t="s">
        <v>31</v>
      </c>
      <c r="AB28" t="s">
        <v>40</v>
      </c>
      <c r="AC28" t="s">
        <v>86</v>
      </c>
      <c r="AD28" t="s">
        <v>33</v>
      </c>
      <c r="AE28">
        <v>35</v>
      </c>
      <c r="AF28" t="s">
        <v>29</v>
      </c>
      <c r="AG28" t="s">
        <v>521</v>
      </c>
      <c r="AH28" s="1" t="s">
        <v>33</v>
      </c>
      <c r="AI28" s="1" t="s">
        <v>31</v>
      </c>
      <c r="AJ28">
        <v>12</v>
      </c>
      <c r="AK28">
        <v>4</v>
      </c>
      <c r="AL28" t="s">
        <v>29</v>
      </c>
      <c r="AM28" t="s">
        <v>31</v>
      </c>
      <c r="AN28" t="s">
        <v>34</v>
      </c>
      <c r="AO28" t="s">
        <v>35</v>
      </c>
      <c r="AP28" t="s">
        <v>34</v>
      </c>
      <c r="AQ28" t="s">
        <v>31</v>
      </c>
      <c r="AR28" t="s">
        <v>36</v>
      </c>
      <c r="AS28" t="s">
        <v>31</v>
      </c>
      <c r="AT28" t="s">
        <v>34</v>
      </c>
      <c r="AU28" t="s">
        <v>29</v>
      </c>
      <c r="AV28">
        <v>2</v>
      </c>
    </row>
    <row r="29" spans="1:48">
      <c r="A29">
        <v>28</v>
      </c>
      <c r="B29" t="s">
        <v>120</v>
      </c>
      <c r="C29">
        <v>880562</v>
      </c>
      <c r="D29">
        <v>34</v>
      </c>
      <c r="E29">
        <v>38</v>
      </c>
      <c r="F29">
        <v>65</v>
      </c>
      <c r="G29">
        <v>1.7</v>
      </c>
      <c r="H29">
        <v>22.4913494809689</v>
      </c>
      <c r="I29" s="92">
        <v>24</v>
      </c>
      <c r="J29">
        <v>4</v>
      </c>
      <c r="K29">
        <v>5</v>
      </c>
      <c r="L29">
        <v>6</v>
      </c>
      <c r="M29" t="s">
        <v>68</v>
      </c>
      <c r="N29" t="s">
        <v>68</v>
      </c>
      <c r="O29">
        <v>2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t="s">
        <v>29</v>
      </c>
      <c r="X29">
        <v>11</v>
      </c>
      <c r="Y29" t="s">
        <v>121</v>
      </c>
      <c r="Z29" t="s">
        <v>81</v>
      </c>
      <c r="AA29" t="s">
        <v>31</v>
      </c>
      <c r="AB29" t="s">
        <v>40</v>
      </c>
      <c r="AC29" t="s">
        <v>50</v>
      </c>
      <c r="AD29" t="s">
        <v>41</v>
      </c>
      <c r="AE29">
        <v>0</v>
      </c>
      <c r="AF29" t="s">
        <v>29</v>
      </c>
      <c r="AG29" t="s">
        <v>521</v>
      </c>
      <c r="AH29" s="1" t="s">
        <v>41</v>
      </c>
      <c r="AI29" s="1" t="s">
        <v>525</v>
      </c>
      <c r="AJ29">
        <v>0</v>
      </c>
      <c r="AK29">
        <v>1</v>
      </c>
      <c r="AL29" t="s">
        <v>29</v>
      </c>
      <c r="AM29">
        <v>4</v>
      </c>
      <c r="AN29" t="s">
        <v>34</v>
      </c>
      <c r="AO29" t="s">
        <v>42</v>
      </c>
      <c r="AP29" t="s">
        <v>34</v>
      </c>
      <c r="AQ29">
        <v>4</v>
      </c>
      <c r="AR29" t="s">
        <v>43</v>
      </c>
      <c r="AS29" t="s">
        <v>44</v>
      </c>
      <c r="AT29" t="s">
        <v>34</v>
      </c>
      <c r="AU29" t="s">
        <v>29</v>
      </c>
      <c r="AV29">
        <v>2</v>
      </c>
    </row>
    <row r="30" spans="1:48">
      <c r="A30">
        <v>29</v>
      </c>
      <c r="B30" t="s">
        <v>122</v>
      </c>
      <c r="C30">
        <v>877972</v>
      </c>
      <c r="D30">
        <v>23</v>
      </c>
      <c r="E30">
        <v>25</v>
      </c>
      <c r="F30">
        <v>72</v>
      </c>
      <c r="G30">
        <v>1.58</v>
      </c>
      <c r="H30">
        <v>28.841531805800301</v>
      </c>
      <c r="I30" s="92">
        <v>16</v>
      </c>
      <c r="J30">
        <v>3</v>
      </c>
      <c r="K30">
        <v>4</v>
      </c>
      <c r="L30">
        <v>3</v>
      </c>
      <c r="M30" t="s">
        <v>27</v>
      </c>
      <c r="N30" t="s">
        <v>38</v>
      </c>
      <c r="O30">
        <v>2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29</v>
      </c>
      <c r="X30">
        <v>16</v>
      </c>
      <c r="Y30" t="s">
        <v>123</v>
      </c>
      <c r="Z30" t="s">
        <v>29</v>
      </c>
      <c r="AA30" t="s">
        <v>31</v>
      </c>
      <c r="AB30" t="s">
        <v>40</v>
      </c>
      <c r="AC30" t="s">
        <v>81</v>
      </c>
      <c r="AD30" t="s">
        <v>33</v>
      </c>
      <c r="AE30">
        <v>24</v>
      </c>
      <c r="AF30" t="s">
        <v>29</v>
      </c>
      <c r="AG30" t="s">
        <v>521</v>
      </c>
      <c r="AH30" s="1" t="s">
        <v>33</v>
      </c>
      <c r="AI30" s="1" t="s">
        <v>528</v>
      </c>
      <c r="AJ30">
        <v>10</v>
      </c>
      <c r="AK30">
        <v>4</v>
      </c>
      <c r="AL30" t="s">
        <v>29</v>
      </c>
      <c r="AM30" t="s">
        <v>31</v>
      </c>
      <c r="AN30" t="s">
        <v>34</v>
      </c>
      <c r="AO30" t="s">
        <v>35</v>
      </c>
      <c r="AP30" t="s">
        <v>34</v>
      </c>
      <c r="AQ30" t="s">
        <v>31</v>
      </c>
      <c r="AR30" t="s">
        <v>36</v>
      </c>
      <c r="AS30" t="s">
        <v>31</v>
      </c>
      <c r="AT30" t="s">
        <v>29</v>
      </c>
      <c r="AU30" t="s">
        <v>29</v>
      </c>
      <c r="AV30">
        <v>3</v>
      </c>
    </row>
    <row r="31" spans="1:48">
      <c r="A31">
        <v>30</v>
      </c>
      <c r="B31" t="s">
        <v>124</v>
      </c>
      <c r="C31">
        <v>878142</v>
      </c>
      <c r="D31">
        <v>40</v>
      </c>
      <c r="E31">
        <v>43</v>
      </c>
      <c r="F31">
        <v>78</v>
      </c>
      <c r="G31">
        <v>1.61</v>
      </c>
      <c r="H31">
        <v>30.091431657729199</v>
      </c>
      <c r="I31" s="92">
        <v>23</v>
      </c>
      <c r="J31">
        <v>4</v>
      </c>
      <c r="K31">
        <v>5</v>
      </c>
      <c r="L31">
        <v>10</v>
      </c>
      <c r="M31" t="s">
        <v>38</v>
      </c>
      <c r="N31" t="s">
        <v>68</v>
      </c>
      <c r="O31">
        <v>2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 t="s">
        <v>29</v>
      </c>
      <c r="X31">
        <v>79</v>
      </c>
      <c r="Y31" t="s">
        <v>125</v>
      </c>
      <c r="Z31" t="s">
        <v>29</v>
      </c>
      <c r="AA31" t="s">
        <v>31</v>
      </c>
      <c r="AB31" t="s">
        <v>49</v>
      </c>
      <c r="AC31" t="s">
        <v>105</v>
      </c>
      <c r="AD31" t="s">
        <v>41</v>
      </c>
      <c r="AE31">
        <v>88</v>
      </c>
      <c r="AF31" t="s">
        <v>29</v>
      </c>
      <c r="AG31" t="s">
        <v>521</v>
      </c>
      <c r="AH31" s="1" t="s">
        <v>33</v>
      </c>
      <c r="AI31" s="1" t="s">
        <v>528</v>
      </c>
      <c r="AJ31">
        <v>5</v>
      </c>
      <c r="AK31">
        <v>3</v>
      </c>
      <c r="AL31" t="s">
        <v>60</v>
      </c>
      <c r="AM31">
        <v>5</v>
      </c>
      <c r="AN31" t="s">
        <v>34</v>
      </c>
      <c r="AO31" t="s">
        <v>42</v>
      </c>
      <c r="AP31" t="s">
        <v>29</v>
      </c>
      <c r="AQ31">
        <v>5</v>
      </c>
      <c r="AR31" t="s">
        <v>43</v>
      </c>
      <c r="AS31" t="s">
        <v>61</v>
      </c>
      <c r="AT31" t="s">
        <v>29</v>
      </c>
      <c r="AU31" t="s">
        <v>29</v>
      </c>
      <c r="AV31">
        <v>2</v>
      </c>
    </row>
    <row r="32" spans="1:48">
      <c r="A32">
        <v>31</v>
      </c>
      <c r="B32" t="s">
        <v>126</v>
      </c>
      <c r="C32">
        <v>880808</v>
      </c>
      <c r="D32">
        <v>29</v>
      </c>
      <c r="E32">
        <v>33</v>
      </c>
      <c r="F32">
        <v>85</v>
      </c>
      <c r="G32">
        <v>1.68</v>
      </c>
      <c r="H32">
        <v>30.116213151927401</v>
      </c>
      <c r="I32" s="92">
        <v>19</v>
      </c>
      <c r="J32">
        <v>3</v>
      </c>
      <c r="K32">
        <v>4</v>
      </c>
      <c r="L32">
        <v>5</v>
      </c>
      <c r="M32" t="s">
        <v>27</v>
      </c>
      <c r="N32" t="s">
        <v>38</v>
      </c>
      <c r="O32">
        <v>3</v>
      </c>
      <c r="P32">
        <v>1</v>
      </c>
      <c r="Q32">
        <v>1</v>
      </c>
      <c r="R32">
        <v>0</v>
      </c>
      <c r="S32">
        <v>1</v>
      </c>
      <c r="T32">
        <v>0</v>
      </c>
      <c r="U32">
        <v>0</v>
      </c>
      <c r="V32">
        <v>1</v>
      </c>
      <c r="W32" t="s">
        <v>29</v>
      </c>
      <c r="X32">
        <v>39</v>
      </c>
      <c r="Y32" t="s">
        <v>39</v>
      </c>
      <c r="Z32" t="s">
        <v>29</v>
      </c>
      <c r="AA32" t="s">
        <v>31</v>
      </c>
      <c r="AB32" t="s">
        <v>40</v>
      </c>
      <c r="AC32" t="s">
        <v>70</v>
      </c>
      <c r="AD32" t="s">
        <v>33</v>
      </c>
      <c r="AE32">
        <v>48</v>
      </c>
      <c r="AF32" t="s">
        <v>29</v>
      </c>
      <c r="AG32" t="s">
        <v>521</v>
      </c>
      <c r="AH32" s="1" t="s">
        <v>41</v>
      </c>
      <c r="AI32" s="1" t="s">
        <v>31</v>
      </c>
      <c r="AJ32">
        <v>12</v>
      </c>
      <c r="AK32">
        <v>4</v>
      </c>
      <c r="AL32" t="s">
        <v>29</v>
      </c>
      <c r="AM32" t="s">
        <v>31</v>
      </c>
      <c r="AN32" t="s">
        <v>34</v>
      </c>
      <c r="AO32" t="s">
        <v>35</v>
      </c>
      <c r="AP32" t="s">
        <v>34</v>
      </c>
      <c r="AQ32" t="s">
        <v>31</v>
      </c>
      <c r="AR32" t="s">
        <v>36</v>
      </c>
      <c r="AS32" t="s">
        <v>31</v>
      </c>
      <c r="AT32" t="s">
        <v>29</v>
      </c>
      <c r="AU32" t="s">
        <v>29</v>
      </c>
      <c r="AV32">
        <v>3</v>
      </c>
    </row>
    <row r="33" spans="1:48">
      <c r="A33">
        <v>32</v>
      </c>
      <c r="B33" t="s">
        <v>127</v>
      </c>
      <c r="C33">
        <v>840098</v>
      </c>
      <c r="D33">
        <v>25</v>
      </c>
      <c r="E33">
        <v>28</v>
      </c>
      <c r="F33">
        <v>80</v>
      </c>
      <c r="G33">
        <v>1.7</v>
      </c>
      <c r="H33">
        <v>27.681660899653998</v>
      </c>
      <c r="I33" s="92">
        <v>18</v>
      </c>
      <c r="J33">
        <v>2</v>
      </c>
      <c r="K33">
        <v>4</v>
      </c>
      <c r="L33">
        <v>4</v>
      </c>
      <c r="M33" t="s">
        <v>27</v>
      </c>
      <c r="N33" t="s">
        <v>38</v>
      </c>
      <c r="O33">
        <v>2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29</v>
      </c>
      <c r="X33">
        <v>27</v>
      </c>
      <c r="Y33" t="s">
        <v>85</v>
      </c>
      <c r="Z33" t="s">
        <v>29</v>
      </c>
      <c r="AA33" t="s">
        <v>25</v>
      </c>
      <c r="AB33" t="s">
        <v>31</v>
      </c>
      <c r="AC33" t="s">
        <v>32</v>
      </c>
      <c r="AD33" t="s">
        <v>33</v>
      </c>
      <c r="AE33">
        <v>36</v>
      </c>
      <c r="AF33" t="s">
        <v>29</v>
      </c>
      <c r="AG33" t="s">
        <v>521</v>
      </c>
      <c r="AH33" s="1" t="s">
        <v>41</v>
      </c>
      <c r="AI33" s="1" t="s">
        <v>31</v>
      </c>
      <c r="AJ33">
        <v>8</v>
      </c>
      <c r="AK33">
        <v>3</v>
      </c>
      <c r="AL33" t="s">
        <v>29</v>
      </c>
      <c r="AM33" t="s">
        <v>31</v>
      </c>
      <c r="AN33" t="s">
        <v>34</v>
      </c>
      <c r="AO33" t="s">
        <v>35</v>
      </c>
      <c r="AP33" t="s">
        <v>34</v>
      </c>
      <c r="AQ33" t="s">
        <v>31</v>
      </c>
      <c r="AR33" t="s">
        <v>36</v>
      </c>
      <c r="AS33" t="s">
        <v>31</v>
      </c>
      <c r="AT33" t="s">
        <v>29</v>
      </c>
      <c r="AU33" t="s">
        <v>29</v>
      </c>
      <c r="AV33">
        <v>3</v>
      </c>
    </row>
    <row r="34" spans="1:48">
      <c r="A34">
        <v>33</v>
      </c>
      <c r="B34" t="s">
        <v>128</v>
      </c>
      <c r="C34">
        <v>784590</v>
      </c>
      <c r="D34">
        <v>27</v>
      </c>
      <c r="E34">
        <v>30</v>
      </c>
      <c r="F34">
        <v>85</v>
      </c>
      <c r="G34">
        <v>1.7</v>
      </c>
      <c r="H34">
        <v>29.411764705882401</v>
      </c>
      <c r="I34" s="92">
        <v>24</v>
      </c>
      <c r="J34">
        <v>2</v>
      </c>
      <c r="K34">
        <v>4</v>
      </c>
      <c r="L34">
        <v>5</v>
      </c>
      <c r="M34" t="s">
        <v>27</v>
      </c>
      <c r="N34" t="s">
        <v>63</v>
      </c>
      <c r="O34">
        <v>2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 t="s">
        <v>29</v>
      </c>
      <c r="X34">
        <v>51</v>
      </c>
      <c r="Y34" t="s">
        <v>58</v>
      </c>
      <c r="Z34" t="s">
        <v>29</v>
      </c>
      <c r="AA34" t="s">
        <v>31</v>
      </c>
      <c r="AB34" t="s">
        <v>49</v>
      </c>
      <c r="AC34" t="s">
        <v>32</v>
      </c>
      <c r="AD34" t="s">
        <v>33</v>
      </c>
      <c r="AE34">
        <v>60</v>
      </c>
      <c r="AF34" t="s">
        <v>29</v>
      </c>
      <c r="AG34" t="s">
        <v>522</v>
      </c>
      <c r="AH34" s="1" t="s">
        <v>41</v>
      </c>
      <c r="AI34" s="1" t="s">
        <v>31</v>
      </c>
      <c r="AJ34">
        <v>18</v>
      </c>
      <c r="AK34">
        <v>5</v>
      </c>
      <c r="AL34" t="s">
        <v>29</v>
      </c>
      <c r="AM34" t="s">
        <v>31</v>
      </c>
      <c r="AN34" t="s">
        <v>34</v>
      </c>
      <c r="AO34" t="s">
        <v>42</v>
      </c>
      <c r="AP34" t="s">
        <v>29</v>
      </c>
      <c r="AQ34" t="s">
        <v>31</v>
      </c>
      <c r="AR34" t="s">
        <v>43</v>
      </c>
      <c r="AS34" t="s">
        <v>61</v>
      </c>
      <c r="AT34" t="s">
        <v>29</v>
      </c>
      <c r="AU34" t="s">
        <v>29</v>
      </c>
      <c r="AV34">
        <v>3</v>
      </c>
    </row>
    <row r="35" spans="1:48">
      <c r="A35">
        <v>34</v>
      </c>
      <c r="B35" t="s">
        <v>129</v>
      </c>
      <c r="C35">
        <v>765542</v>
      </c>
      <c r="D35">
        <v>31</v>
      </c>
      <c r="E35">
        <v>33</v>
      </c>
      <c r="F35">
        <v>79</v>
      </c>
      <c r="G35">
        <v>1.69</v>
      </c>
      <c r="H35">
        <v>27.660095935016301</v>
      </c>
      <c r="I35" s="92">
        <v>21</v>
      </c>
      <c r="J35">
        <v>3</v>
      </c>
      <c r="K35">
        <v>4</v>
      </c>
      <c r="L35">
        <v>6</v>
      </c>
      <c r="M35" t="s">
        <v>38</v>
      </c>
      <c r="N35" t="s">
        <v>38</v>
      </c>
      <c r="O35">
        <v>2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29</v>
      </c>
      <c r="X35">
        <v>41</v>
      </c>
      <c r="Y35" t="s">
        <v>75</v>
      </c>
      <c r="Z35" t="s">
        <v>29</v>
      </c>
      <c r="AA35" t="s">
        <v>25</v>
      </c>
      <c r="AB35" t="s">
        <v>31</v>
      </c>
      <c r="AC35" t="s">
        <v>32</v>
      </c>
      <c r="AD35" t="s">
        <v>41</v>
      </c>
      <c r="AE35">
        <v>48</v>
      </c>
      <c r="AF35" t="s">
        <v>29</v>
      </c>
      <c r="AG35" t="s">
        <v>521</v>
      </c>
      <c r="AH35" s="1" t="s">
        <v>33</v>
      </c>
      <c r="AI35" s="1" t="s">
        <v>31</v>
      </c>
      <c r="AJ35">
        <v>10</v>
      </c>
      <c r="AK35">
        <v>4</v>
      </c>
      <c r="AL35" t="s">
        <v>29</v>
      </c>
      <c r="AM35">
        <v>4</v>
      </c>
      <c r="AN35" t="s">
        <v>29</v>
      </c>
      <c r="AO35" t="s">
        <v>42</v>
      </c>
      <c r="AP35" t="s">
        <v>29</v>
      </c>
      <c r="AQ35">
        <v>4</v>
      </c>
      <c r="AR35" t="s">
        <v>43</v>
      </c>
      <c r="AS35" t="s">
        <v>44</v>
      </c>
      <c r="AT35" t="s">
        <v>29</v>
      </c>
      <c r="AU35" t="s">
        <v>29</v>
      </c>
      <c r="AV35">
        <v>2</v>
      </c>
    </row>
    <row r="36" spans="1:48">
      <c r="A36">
        <v>35</v>
      </c>
      <c r="B36" t="s">
        <v>130</v>
      </c>
      <c r="C36">
        <v>805756</v>
      </c>
      <c r="D36">
        <v>39</v>
      </c>
      <c r="E36">
        <v>42</v>
      </c>
      <c r="F36">
        <v>64</v>
      </c>
      <c r="G36">
        <v>1.65</v>
      </c>
      <c r="H36">
        <v>23.5078053259871</v>
      </c>
      <c r="I36" s="92">
        <v>19</v>
      </c>
      <c r="J36">
        <v>3</v>
      </c>
      <c r="K36">
        <v>4</v>
      </c>
      <c r="L36">
        <v>10</v>
      </c>
      <c r="M36" t="s">
        <v>27</v>
      </c>
      <c r="N36" t="s">
        <v>38</v>
      </c>
      <c r="O36">
        <v>2</v>
      </c>
      <c r="P36">
        <v>1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29</v>
      </c>
      <c r="X36">
        <v>77</v>
      </c>
      <c r="Y36" t="s">
        <v>131</v>
      </c>
      <c r="Z36" t="s">
        <v>70</v>
      </c>
      <c r="AA36" t="s">
        <v>25</v>
      </c>
      <c r="AB36" t="s">
        <v>31</v>
      </c>
      <c r="AC36" t="s">
        <v>32</v>
      </c>
      <c r="AD36" t="s">
        <v>41</v>
      </c>
      <c r="AE36">
        <v>84</v>
      </c>
      <c r="AF36" t="s">
        <v>29</v>
      </c>
      <c r="AG36" t="s">
        <v>522</v>
      </c>
      <c r="AH36" s="1" t="s">
        <v>33</v>
      </c>
      <c r="AI36" s="1" t="s">
        <v>31</v>
      </c>
      <c r="AJ36">
        <v>24</v>
      </c>
      <c r="AK36">
        <v>5</v>
      </c>
      <c r="AL36" t="s">
        <v>60</v>
      </c>
      <c r="AM36" t="s">
        <v>31</v>
      </c>
      <c r="AN36" t="s">
        <v>34</v>
      </c>
      <c r="AO36" t="s">
        <v>35</v>
      </c>
      <c r="AP36" t="s">
        <v>34</v>
      </c>
      <c r="AQ36" t="s">
        <v>31</v>
      </c>
      <c r="AR36" t="s">
        <v>43</v>
      </c>
      <c r="AS36" t="s">
        <v>44</v>
      </c>
      <c r="AT36" t="s">
        <v>29</v>
      </c>
      <c r="AU36" t="s">
        <v>29</v>
      </c>
      <c r="AV36">
        <v>3</v>
      </c>
    </row>
    <row r="37" spans="1:48">
      <c r="A37">
        <v>36</v>
      </c>
      <c r="B37" t="s">
        <v>132</v>
      </c>
      <c r="C37">
        <v>881765</v>
      </c>
      <c r="D37">
        <v>31</v>
      </c>
      <c r="E37">
        <v>34</v>
      </c>
      <c r="F37">
        <v>69</v>
      </c>
      <c r="G37">
        <v>1.62</v>
      </c>
      <c r="H37">
        <v>26.291723822588001</v>
      </c>
      <c r="I37" s="92">
        <v>17</v>
      </c>
      <c r="J37">
        <v>3</v>
      </c>
      <c r="K37">
        <v>3</v>
      </c>
      <c r="L37">
        <v>8</v>
      </c>
      <c r="M37" t="s">
        <v>38</v>
      </c>
      <c r="N37" t="s">
        <v>53</v>
      </c>
      <c r="O37">
        <v>3</v>
      </c>
      <c r="P37">
        <v>1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 t="s">
        <v>29</v>
      </c>
      <c r="X37">
        <v>65</v>
      </c>
      <c r="Y37" t="s">
        <v>133</v>
      </c>
      <c r="Z37" t="s">
        <v>76</v>
      </c>
      <c r="AA37" t="s">
        <v>25</v>
      </c>
      <c r="AB37" t="s">
        <v>31</v>
      </c>
      <c r="AC37" t="s">
        <v>81</v>
      </c>
      <c r="AD37" t="s">
        <v>41</v>
      </c>
      <c r="AE37">
        <v>72</v>
      </c>
      <c r="AF37" t="s">
        <v>29</v>
      </c>
      <c r="AG37" t="s">
        <v>522</v>
      </c>
      <c r="AH37" s="1" t="s">
        <v>41</v>
      </c>
      <c r="AI37" s="1" t="s">
        <v>31</v>
      </c>
      <c r="AJ37">
        <v>10</v>
      </c>
      <c r="AK37">
        <v>4</v>
      </c>
      <c r="AL37" t="s">
        <v>134</v>
      </c>
      <c r="AM37">
        <v>5</v>
      </c>
      <c r="AN37" t="s">
        <v>34</v>
      </c>
      <c r="AO37" t="s">
        <v>35</v>
      </c>
      <c r="AP37" t="s">
        <v>29</v>
      </c>
      <c r="AQ37">
        <v>5</v>
      </c>
      <c r="AR37" t="s">
        <v>43</v>
      </c>
      <c r="AS37" t="s">
        <v>51</v>
      </c>
      <c r="AT37" t="s">
        <v>29</v>
      </c>
      <c r="AU37" t="s">
        <v>29</v>
      </c>
      <c r="AV37">
        <v>2</v>
      </c>
    </row>
    <row r="38" spans="1:48">
      <c r="A38">
        <v>37</v>
      </c>
      <c r="B38" t="s">
        <v>135</v>
      </c>
      <c r="C38">
        <v>875301</v>
      </c>
      <c r="D38">
        <v>37</v>
      </c>
      <c r="E38">
        <v>39</v>
      </c>
      <c r="F38">
        <v>70</v>
      </c>
      <c r="G38">
        <v>1.64</v>
      </c>
      <c r="H38">
        <v>26.026174895895299</v>
      </c>
      <c r="I38" s="92">
        <v>26</v>
      </c>
      <c r="J38">
        <v>4</v>
      </c>
      <c r="K38">
        <v>5</v>
      </c>
      <c r="L38">
        <v>11</v>
      </c>
      <c r="M38" t="s">
        <v>68</v>
      </c>
      <c r="N38" t="s">
        <v>115</v>
      </c>
      <c r="O38">
        <v>3</v>
      </c>
      <c r="P38">
        <v>2</v>
      </c>
      <c r="Q38">
        <v>1</v>
      </c>
      <c r="R38">
        <v>1</v>
      </c>
      <c r="S38">
        <v>0</v>
      </c>
      <c r="T38">
        <v>0</v>
      </c>
      <c r="U38">
        <v>1</v>
      </c>
      <c r="V38">
        <v>0</v>
      </c>
      <c r="W38" t="s">
        <v>29</v>
      </c>
      <c r="X38">
        <v>76</v>
      </c>
      <c r="Y38" t="s">
        <v>136</v>
      </c>
      <c r="Z38" t="s">
        <v>70</v>
      </c>
      <c r="AA38" t="s">
        <v>25</v>
      </c>
      <c r="AB38" t="s">
        <v>31</v>
      </c>
      <c r="AC38" t="s">
        <v>70</v>
      </c>
      <c r="AD38" t="s">
        <v>41</v>
      </c>
      <c r="AE38">
        <v>86</v>
      </c>
      <c r="AF38" t="s">
        <v>29</v>
      </c>
      <c r="AG38" t="s">
        <v>522</v>
      </c>
      <c r="AH38" s="1" t="s">
        <v>33</v>
      </c>
      <c r="AI38" s="1" t="s">
        <v>31</v>
      </c>
      <c r="AJ38">
        <v>24</v>
      </c>
      <c r="AK38">
        <v>2</v>
      </c>
      <c r="AL38" t="s">
        <v>60</v>
      </c>
      <c r="AM38">
        <v>6</v>
      </c>
      <c r="AN38" t="s">
        <v>29</v>
      </c>
      <c r="AO38" t="s">
        <v>42</v>
      </c>
      <c r="AP38" t="s">
        <v>29</v>
      </c>
      <c r="AQ38">
        <v>6</v>
      </c>
      <c r="AR38" t="s">
        <v>43</v>
      </c>
      <c r="AS38" t="s">
        <v>61</v>
      </c>
      <c r="AT38" t="s">
        <v>29</v>
      </c>
      <c r="AU38" t="s">
        <v>29</v>
      </c>
      <c r="AV38">
        <v>3</v>
      </c>
    </row>
    <row r="39" spans="1:48">
      <c r="A39">
        <v>38</v>
      </c>
      <c r="B39" t="s">
        <v>137</v>
      </c>
      <c r="C39">
        <v>844801</v>
      </c>
      <c r="D39">
        <v>27</v>
      </c>
      <c r="E39">
        <v>30</v>
      </c>
      <c r="F39">
        <v>78</v>
      </c>
      <c r="G39">
        <v>1.68</v>
      </c>
      <c r="H39">
        <v>27.636054421768701</v>
      </c>
      <c r="I39" s="92">
        <v>19</v>
      </c>
      <c r="J39">
        <v>3</v>
      </c>
      <c r="K39">
        <v>4</v>
      </c>
      <c r="L39">
        <v>4</v>
      </c>
      <c r="M39" t="s">
        <v>27</v>
      </c>
      <c r="N39" t="s">
        <v>38</v>
      </c>
      <c r="O39">
        <v>3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 t="s">
        <v>29</v>
      </c>
      <c r="X39">
        <v>17</v>
      </c>
      <c r="Y39" t="s">
        <v>107</v>
      </c>
      <c r="Z39" t="s">
        <v>138</v>
      </c>
      <c r="AA39" t="s">
        <v>31</v>
      </c>
      <c r="AB39" t="s">
        <v>49</v>
      </c>
      <c r="AC39" t="s">
        <v>32</v>
      </c>
      <c r="AD39" t="s">
        <v>33</v>
      </c>
      <c r="AE39">
        <v>24</v>
      </c>
      <c r="AF39" t="s">
        <v>29</v>
      </c>
      <c r="AG39" t="s">
        <v>522</v>
      </c>
      <c r="AH39" s="1" t="s">
        <v>41</v>
      </c>
      <c r="AI39" s="1" t="s">
        <v>31</v>
      </c>
      <c r="AJ39">
        <v>10</v>
      </c>
      <c r="AK39">
        <v>3</v>
      </c>
      <c r="AL39" t="s">
        <v>66</v>
      </c>
      <c r="AM39" t="s">
        <v>31</v>
      </c>
      <c r="AN39" t="s">
        <v>29</v>
      </c>
      <c r="AO39" t="s">
        <v>35</v>
      </c>
      <c r="AP39" t="s">
        <v>34</v>
      </c>
      <c r="AQ39" t="s">
        <v>31</v>
      </c>
      <c r="AR39" t="s">
        <v>43</v>
      </c>
      <c r="AS39" t="s">
        <v>51</v>
      </c>
      <c r="AT39" t="s">
        <v>34</v>
      </c>
      <c r="AU39" t="s">
        <v>29</v>
      </c>
      <c r="AV39">
        <v>3</v>
      </c>
    </row>
    <row r="40" spans="1:48">
      <c r="A40">
        <v>39</v>
      </c>
      <c r="B40" t="s">
        <v>139</v>
      </c>
      <c r="C40">
        <v>881791</v>
      </c>
      <c r="D40">
        <v>29</v>
      </c>
      <c r="E40">
        <v>35</v>
      </c>
      <c r="F40">
        <v>75</v>
      </c>
      <c r="G40">
        <v>1.59</v>
      </c>
      <c r="H40">
        <v>29.666548000474702</v>
      </c>
      <c r="I40" s="92">
        <v>20</v>
      </c>
      <c r="J40">
        <v>4</v>
      </c>
      <c r="K40">
        <v>4</v>
      </c>
      <c r="L40">
        <v>5</v>
      </c>
      <c r="M40" t="s">
        <v>27</v>
      </c>
      <c r="N40" t="s">
        <v>38</v>
      </c>
      <c r="O40">
        <v>3</v>
      </c>
      <c r="P40">
        <v>2</v>
      </c>
      <c r="Q40">
        <v>2</v>
      </c>
      <c r="R40">
        <v>0</v>
      </c>
      <c r="S40">
        <v>0</v>
      </c>
      <c r="T40">
        <v>0</v>
      </c>
      <c r="U40">
        <v>0</v>
      </c>
      <c r="V40">
        <v>2</v>
      </c>
      <c r="W40" t="s">
        <v>29</v>
      </c>
      <c r="X40">
        <v>11</v>
      </c>
      <c r="Y40" t="s">
        <v>140</v>
      </c>
      <c r="Z40" t="s">
        <v>65</v>
      </c>
      <c r="AA40" t="s">
        <v>31</v>
      </c>
      <c r="AB40" t="s">
        <v>49</v>
      </c>
      <c r="AC40" t="s">
        <v>70</v>
      </c>
      <c r="AD40" t="s">
        <v>33</v>
      </c>
      <c r="AE40">
        <v>18</v>
      </c>
      <c r="AF40" t="s">
        <v>29</v>
      </c>
      <c r="AG40" t="s">
        <v>521</v>
      </c>
      <c r="AH40" s="1" t="s">
        <v>41</v>
      </c>
      <c r="AI40" s="1" t="s">
        <v>525</v>
      </c>
      <c r="AJ40">
        <v>4</v>
      </c>
      <c r="AK40">
        <v>3</v>
      </c>
      <c r="AL40" t="s">
        <v>66</v>
      </c>
      <c r="AM40" t="s">
        <v>31</v>
      </c>
      <c r="AN40" t="s">
        <v>34</v>
      </c>
      <c r="AO40" t="s">
        <v>42</v>
      </c>
      <c r="AP40" t="s">
        <v>29</v>
      </c>
      <c r="AQ40" t="s">
        <v>31</v>
      </c>
      <c r="AR40" t="s">
        <v>36</v>
      </c>
      <c r="AS40" t="s">
        <v>31</v>
      </c>
      <c r="AT40" t="s">
        <v>34</v>
      </c>
      <c r="AU40" t="s">
        <v>34</v>
      </c>
      <c r="AV40">
        <v>3</v>
      </c>
    </row>
    <row r="41" spans="1:48">
      <c r="A41">
        <v>40</v>
      </c>
      <c r="B41" t="s">
        <v>141</v>
      </c>
      <c r="C41">
        <v>881790</v>
      </c>
      <c r="D41">
        <v>27</v>
      </c>
      <c r="E41">
        <v>31</v>
      </c>
      <c r="F41">
        <v>65</v>
      </c>
      <c r="G41">
        <v>1.58</v>
      </c>
      <c r="H41">
        <v>26.0374939913475</v>
      </c>
      <c r="I41" s="92">
        <v>23</v>
      </c>
      <c r="J41">
        <v>3</v>
      </c>
      <c r="K41">
        <v>5</v>
      </c>
      <c r="L41">
        <v>6</v>
      </c>
      <c r="M41" t="s">
        <v>27</v>
      </c>
      <c r="N41" t="s">
        <v>68</v>
      </c>
      <c r="O41">
        <v>2</v>
      </c>
      <c r="P41">
        <v>1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  <c r="W41" t="s">
        <v>29</v>
      </c>
      <c r="X41">
        <v>39</v>
      </c>
      <c r="Y41" t="s">
        <v>121</v>
      </c>
      <c r="Z41" t="s">
        <v>29</v>
      </c>
      <c r="AA41" t="s">
        <v>31</v>
      </c>
      <c r="AB41" t="s">
        <v>40</v>
      </c>
      <c r="AC41" t="s">
        <v>32</v>
      </c>
      <c r="AD41" t="s">
        <v>41</v>
      </c>
      <c r="AE41">
        <v>48</v>
      </c>
      <c r="AF41" t="s">
        <v>29</v>
      </c>
      <c r="AG41" t="s">
        <v>521</v>
      </c>
      <c r="AH41" s="1" t="s">
        <v>33</v>
      </c>
      <c r="AI41" s="1" t="s">
        <v>524</v>
      </c>
      <c r="AJ41">
        <v>20</v>
      </c>
      <c r="AK41">
        <v>2</v>
      </c>
      <c r="AL41" t="s">
        <v>90</v>
      </c>
      <c r="AM41" t="s">
        <v>31</v>
      </c>
      <c r="AN41" t="s">
        <v>34</v>
      </c>
      <c r="AO41" t="s">
        <v>35</v>
      </c>
      <c r="AP41" t="s">
        <v>34</v>
      </c>
      <c r="AQ41" t="s">
        <v>31</v>
      </c>
      <c r="AR41" t="s">
        <v>43</v>
      </c>
      <c r="AS41" t="s">
        <v>51</v>
      </c>
      <c r="AT41" t="s">
        <v>29</v>
      </c>
      <c r="AU41" t="s">
        <v>29</v>
      </c>
      <c r="AV41">
        <v>2</v>
      </c>
    </row>
    <row r="42" spans="1:48">
      <c r="A42">
        <v>41</v>
      </c>
      <c r="B42" t="s">
        <v>142</v>
      </c>
      <c r="C42">
        <v>863706</v>
      </c>
      <c r="D42">
        <v>28</v>
      </c>
      <c r="E42">
        <v>30</v>
      </c>
      <c r="F42">
        <v>70</v>
      </c>
      <c r="G42">
        <v>1.61</v>
      </c>
      <c r="H42">
        <v>27.005130974885201</v>
      </c>
      <c r="I42" s="92">
        <v>19</v>
      </c>
      <c r="J42">
        <v>4</v>
      </c>
      <c r="K42">
        <v>4</v>
      </c>
      <c r="L42">
        <v>4</v>
      </c>
      <c r="M42" t="s">
        <v>27</v>
      </c>
      <c r="N42" t="s">
        <v>53</v>
      </c>
      <c r="O42">
        <v>3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1</v>
      </c>
      <c r="W42" t="s">
        <v>29</v>
      </c>
      <c r="X42">
        <v>12</v>
      </c>
      <c r="Y42" t="s">
        <v>136</v>
      </c>
      <c r="Z42" t="s">
        <v>29</v>
      </c>
      <c r="AA42" t="s">
        <v>25</v>
      </c>
      <c r="AB42" t="s">
        <v>31</v>
      </c>
      <c r="AC42" t="s">
        <v>50</v>
      </c>
      <c r="AD42" t="s">
        <v>41</v>
      </c>
      <c r="AE42">
        <v>0</v>
      </c>
      <c r="AF42" t="s">
        <v>29</v>
      </c>
      <c r="AG42" t="s">
        <v>521</v>
      </c>
      <c r="AH42" s="1" t="s">
        <v>33</v>
      </c>
      <c r="AI42" s="1" t="s">
        <v>31</v>
      </c>
      <c r="AJ42">
        <v>0</v>
      </c>
      <c r="AK42">
        <v>1</v>
      </c>
      <c r="AL42" t="s">
        <v>29</v>
      </c>
      <c r="AM42" t="s">
        <v>31</v>
      </c>
      <c r="AN42" t="s">
        <v>34</v>
      </c>
      <c r="AO42" t="s">
        <v>35</v>
      </c>
      <c r="AP42" t="s">
        <v>34</v>
      </c>
      <c r="AQ42" t="s">
        <v>31</v>
      </c>
      <c r="AR42" t="s">
        <v>43</v>
      </c>
      <c r="AS42" t="s">
        <v>61</v>
      </c>
      <c r="AT42" t="s">
        <v>29</v>
      </c>
      <c r="AU42" t="s">
        <v>29</v>
      </c>
      <c r="AV42">
        <v>3</v>
      </c>
    </row>
    <row r="43" spans="1:48">
      <c r="A43">
        <v>42</v>
      </c>
      <c r="B43" t="s">
        <v>143</v>
      </c>
      <c r="C43">
        <v>775978</v>
      </c>
      <c r="D43">
        <v>25</v>
      </c>
      <c r="E43">
        <v>28</v>
      </c>
      <c r="F43">
        <v>63</v>
      </c>
      <c r="G43">
        <v>1.62</v>
      </c>
      <c r="H43">
        <v>24.005486968449901</v>
      </c>
      <c r="I43" s="92">
        <v>17</v>
      </c>
      <c r="J43">
        <v>3</v>
      </c>
      <c r="K43">
        <v>4</v>
      </c>
      <c r="L43">
        <v>3</v>
      </c>
      <c r="M43" t="s">
        <v>27</v>
      </c>
      <c r="N43" t="s">
        <v>38</v>
      </c>
      <c r="O43">
        <v>2</v>
      </c>
      <c r="P43">
        <v>1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 t="s">
        <v>29</v>
      </c>
      <c r="X43">
        <v>14</v>
      </c>
      <c r="Y43" t="s">
        <v>144</v>
      </c>
      <c r="Z43" t="s">
        <v>70</v>
      </c>
      <c r="AA43" t="s">
        <v>25</v>
      </c>
      <c r="AB43" t="s">
        <v>31</v>
      </c>
      <c r="AC43" t="s">
        <v>32</v>
      </c>
      <c r="AD43" t="s">
        <v>41</v>
      </c>
      <c r="AE43">
        <v>24</v>
      </c>
      <c r="AF43" t="s">
        <v>29</v>
      </c>
      <c r="AG43" t="s">
        <v>522</v>
      </c>
      <c r="AH43" s="1" t="s">
        <v>33</v>
      </c>
      <c r="AI43" s="1" t="s">
        <v>31</v>
      </c>
      <c r="AJ43">
        <v>10</v>
      </c>
      <c r="AK43">
        <v>3</v>
      </c>
      <c r="AL43" t="s">
        <v>29</v>
      </c>
      <c r="AM43" t="s">
        <v>31</v>
      </c>
      <c r="AN43" t="s">
        <v>29</v>
      </c>
      <c r="AO43" t="s">
        <v>35</v>
      </c>
      <c r="AP43" t="s">
        <v>29</v>
      </c>
      <c r="AQ43" t="s">
        <v>31</v>
      </c>
      <c r="AR43" t="s">
        <v>36</v>
      </c>
      <c r="AS43" t="s">
        <v>31</v>
      </c>
      <c r="AT43" t="s">
        <v>29</v>
      </c>
      <c r="AU43" t="s">
        <v>29</v>
      </c>
      <c r="AV43">
        <v>2</v>
      </c>
    </row>
    <row r="44" spans="1:48">
      <c r="A44">
        <v>43</v>
      </c>
      <c r="B44" t="s">
        <v>145</v>
      </c>
      <c r="C44">
        <v>881903</v>
      </c>
      <c r="D44">
        <v>33</v>
      </c>
      <c r="E44">
        <v>35</v>
      </c>
      <c r="F44">
        <v>80</v>
      </c>
      <c r="G44">
        <v>1.59</v>
      </c>
      <c r="H44">
        <v>31.644317867173001</v>
      </c>
      <c r="I44" s="92">
        <v>22</v>
      </c>
      <c r="J44">
        <v>4</v>
      </c>
      <c r="K44">
        <v>5</v>
      </c>
      <c r="L44">
        <v>9</v>
      </c>
      <c r="M44" t="s">
        <v>79</v>
      </c>
      <c r="N44" t="s">
        <v>28</v>
      </c>
      <c r="O44">
        <v>3</v>
      </c>
      <c r="P44">
        <v>2</v>
      </c>
      <c r="Q44">
        <v>2</v>
      </c>
      <c r="R44">
        <v>0</v>
      </c>
      <c r="S44">
        <v>0</v>
      </c>
      <c r="T44">
        <v>0</v>
      </c>
      <c r="U44">
        <v>0</v>
      </c>
      <c r="V44">
        <v>2</v>
      </c>
      <c r="W44" t="s">
        <v>29</v>
      </c>
      <c r="X44">
        <v>40</v>
      </c>
      <c r="Y44" t="s">
        <v>146</v>
      </c>
      <c r="Z44" t="s">
        <v>81</v>
      </c>
      <c r="AA44" t="s">
        <v>31</v>
      </c>
      <c r="AB44" t="s">
        <v>49</v>
      </c>
      <c r="AC44" t="s">
        <v>81</v>
      </c>
      <c r="AD44" t="s">
        <v>33</v>
      </c>
      <c r="AE44">
        <v>48</v>
      </c>
      <c r="AF44" t="s">
        <v>29</v>
      </c>
      <c r="AG44" t="s">
        <v>522</v>
      </c>
      <c r="AH44" s="1" t="s">
        <v>41</v>
      </c>
      <c r="AI44" s="1" t="s">
        <v>31</v>
      </c>
      <c r="AJ44">
        <v>6</v>
      </c>
      <c r="AK44">
        <v>3</v>
      </c>
      <c r="AL44" t="s">
        <v>134</v>
      </c>
      <c r="AM44">
        <v>6</v>
      </c>
      <c r="AN44" t="s">
        <v>34</v>
      </c>
      <c r="AO44" t="s">
        <v>42</v>
      </c>
      <c r="AP44" t="s">
        <v>34</v>
      </c>
      <c r="AQ44">
        <v>6</v>
      </c>
      <c r="AR44" t="s">
        <v>36</v>
      </c>
      <c r="AS44" t="s">
        <v>31</v>
      </c>
      <c r="AT44" t="s">
        <v>29</v>
      </c>
      <c r="AU44" t="s">
        <v>34</v>
      </c>
      <c r="AV44">
        <v>3</v>
      </c>
    </row>
    <row r="45" spans="1:48">
      <c r="A45">
        <v>44</v>
      </c>
      <c r="B45" t="s">
        <v>147</v>
      </c>
      <c r="C45">
        <v>881707</v>
      </c>
      <c r="D45">
        <v>26</v>
      </c>
      <c r="E45">
        <v>29</v>
      </c>
      <c r="F45">
        <v>78</v>
      </c>
      <c r="G45">
        <v>1.71</v>
      </c>
      <c r="H45">
        <v>26.674874320303701</v>
      </c>
      <c r="I45" s="92">
        <v>19</v>
      </c>
      <c r="J45">
        <v>3</v>
      </c>
      <c r="K45">
        <v>4</v>
      </c>
      <c r="L45">
        <v>4</v>
      </c>
      <c r="M45" t="s">
        <v>27</v>
      </c>
      <c r="N45" t="s">
        <v>28</v>
      </c>
      <c r="O45">
        <v>2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 t="s">
        <v>29</v>
      </c>
      <c r="X45">
        <v>23</v>
      </c>
      <c r="Y45" t="s">
        <v>75</v>
      </c>
      <c r="Z45" t="s">
        <v>148</v>
      </c>
      <c r="AA45" t="s">
        <v>31</v>
      </c>
      <c r="AB45" t="s">
        <v>40</v>
      </c>
      <c r="AC45" t="s">
        <v>149</v>
      </c>
      <c r="AD45" t="s">
        <v>41</v>
      </c>
      <c r="AE45">
        <v>30</v>
      </c>
      <c r="AF45" t="s">
        <v>29</v>
      </c>
      <c r="AG45" t="s">
        <v>521</v>
      </c>
      <c r="AH45" s="1" t="s">
        <v>33</v>
      </c>
      <c r="AI45" s="1" t="s">
        <v>31</v>
      </c>
      <c r="AJ45">
        <v>8</v>
      </c>
      <c r="AK45">
        <v>2</v>
      </c>
      <c r="AL45" t="s">
        <v>29</v>
      </c>
      <c r="AM45" t="s">
        <v>31</v>
      </c>
      <c r="AN45" t="s">
        <v>34</v>
      </c>
      <c r="AO45" t="s">
        <v>35</v>
      </c>
      <c r="AP45" t="s">
        <v>34</v>
      </c>
      <c r="AQ45" t="s">
        <v>31</v>
      </c>
      <c r="AR45" t="s">
        <v>36</v>
      </c>
      <c r="AS45" t="s">
        <v>31</v>
      </c>
      <c r="AT45" t="s">
        <v>29</v>
      </c>
      <c r="AU45" t="s">
        <v>29</v>
      </c>
      <c r="AV45">
        <v>3</v>
      </c>
    </row>
    <row r="46" spans="1:48">
      <c r="A46">
        <v>45</v>
      </c>
      <c r="B46" t="s">
        <v>150</v>
      </c>
      <c r="C46">
        <v>881974</v>
      </c>
      <c r="D46">
        <v>31</v>
      </c>
      <c r="E46">
        <v>35</v>
      </c>
      <c r="F46">
        <v>73</v>
      </c>
      <c r="G46">
        <v>1.65</v>
      </c>
      <c r="H46">
        <v>26.813590449954098</v>
      </c>
      <c r="I46" s="92">
        <v>18</v>
      </c>
      <c r="J46">
        <v>2</v>
      </c>
      <c r="K46">
        <v>4</v>
      </c>
      <c r="L46">
        <v>6</v>
      </c>
      <c r="M46" t="s">
        <v>27</v>
      </c>
      <c r="N46" t="s">
        <v>38</v>
      </c>
      <c r="O46">
        <v>3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1</v>
      </c>
      <c r="W46" t="s">
        <v>29</v>
      </c>
      <c r="X46">
        <v>43</v>
      </c>
      <c r="Y46" t="s">
        <v>151</v>
      </c>
      <c r="Z46" t="s">
        <v>29</v>
      </c>
      <c r="AA46" t="s">
        <v>31</v>
      </c>
      <c r="AB46" t="s">
        <v>40</v>
      </c>
      <c r="AC46" t="s">
        <v>32</v>
      </c>
      <c r="AD46" t="s">
        <v>33</v>
      </c>
      <c r="AE46">
        <v>52</v>
      </c>
      <c r="AF46" t="s">
        <v>29</v>
      </c>
      <c r="AG46" t="s">
        <v>521</v>
      </c>
      <c r="AH46" s="1" t="s">
        <v>41</v>
      </c>
      <c r="AI46" s="1" t="s">
        <v>528</v>
      </c>
      <c r="AJ46">
        <v>10</v>
      </c>
      <c r="AK46">
        <v>4</v>
      </c>
      <c r="AL46" t="s">
        <v>134</v>
      </c>
      <c r="AM46" t="s">
        <v>31</v>
      </c>
      <c r="AN46" t="s">
        <v>34</v>
      </c>
      <c r="AO46" t="s">
        <v>35</v>
      </c>
      <c r="AP46" t="s">
        <v>34</v>
      </c>
      <c r="AQ46" t="s">
        <v>31</v>
      </c>
      <c r="AR46" t="s">
        <v>43</v>
      </c>
      <c r="AS46" t="s">
        <v>61</v>
      </c>
      <c r="AT46" t="s">
        <v>29</v>
      </c>
      <c r="AU46" t="s">
        <v>29</v>
      </c>
      <c r="AV46">
        <v>2</v>
      </c>
    </row>
    <row r="47" spans="1:48">
      <c r="A47">
        <v>46</v>
      </c>
      <c r="B47" t="s">
        <v>152</v>
      </c>
      <c r="C47">
        <v>882135</v>
      </c>
      <c r="D47">
        <v>33</v>
      </c>
      <c r="E47">
        <v>34</v>
      </c>
      <c r="F47">
        <v>85</v>
      </c>
      <c r="G47">
        <v>1.71</v>
      </c>
      <c r="H47">
        <v>29.0687732977668</v>
      </c>
      <c r="I47" s="92">
        <v>23</v>
      </c>
      <c r="J47">
        <v>4</v>
      </c>
      <c r="K47">
        <v>5</v>
      </c>
      <c r="L47">
        <v>7</v>
      </c>
      <c r="M47" t="s">
        <v>27</v>
      </c>
      <c r="N47" t="s">
        <v>68</v>
      </c>
      <c r="O47">
        <v>4</v>
      </c>
      <c r="P47">
        <v>1</v>
      </c>
      <c r="Q47">
        <v>1</v>
      </c>
      <c r="R47">
        <v>0</v>
      </c>
      <c r="S47">
        <v>2</v>
      </c>
      <c r="T47">
        <v>0</v>
      </c>
      <c r="U47">
        <v>1</v>
      </c>
      <c r="V47">
        <v>0</v>
      </c>
      <c r="W47" t="s">
        <v>29</v>
      </c>
      <c r="X47">
        <v>50</v>
      </c>
      <c r="Y47" t="s">
        <v>153</v>
      </c>
      <c r="Z47" t="s">
        <v>154</v>
      </c>
      <c r="AA47" t="s">
        <v>31</v>
      </c>
      <c r="AB47" t="s">
        <v>40</v>
      </c>
      <c r="AC47" t="s">
        <v>113</v>
      </c>
      <c r="AD47" t="s">
        <v>41</v>
      </c>
      <c r="AE47">
        <v>59</v>
      </c>
      <c r="AF47" t="s">
        <v>29</v>
      </c>
      <c r="AG47" t="s">
        <v>521</v>
      </c>
      <c r="AH47" s="1" t="s">
        <v>33</v>
      </c>
      <c r="AI47" s="1" t="s">
        <v>31</v>
      </c>
      <c r="AJ47">
        <v>14</v>
      </c>
      <c r="AK47">
        <v>5</v>
      </c>
      <c r="AL47" t="s">
        <v>60</v>
      </c>
      <c r="AM47" t="s">
        <v>31</v>
      </c>
      <c r="AN47" t="s">
        <v>34</v>
      </c>
      <c r="AO47" t="s">
        <v>35</v>
      </c>
      <c r="AP47" t="s">
        <v>34</v>
      </c>
      <c r="AQ47" t="s">
        <v>31</v>
      </c>
      <c r="AR47" t="s">
        <v>43</v>
      </c>
      <c r="AS47" t="s">
        <v>61</v>
      </c>
      <c r="AT47" t="s">
        <v>29</v>
      </c>
      <c r="AU47" t="s">
        <v>29</v>
      </c>
      <c r="AV47">
        <v>2</v>
      </c>
    </row>
    <row r="48" spans="1:48">
      <c r="A48">
        <v>47</v>
      </c>
      <c r="B48" t="s">
        <v>155</v>
      </c>
      <c r="C48">
        <v>882151</v>
      </c>
      <c r="D48">
        <v>25</v>
      </c>
      <c r="E48">
        <v>30</v>
      </c>
      <c r="F48">
        <v>71</v>
      </c>
      <c r="G48">
        <v>1.59</v>
      </c>
      <c r="H48">
        <v>28.084332107116001</v>
      </c>
      <c r="I48" s="92">
        <v>25</v>
      </c>
      <c r="J48">
        <v>3</v>
      </c>
      <c r="K48">
        <v>4</v>
      </c>
      <c r="L48">
        <v>3</v>
      </c>
      <c r="M48" t="s">
        <v>27</v>
      </c>
      <c r="N48" t="s">
        <v>47</v>
      </c>
      <c r="O48">
        <v>2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29</v>
      </c>
      <c r="X48">
        <v>12</v>
      </c>
      <c r="Y48" t="s">
        <v>136</v>
      </c>
      <c r="Z48" t="s">
        <v>156</v>
      </c>
      <c r="AA48" t="s">
        <v>31</v>
      </c>
      <c r="AB48" t="s">
        <v>40</v>
      </c>
      <c r="AC48" t="s">
        <v>70</v>
      </c>
      <c r="AD48" t="s">
        <v>33</v>
      </c>
      <c r="AE48">
        <v>22</v>
      </c>
      <c r="AF48" t="s">
        <v>29</v>
      </c>
      <c r="AG48" t="s">
        <v>521</v>
      </c>
      <c r="AH48" s="1" t="s">
        <v>33</v>
      </c>
      <c r="AI48" s="1" t="s">
        <v>31</v>
      </c>
      <c r="AJ48">
        <v>8</v>
      </c>
      <c r="AK48">
        <v>3</v>
      </c>
      <c r="AL48" t="s">
        <v>29</v>
      </c>
      <c r="AM48" t="s">
        <v>31</v>
      </c>
      <c r="AN48" t="s">
        <v>29</v>
      </c>
      <c r="AO48" t="s">
        <v>35</v>
      </c>
      <c r="AP48" t="s">
        <v>34</v>
      </c>
      <c r="AQ48" t="s">
        <v>31</v>
      </c>
      <c r="AR48" t="s">
        <v>36</v>
      </c>
      <c r="AS48" t="s">
        <v>31</v>
      </c>
      <c r="AT48" t="s">
        <v>34</v>
      </c>
      <c r="AU48" t="s">
        <v>29</v>
      </c>
      <c r="AV48">
        <v>3</v>
      </c>
    </row>
    <row r="49" spans="1:48">
      <c r="A49">
        <v>48</v>
      </c>
      <c r="B49" t="s">
        <v>157</v>
      </c>
      <c r="C49">
        <v>882157</v>
      </c>
      <c r="D49">
        <v>31</v>
      </c>
      <c r="E49">
        <v>33</v>
      </c>
      <c r="F49">
        <v>69</v>
      </c>
      <c r="G49">
        <v>1.49</v>
      </c>
      <c r="H49">
        <v>31.079681095446201</v>
      </c>
      <c r="I49" s="92">
        <v>25</v>
      </c>
      <c r="J49">
        <v>4</v>
      </c>
      <c r="K49">
        <v>5</v>
      </c>
      <c r="L49">
        <v>6</v>
      </c>
      <c r="M49" t="s">
        <v>68</v>
      </c>
      <c r="N49" t="s">
        <v>68</v>
      </c>
      <c r="O49">
        <v>5</v>
      </c>
      <c r="P49">
        <v>2</v>
      </c>
      <c r="Q49">
        <v>2</v>
      </c>
      <c r="R49">
        <v>0</v>
      </c>
      <c r="S49">
        <v>2</v>
      </c>
      <c r="T49">
        <v>0</v>
      </c>
      <c r="U49">
        <v>1</v>
      </c>
      <c r="V49">
        <v>1</v>
      </c>
      <c r="W49" t="s">
        <v>29</v>
      </c>
      <c r="X49">
        <v>27</v>
      </c>
      <c r="Y49" t="s">
        <v>158</v>
      </c>
      <c r="Z49" t="s">
        <v>77</v>
      </c>
      <c r="AA49" t="s">
        <v>31</v>
      </c>
      <c r="AB49" t="s">
        <v>40</v>
      </c>
      <c r="AC49" t="s">
        <v>81</v>
      </c>
      <c r="AD49" t="s">
        <v>33</v>
      </c>
      <c r="AE49">
        <v>35</v>
      </c>
      <c r="AF49" t="s">
        <v>29</v>
      </c>
      <c r="AG49" t="s">
        <v>521</v>
      </c>
      <c r="AH49" s="1" t="s">
        <v>41</v>
      </c>
      <c r="AI49" s="1" t="s">
        <v>528</v>
      </c>
      <c r="AJ49">
        <v>10</v>
      </c>
      <c r="AK49">
        <v>4</v>
      </c>
      <c r="AL49" t="s">
        <v>66</v>
      </c>
      <c r="AM49">
        <v>6</v>
      </c>
      <c r="AN49" t="s">
        <v>34</v>
      </c>
      <c r="AO49" t="s">
        <v>42</v>
      </c>
      <c r="AP49" t="s">
        <v>34</v>
      </c>
      <c r="AQ49">
        <v>6</v>
      </c>
      <c r="AR49" t="s">
        <v>43</v>
      </c>
      <c r="AS49" t="s">
        <v>51</v>
      </c>
      <c r="AT49" t="s">
        <v>29</v>
      </c>
      <c r="AU49" t="s">
        <v>29</v>
      </c>
      <c r="AV49">
        <v>3</v>
      </c>
    </row>
    <row r="50" spans="1:48">
      <c r="A50">
        <v>49</v>
      </c>
      <c r="B50" t="s">
        <v>159</v>
      </c>
      <c r="C50">
        <v>882157</v>
      </c>
      <c r="D50">
        <v>36</v>
      </c>
      <c r="E50">
        <v>40</v>
      </c>
      <c r="F50">
        <v>72</v>
      </c>
      <c r="G50">
        <v>1.52</v>
      </c>
      <c r="H50">
        <v>31.163434903047101</v>
      </c>
      <c r="I50" s="92">
        <v>27</v>
      </c>
      <c r="J50">
        <v>4</v>
      </c>
      <c r="K50">
        <v>5</v>
      </c>
      <c r="L50">
        <v>9</v>
      </c>
      <c r="M50" t="s">
        <v>115</v>
      </c>
      <c r="N50" t="s">
        <v>115</v>
      </c>
      <c r="O50">
        <v>3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1</v>
      </c>
      <c r="W50" t="s">
        <v>29</v>
      </c>
      <c r="X50">
        <v>12</v>
      </c>
      <c r="Y50" t="s">
        <v>75</v>
      </c>
      <c r="Z50" t="s">
        <v>81</v>
      </c>
      <c r="AA50" t="s">
        <v>31</v>
      </c>
      <c r="AB50" t="s">
        <v>40</v>
      </c>
      <c r="AC50" t="s">
        <v>81</v>
      </c>
      <c r="AD50" t="s">
        <v>41</v>
      </c>
      <c r="AE50">
        <v>1</v>
      </c>
      <c r="AF50" t="s">
        <v>160</v>
      </c>
      <c r="AG50" t="s">
        <v>521</v>
      </c>
      <c r="AH50" s="1" t="s">
        <v>33</v>
      </c>
      <c r="AI50" s="1" t="s">
        <v>31</v>
      </c>
      <c r="AJ50">
        <v>0</v>
      </c>
      <c r="AK50">
        <v>1</v>
      </c>
      <c r="AL50" t="s">
        <v>29</v>
      </c>
      <c r="AM50">
        <v>3</v>
      </c>
      <c r="AN50" t="s">
        <v>29</v>
      </c>
      <c r="AO50" t="s">
        <v>35</v>
      </c>
      <c r="AP50" t="s">
        <v>34</v>
      </c>
      <c r="AQ50">
        <v>3</v>
      </c>
      <c r="AR50" t="s">
        <v>43</v>
      </c>
      <c r="AS50" t="s">
        <v>51</v>
      </c>
      <c r="AT50" t="s">
        <v>29</v>
      </c>
      <c r="AU50" t="s">
        <v>29</v>
      </c>
      <c r="AV50">
        <v>2</v>
      </c>
    </row>
    <row r="51" spans="1:48">
      <c r="A51">
        <v>50</v>
      </c>
      <c r="B51" t="s">
        <v>161</v>
      </c>
      <c r="C51">
        <v>882170</v>
      </c>
      <c r="D51">
        <v>31</v>
      </c>
      <c r="E51">
        <v>39</v>
      </c>
      <c r="F51">
        <v>68</v>
      </c>
      <c r="G51">
        <v>1.62</v>
      </c>
      <c r="H51">
        <v>25.9106843468983</v>
      </c>
      <c r="I51" s="92">
        <v>25</v>
      </c>
      <c r="J51">
        <v>3</v>
      </c>
      <c r="K51">
        <v>5</v>
      </c>
      <c r="L51">
        <v>7</v>
      </c>
      <c r="M51" t="s">
        <v>27</v>
      </c>
      <c r="N51" t="s">
        <v>115</v>
      </c>
      <c r="O51">
        <v>2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29</v>
      </c>
      <c r="X51">
        <v>52</v>
      </c>
      <c r="Y51" t="s">
        <v>162</v>
      </c>
      <c r="Z51" t="s">
        <v>29</v>
      </c>
      <c r="AA51" t="s">
        <v>31</v>
      </c>
      <c r="AB51" t="s">
        <v>49</v>
      </c>
      <c r="AC51" t="s">
        <v>86</v>
      </c>
      <c r="AD51" t="s">
        <v>41</v>
      </c>
      <c r="AE51">
        <v>60</v>
      </c>
      <c r="AF51" t="s">
        <v>29</v>
      </c>
      <c r="AG51" t="s">
        <v>521</v>
      </c>
      <c r="AH51" s="1" t="s">
        <v>41</v>
      </c>
      <c r="AI51" s="1" t="s">
        <v>524</v>
      </c>
      <c r="AJ51">
        <v>16</v>
      </c>
      <c r="AK51">
        <v>5</v>
      </c>
      <c r="AL51" t="s">
        <v>60</v>
      </c>
      <c r="AM51" t="s">
        <v>31</v>
      </c>
      <c r="AN51" t="s">
        <v>34</v>
      </c>
      <c r="AO51" t="s">
        <v>42</v>
      </c>
      <c r="AP51" t="s">
        <v>29</v>
      </c>
      <c r="AQ51" t="s">
        <v>31</v>
      </c>
      <c r="AR51" t="s">
        <v>43</v>
      </c>
      <c r="AS51" t="s">
        <v>61</v>
      </c>
      <c r="AT51" t="s">
        <v>29</v>
      </c>
      <c r="AU51" t="s">
        <v>29</v>
      </c>
      <c r="AV51">
        <v>2</v>
      </c>
    </row>
    <row r="52" spans="1:48">
      <c r="A52">
        <v>51</v>
      </c>
      <c r="B52" t="s">
        <v>163</v>
      </c>
      <c r="C52">
        <v>725295</v>
      </c>
      <c r="D52">
        <v>29</v>
      </c>
      <c r="E52">
        <v>35</v>
      </c>
      <c r="F52">
        <v>64</v>
      </c>
      <c r="G52">
        <v>1.63</v>
      </c>
      <c r="H52">
        <v>24.088223117166599</v>
      </c>
      <c r="I52" s="92">
        <v>17</v>
      </c>
      <c r="J52">
        <v>3</v>
      </c>
      <c r="K52">
        <v>4</v>
      </c>
      <c r="L52">
        <v>8</v>
      </c>
      <c r="M52" t="s">
        <v>27</v>
      </c>
      <c r="N52" t="s">
        <v>164</v>
      </c>
      <c r="O52">
        <v>4</v>
      </c>
      <c r="P52">
        <v>3</v>
      </c>
      <c r="Q52">
        <v>2</v>
      </c>
      <c r="R52">
        <v>1</v>
      </c>
      <c r="S52">
        <v>0</v>
      </c>
      <c r="T52">
        <v>0</v>
      </c>
      <c r="U52">
        <v>0</v>
      </c>
      <c r="V52">
        <v>2</v>
      </c>
      <c r="W52" t="s">
        <v>29</v>
      </c>
      <c r="X52">
        <v>14</v>
      </c>
      <c r="Y52" t="s">
        <v>165</v>
      </c>
      <c r="Z52" t="s">
        <v>29</v>
      </c>
      <c r="AA52" t="s">
        <v>31</v>
      </c>
      <c r="AB52" t="s">
        <v>40</v>
      </c>
      <c r="AC52" t="s">
        <v>70</v>
      </c>
      <c r="AD52" t="s">
        <v>41</v>
      </c>
      <c r="AE52">
        <v>0</v>
      </c>
      <c r="AF52" t="s">
        <v>29</v>
      </c>
      <c r="AG52" t="s">
        <v>521</v>
      </c>
      <c r="AH52" s="1" t="s">
        <v>41</v>
      </c>
      <c r="AI52" s="1" t="s">
        <v>31</v>
      </c>
      <c r="AJ52">
        <v>0</v>
      </c>
      <c r="AK52">
        <v>1</v>
      </c>
      <c r="AL52" t="s">
        <v>29</v>
      </c>
      <c r="AM52" t="s">
        <v>31</v>
      </c>
      <c r="AN52" t="s">
        <v>34</v>
      </c>
      <c r="AO52" t="s">
        <v>35</v>
      </c>
      <c r="AP52" t="s">
        <v>34</v>
      </c>
      <c r="AQ52" t="s">
        <v>31</v>
      </c>
      <c r="AR52" t="s">
        <v>43</v>
      </c>
      <c r="AS52" t="s">
        <v>61</v>
      </c>
      <c r="AT52" t="s">
        <v>34</v>
      </c>
      <c r="AU52" t="s">
        <v>29</v>
      </c>
      <c r="AV52">
        <v>3</v>
      </c>
    </row>
    <row r="53" spans="1:48">
      <c r="A53">
        <v>52</v>
      </c>
      <c r="B53" t="s">
        <v>166</v>
      </c>
      <c r="C53">
        <v>881254</v>
      </c>
      <c r="D53">
        <v>35</v>
      </c>
      <c r="E53">
        <v>40</v>
      </c>
      <c r="F53">
        <v>72</v>
      </c>
      <c r="G53">
        <v>1.69</v>
      </c>
      <c r="H53">
        <v>25.2092013584959</v>
      </c>
      <c r="I53" s="92">
        <v>19</v>
      </c>
      <c r="J53">
        <v>4</v>
      </c>
      <c r="K53">
        <v>4</v>
      </c>
      <c r="L53">
        <v>7</v>
      </c>
      <c r="M53" t="s">
        <v>79</v>
      </c>
      <c r="N53" t="s">
        <v>28</v>
      </c>
      <c r="O53">
        <v>2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 t="s">
        <v>29</v>
      </c>
      <c r="X53">
        <v>52</v>
      </c>
      <c r="Y53" t="s">
        <v>167</v>
      </c>
      <c r="Z53" t="s">
        <v>168</v>
      </c>
      <c r="AA53" t="s">
        <v>31</v>
      </c>
      <c r="AB53" t="s">
        <v>40</v>
      </c>
      <c r="AC53" t="s">
        <v>81</v>
      </c>
      <c r="AD53" t="s">
        <v>33</v>
      </c>
      <c r="AE53">
        <v>62</v>
      </c>
      <c r="AF53" t="s">
        <v>29</v>
      </c>
      <c r="AG53" t="s">
        <v>521</v>
      </c>
      <c r="AH53" s="1" t="s">
        <v>33</v>
      </c>
      <c r="AI53" s="1" t="s">
        <v>525</v>
      </c>
      <c r="AJ53">
        <v>10</v>
      </c>
      <c r="AK53">
        <v>5</v>
      </c>
      <c r="AL53" t="s">
        <v>134</v>
      </c>
      <c r="AM53">
        <v>5</v>
      </c>
      <c r="AN53" t="s">
        <v>34</v>
      </c>
      <c r="AO53" t="s">
        <v>42</v>
      </c>
      <c r="AP53" t="s">
        <v>29</v>
      </c>
      <c r="AQ53">
        <v>6</v>
      </c>
      <c r="AR53" t="s">
        <v>43</v>
      </c>
      <c r="AS53" t="s">
        <v>61</v>
      </c>
      <c r="AT53" t="s">
        <v>29</v>
      </c>
      <c r="AU53" t="s">
        <v>29</v>
      </c>
      <c r="AV53">
        <v>2</v>
      </c>
    </row>
    <row r="54" spans="1:48">
      <c r="A54">
        <v>53</v>
      </c>
      <c r="B54" t="s">
        <v>169</v>
      </c>
      <c r="C54">
        <v>792445</v>
      </c>
      <c r="D54">
        <v>28</v>
      </c>
      <c r="E54">
        <v>29</v>
      </c>
      <c r="F54">
        <v>80</v>
      </c>
      <c r="G54">
        <v>1.65</v>
      </c>
      <c r="H54">
        <v>29.384756657483901</v>
      </c>
      <c r="I54" s="92">
        <v>18</v>
      </c>
      <c r="J54">
        <v>4</v>
      </c>
      <c r="K54">
        <v>4</v>
      </c>
      <c r="L54">
        <v>6</v>
      </c>
      <c r="M54" t="s">
        <v>27</v>
      </c>
      <c r="N54" t="s">
        <v>28</v>
      </c>
      <c r="O54">
        <v>2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29</v>
      </c>
      <c r="X54">
        <v>49</v>
      </c>
      <c r="Y54" t="s">
        <v>170</v>
      </c>
      <c r="Z54" t="s">
        <v>171</v>
      </c>
      <c r="AA54" t="s">
        <v>31</v>
      </c>
      <c r="AB54" t="s">
        <v>40</v>
      </c>
      <c r="AC54" t="s">
        <v>172</v>
      </c>
      <c r="AD54" t="s">
        <v>33</v>
      </c>
      <c r="AE54">
        <v>58</v>
      </c>
      <c r="AF54" t="s">
        <v>173</v>
      </c>
      <c r="AG54" t="s">
        <v>521</v>
      </c>
      <c r="AH54" s="1" t="s">
        <v>33</v>
      </c>
      <c r="AI54" s="1" t="s">
        <v>31</v>
      </c>
      <c r="AJ54">
        <v>14</v>
      </c>
      <c r="AK54">
        <v>4</v>
      </c>
      <c r="AL54" t="s">
        <v>60</v>
      </c>
      <c r="AM54" t="s">
        <v>31</v>
      </c>
      <c r="AN54" t="s">
        <v>34</v>
      </c>
      <c r="AO54" t="s">
        <v>35</v>
      </c>
      <c r="AP54" t="s">
        <v>34</v>
      </c>
      <c r="AQ54" t="s">
        <v>31</v>
      </c>
      <c r="AR54" t="s">
        <v>43</v>
      </c>
      <c r="AS54" t="s">
        <v>51</v>
      </c>
      <c r="AT54" t="s">
        <v>29</v>
      </c>
      <c r="AU54" t="s">
        <v>29</v>
      </c>
      <c r="AV54">
        <v>2</v>
      </c>
    </row>
    <row r="55" spans="1:48">
      <c r="A55">
        <v>54</v>
      </c>
      <c r="B55" t="s">
        <v>174</v>
      </c>
      <c r="C55">
        <v>882952</v>
      </c>
      <c r="D55">
        <v>31</v>
      </c>
      <c r="E55">
        <v>36</v>
      </c>
      <c r="F55">
        <v>82</v>
      </c>
      <c r="G55">
        <v>1.62</v>
      </c>
      <c r="H55">
        <v>31.2452370065539</v>
      </c>
      <c r="I55" s="92">
        <v>17</v>
      </c>
      <c r="J55">
        <v>3</v>
      </c>
      <c r="K55">
        <v>4</v>
      </c>
      <c r="L55">
        <v>5</v>
      </c>
      <c r="M55" t="s">
        <v>27</v>
      </c>
      <c r="N55" t="s">
        <v>164</v>
      </c>
      <c r="O55">
        <v>3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 t="s">
        <v>29</v>
      </c>
      <c r="X55">
        <v>26</v>
      </c>
      <c r="Y55" t="s">
        <v>175</v>
      </c>
      <c r="Z55" t="s">
        <v>76</v>
      </c>
      <c r="AA55" t="s">
        <v>25</v>
      </c>
      <c r="AB55" t="s">
        <v>31</v>
      </c>
      <c r="AC55" t="s">
        <v>32</v>
      </c>
      <c r="AD55" t="s">
        <v>41</v>
      </c>
      <c r="AE55">
        <v>33</v>
      </c>
      <c r="AF55" t="s">
        <v>29</v>
      </c>
      <c r="AG55" t="s">
        <v>521</v>
      </c>
      <c r="AH55" s="1" t="s">
        <v>41</v>
      </c>
      <c r="AI55" s="1" t="s">
        <v>31</v>
      </c>
      <c r="AJ55">
        <v>8</v>
      </c>
      <c r="AK55">
        <v>3</v>
      </c>
      <c r="AL55" t="s">
        <v>29</v>
      </c>
      <c r="AM55" t="s">
        <v>31</v>
      </c>
      <c r="AN55" t="s">
        <v>34</v>
      </c>
      <c r="AO55" t="s">
        <v>42</v>
      </c>
      <c r="AP55" t="s">
        <v>29</v>
      </c>
      <c r="AQ55" t="s">
        <v>31</v>
      </c>
      <c r="AR55" t="s">
        <v>36</v>
      </c>
      <c r="AS55" t="s">
        <v>31</v>
      </c>
      <c r="AT55" t="s">
        <v>29</v>
      </c>
      <c r="AU55" t="s">
        <v>29</v>
      </c>
      <c r="AV55">
        <v>2</v>
      </c>
    </row>
    <row r="56" spans="1:48" ht="30">
      <c r="A56">
        <v>55</v>
      </c>
      <c r="B56" t="s">
        <v>176</v>
      </c>
      <c r="C56">
        <v>874781</v>
      </c>
      <c r="D56">
        <v>39</v>
      </c>
      <c r="E56">
        <v>40</v>
      </c>
      <c r="F56">
        <v>88</v>
      </c>
      <c r="G56">
        <v>1.63</v>
      </c>
      <c r="H56">
        <v>33.1213067861041</v>
      </c>
      <c r="I56" s="92">
        <v>18</v>
      </c>
      <c r="J56">
        <v>4</v>
      </c>
      <c r="K56">
        <v>5</v>
      </c>
      <c r="L56">
        <v>5</v>
      </c>
      <c r="M56" t="s">
        <v>27</v>
      </c>
      <c r="N56" t="s">
        <v>38</v>
      </c>
      <c r="O56">
        <v>2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 t="s">
        <v>29</v>
      </c>
      <c r="X56">
        <v>23</v>
      </c>
      <c r="Y56" t="s">
        <v>177</v>
      </c>
      <c r="Z56" t="s">
        <v>178</v>
      </c>
      <c r="AA56" t="s">
        <v>25</v>
      </c>
      <c r="AB56" t="s">
        <v>31</v>
      </c>
      <c r="AC56" t="s">
        <v>179</v>
      </c>
      <c r="AD56" t="s">
        <v>33</v>
      </c>
      <c r="AE56">
        <v>31</v>
      </c>
      <c r="AF56" t="s">
        <v>29</v>
      </c>
      <c r="AG56" t="s">
        <v>521</v>
      </c>
      <c r="AH56" s="1" t="s">
        <v>33</v>
      </c>
      <c r="AI56" s="1" t="s">
        <v>526</v>
      </c>
      <c r="AJ56">
        <v>10</v>
      </c>
      <c r="AK56">
        <v>4</v>
      </c>
      <c r="AL56" t="s">
        <v>29</v>
      </c>
      <c r="AM56" t="s">
        <v>31</v>
      </c>
      <c r="AN56" t="s">
        <v>34</v>
      </c>
      <c r="AO56" t="s">
        <v>42</v>
      </c>
      <c r="AP56" t="s">
        <v>29</v>
      </c>
      <c r="AQ56" t="s">
        <v>31</v>
      </c>
      <c r="AR56" t="s">
        <v>43</v>
      </c>
      <c r="AS56" t="s">
        <v>51</v>
      </c>
      <c r="AT56" t="s">
        <v>34</v>
      </c>
      <c r="AU56" t="s">
        <v>29</v>
      </c>
      <c r="AV56">
        <v>3</v>
      </c>
    </row>
    <row r="57" spans="1:48">
      <c r="A57">
        <v>56</v>
      </c>
      <c r="B57" t="s">
        <v>180</v>
      </c>
      <c r="C57">
        <v>707579</v>
      </c>
      <c r="D57">
        <v>26</v>
      </c>
      <c r="E57">
        <v>30</v>
      </c>
      <c r="F57">
        <v>77</v>
      </c>
      <c r="G57">
        <v>1.61</v>
      </c>
      <c r="H57">
        <v>29.705644072373701</v>
      </c>
      <c r="I57" s="92">
        <v>18</v>
      </c>
      <c r="J57">
        <v>2</v>
      </c>
      <c r="K57">
        <v>3</v>
      </c>
      <c r="L57">
        <v>7</v>
      </c>
      <c r="M57" t="s">
        <v>27</v>
      </c>
      <c r="N57" t="s">
        <v>28</v>
      </c>
      <c r="O57">
        <v>4</v>
      </c>
      <c r="P57">
        <v>2</v>
      </c>
      <c r="Q57">
        <v>2</v>
      </c>
      <c r="R57">
        <v>0</v>
      </c>
      <c r="S57">
        <v>1</v>
      </c>
      <c r="T57">
        <v>0</v>
      </c>
      <c r="U57">
        <v>1</v>
      </c>
      <c r="V57">
        <v>1</v>
      </c>
      <c r="W57" t="s">
        <v>29</v>
      </c>
      <c r="X57">
        <v>13</v>
      </c>
      <c r="Y57" t="s">
        <v>181</v>
      </c>
      <c r="Z57" t="s">
        <v>29</v>
      </c>
      <c r="AA57" t="s">
        <v>25</v>
      </c>
      <c r="AB57" t="s">
        <v>31</v>
      </c>
      <c r="AC57" t="s">
        <v>70</v>
      </c>
      <c r="AD57" t="s">
        <v>33</v>
      </c>
      <c r="AE57">
        <v>24</v>
      </c>
      <c r="AF57" t="s">
        <v>29</v>
      </c>
      <c r="AG57" t="s">
        <v>521</v>
      </c>
      <c r="AH57" s="1" t="s">
        <v>33</v>
      </c>
      <c r="AI57" s="1" t="s">
        <v>524</v>
      </c>
      <c r="AJ57">
        <v>7</v>
      </c>
      <c r="AK57">
        <v>2</v>
      </c>
      <c r="AL57" t="s">
        <v>29</v>
      </c>
      <c r="AM57" t="s">
        <v>31</v>
      </c>
      <c r="AN57" t="s">
        <v>34</v>
      </c>
      <c r="AO57" t="s">
        <v>35</v>
      </c>
      <c r="AP57" t="s">
        <v>34</v>
      </c>
      <c r="AQ57" t="s">
        <v>31</v>
      </c>
      <c r="AR57" t="s">
        <v>36</v>
      </c>
      <c r="AS57" t="s">
        <v>31</v>
      </c>
      <c r="AT57" t="s">
        <v>34</v>
      </c>
      <c r="AU57" t="s">
        <v>29</v>
      </c>
      <c r="AV57">
        <v>4</v>
      </c>
    </row>
    <row r="58" spans="1:48">
      <c r="A58">
        <v>57</v>
      </c>
      <c r="B58" t="s">
        <v>182</v>
      </c>
      <c r="C58">
        <v>883191</v>
      </c>
      <c r="D58">
        <v>31</v>
      </c>
      <c r="E58">
        <v>36</v>
      </c>
      <c r="F58">
        <v>86</v>
      </c>
      <c r="G58">
        <v>1.63</v>
      </c>
      <c r="H58">
        <v>32.368549813692603</v>
      </c>
      <c r="I58" s="92">
        <v>17</v>
      </c>
      <c r="J58">
        <v>3</v>
      </c>
      <c r="K58">
        <v>4</v>
      </c>
      <c r="L58">
        <v>6</v>
      </c>
      <c r="M58" t="s">
        <v>27</v>
      </c>
      <c r="N58" t="s">
        <v>164</v>
      </c>
      <c r="O58">
        <v>2</v>
      </c>
      <c r="P58">
        <v>1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 t="s">
        <v>29</v>
      </c>
      <c r="X58">
        <v>46</v>
      </c>
      <c r="Y58" t="s">
        <v>183</v>
      </c>
      <c r="Z58" t="s">
        <v>77</v>
      </c>
      <c r="AA58" t="s">
        <v>31</v>
      </c>
      <c r="AB58" t="s">
        <v>40</v>
      </c>
      <c r="AC58" t="s">
        <v>172</v>
      </c>
      <c r="AD58" t="s">
        <v>41</v>
      </c>
      <c r="AE58">
        <v>54</v>
      </c>
      <c r="AF58" t="s">
        <v>173</v>
      </c>
      <c r="AG58" t="s">
        <v>522</v>
      </c>
      <c r="AH58" s="1" t="s">
        <v>41</v>
      </c>
      <c r="AI58" s="1" t="s">
        <v>525</v>
      </c>
      <c r="AJ58">
        <v>9</v>
      </c>
      <c r="AK58">
        <v>4</v>
      </c>
      <c r="AL58" t="s">
        <v>60</v>
      </c>
      <c r="AM58" t="s">
        <v>31</v>
      </c>
      <c r="AN58" t="s">
        <v>34</v>
      </c>
      <c r="AO58" t="s">
        <v>35</v>
      </c>
      <c r="AP58" t="s">
        <v>34</v>
      </c>
      <c r="AQ58" t="s">
        <v>31</v>
      </c>
      <c r="AR58" t="s">
        <v>43</v>
      </c>
      <c r="AS58" t="s">
        <v>61</v>
      </c>
      <c r="AT58" t="s">
        <v>29</v>
      </c>
      <c r="AU58" t="s">
        <v>29</v>
      </c>
      <c r="AV58">
        <v>2</v>
      </c>
    </row>
    <row r="59" spans="1:48">
      <c r="A59">
        <v>58</v>
      </c>
      <c r="B59" t="s">
        <v>184</v>
      </c>
      <c r="C59">
        <v>883195</v>
      </c>
      <c r="D59">
        <v>34</v>
      </c>
      <c r="E59">
        <v>36</v>
      </c>
      <c r="F59">
        <v>82</v>
      </c>
      <c r="G59">
        <v>1.68</v>
      </c>
      <c r="H59">
        <v>29.053287981859398</v>
      </c>
      <c r="I59" s="92">
        <v>23</v>
      </c>
      <c r="J59">
        <v>3</v>
      </c>
      <c r="K59">
        <v>4</v>
      </c>
      <c r="L59">
        <v>6</v>
      </c>
      <c r="M59" t="s">
        <v>27</v>
      </c>
      <c r="N59" t="s">
        <v>47</v>
      </c>
      <c r="O59">
        <v>3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1</v>
      </c>
      <c r="W59" t="s">
        <v>29</v>
      </c>
      <c r="X59">
        <v>41</v>
      </c>
      <c r="Y59" t="s">
        <v>80</v>
      </c>
      <c r="Z59" t="s">
        <v>81</v>
      </c>
      <c r="AA59" t="s">
        <v>31</v>
      </c>
      <c r="AB59" t="s">
        <v>40</v>
      </c>
      <c r="AC59" t="s">
        <v>81</v>
      </c>
      <c r="AD59" t="s">
        <v>33</v>
      </c>
      <c r="AE59">
        <v>49</v>
      </c>
      <c r="AF59" t="s">
        <v>29</v>
      </c>
      <c r="AG59" t="s">
        <v>521</v>
      </c>
      <c r="AH59" s="1" t="s">
        <v>41</v>
      </c>
      <c r="AI59" s="1" t="s">
        <v>524</v>
      </c>
      <c r="AJ59">
        <v>15</v>
      </c>
      <c r="AK59">
        <v>4</v>
      </c>
      <c r="AL59" t="s">
        <v>29</v>
      </c>
      <c r="AM59" t="s">
        <v>31</v>
      </c>
      <c r="AN59" t="s">
        <v>29</v>
      </c>
      <c r="AO59" t="s">
        <v>35</v>
      </c>
      <c r="AP59" t="s">
        <v>34</v>
      </c>
      <c r="AQ59" t="s">
        <v>31</v>
      </c>
      <c r="AR59" t="s">
        <v>43</v>
      </c>
      <c r="AS59" t="s">
        <v>61</v>
      </c>
      <c r="AT59" t="s">
        <v>34</v>
      </c>
      <c r="AU59" t="s">
        <v>29</v>
      </c>
      <c r="AV59">
        <v>3</v>
      </c>
    </row>
    <row r="60" spans="1:48" ht="30">
      <c r="A60">
        <v>59</v>
      </c>
      <c r="B60" t="s">
        <v>185</v>
      </c>
      <c r="C60">
        <v>883288</v>
      </c>
      <c r="D60">
        <v>29</v>
      </c>
      <c r="E60">
        <v>37</v>
      </c>
      <c r="F60">
        <v>90</v>
      </c>
      <c r="G60">
        <v>1.7</v>
      </c>
      <c r="H60">
        <v>31.141868512110701</v>
      </c>
      <c r="I60" s="92">
        <v>24</v>
      </c>
      <c r="J60">
        <v>4</v>
      </c>
      <c r="K60">
        <v>5</v>
      </c>
      <c r="L60">
        <v>5</v>
      </c>
      <c r="M60" t="s">
        <v>27</v>
      </c>
      <c r="N60" t="s">
        <v>68</v>
      </c>
      <c r="O60">
        <v>2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 t="s">
        <v>29</v>
      </c>
      <c r="X60">
        <v>35</v>
      </c>
      <c r="Y60" t="s">
        <v>118</v>
      </c>
      <c r="Z60" t="s">
        <v>81</v>
      </c>
      <c r="AA60" t="s">
        <v>31</v>
      </c>
      <c r="AB60" t="s">
        <v>49</v>
      </c>
      <c r="AC60" t="s">
        <v>86</v>
      </c>
      <c r="AD60" t="s">
        <v>33</v>
      </c>
      <c r="AE60">
        <v>43</v>
      </c>
      <c r="AF60" t="s">
        <v>29</v>
      </c>
      <c r="AG60" t="s">
        <v>521</v>
      </c>
      <c r="AH60" s="1" t="s">
        <v>33</v>
      </c>
      <c r="AI60" s="1" t="s">
        <v>526</v>
      </c>
      <c r="AJ60">
        <v>16</v>
      </c>
      <c r="AK60">
        <v>5</v>
      </c>
      <c r="AL60" t="s">
        <v>29</v>
      </c>
      <c r="AM60" t="s">
        <v>31</v>
      </c>
      <c r="AN60" t="s">
        <v>34</v>
      </c>
      <c r="AO60" t="s">
        <v>35</v>
      </c>
      <c r="AP60" t="s">
        <v>34</v>
      </c>
      <c r="AQ60" t="s">
        <v>31</v>
      </c>
      <c r="AR60" t="s">
        <v>43</v>
      </c>
      <c r="AS60" t="s">
        <v>51</v>
      </c>
      <c r="AT60" t="s">
        <v>29</v>
      </c>
      <c r="AU60" t="s">
        <v>29</v>
      </c>
      <c r="AV60">
        <v>2</v>
      </c>
    </row>
    <row r="61" spans="1:48">
      <c r="A61">
        <v>60</v>
      </c>
      <c r="B61" t="s">
        <v>186</v>
      </c>
      <c r="C61">
        <v>597843</v>
      </c>
      <c r="D61">
        <v>29</v>
      </c>
      <c r="E61">
        <v>32</v>
      </c>
      <c r="F61">
        <v>82</v>
      </c>
      <c r="G61">
        <v>1.58</v>
      </c>
      <c r="H61">
        <v>32.847300112161498</v>
      </c>
      <c r="I61" s="92">
        <v>19</v>
      </c>
      <c r="J61">
        <v>4</v>
      </c>
      <c r="K61">
        <v>4</v>
      </c>
      <c r="L61">
        <v>5</v>
      </c>
      <c r="M61" t="s">
        <v>27</v>
      </c>
      <c r="N61" t="s">
        <v>28</v>
      </c>
      <c r="O61">
        <v>3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 t="s">
        <v>29</v>
      </c>
      <c r="X61">
        <v>35</v>
      </c>
      <c r="Y61" t="s">
        <v>187</v>
      </c>
      <c r="Z61" t="s">
        <v>29</v>
      </c>
      <c r="AA61" t="s">
        <v>25</v>
      </c>
      <c r="AB61" t="s">
        <v>31</v>
      </c>
      <c r="AC61" t="s">
        <v>32</v>
      </c>
      <c r="AD61" t="s">
        <v>41</v>
      </c>
      <c r="AE61">
        <v>45</v>
      </c>
      <c r="AF61" t="s">
        <v>29</v>
      </c>
      <c r="AG61" t="s">
        <v>521</v>
      </c>
      <c r="AH61" s="1" t="s">
        <v>33</v>
      </c>
      <c r="AI61" s="1" t="s">
        <v>524</v>
      </c>
      <c r="AJ61">
        <v>14</v>
      </c>
      <c r="AK61">
        <v>4</v>
      </c>
      <c r="AL61" t="s">
        <v>90</v>
      </c>
      <c r="AM61" t="s">
        <v>31</v>
      </c>
      <c r="AN61" t="s">
        <v>34</v>
      </c>
      <c r="AO61" t="s">
        <v>35</v>
      </c>
      <c r="AP61" t="s">
        <v>34</v>
      </c>
      <c r="AQ61" t="s">
        <v>31</v>
      </c>
      <c r="AR61" t="s">
        <v>43</v>
      </c>
      <c r="AS61" t="s">
        <v>61</v>
      </c>
      <c r="AT61" t="s">
        <v>29</v>
      </c>
      <c r="AU61" t="s">
        <v>29</v>
      </c>
      <c r="AV61">
        <v>2</v>
      </c>
    </row>
    <row r="62" spans="1:48">
      <c r="A62">
        <v>61</v>
      </c>
      <c r="B62" t="s">
        <v>188</v>
      </c>
      <c r="C62">
        <v>883531</v>
      </c>
      <c r="D62">
        <v>31</v>
      </c>
      <c r="E62">
        <v>35</v>
      </c>
      <c r="F62">
        <v>80</v>
      </c>
      <c r="G62">
        <v>1.6</v>
      </c>
      <c r="H62">
        <v>31.25</v>
      </c>
      <c r="I62" s="92">
        <v>22</v>
      </c>
      <c r="J62">
        <v>3</v>
      </c>
      <c r="K62">
        <v>4</v>
      </c>
      <c r="L62">
        <v>6</v>
      </c>
      <c r="M62" t="s">
        <v>27</v>
      </c>
      <c r="N62" t="s">
        <v>68</v>
      </c>
      <c r="O62">
        <v>4</v>
      </c>
      <c r="P62">
        <v>1</v>
      </c>
      <c r="Q62">
        <v>1</v>
      </c>
      <c r="R62">
        <v>0</v>
      </c>
      <c r="S62">
        <v>2</v>
      </c>
      <c r="T62">
        <v>0</v>
      </c>
      <c r="U62">
        <v>0</v>
      </c>
      <c r="V62">
        <v>1</v>
      </c>
      <c r="W62" t="s">
        <v>29</v>
      </c>
      <c r="X62">
        <v>41</v>
      </c>
      <c r="Y62" t="s">
        <v>89</v>
      </c>
      <c r="Z62" t="s">
        <v>70</v>
      </c>
      <c r="AA62" t="s">
        <v>25</v>
      </c>
      <c r="AB62" t="s">
        <v>31</v>
      </c>
      <c r="AC62" t="s">
        <v>32</v>
      </c>
      <c r="AD62" t="s">
        <v>33</v>
      </c>
      <c r="AE62">
        <v>50</v>
      </c>
      <c r="AF62" t="s">
        <v>189</v>
      </c>
      <c r="AG62" t="s">
        <v>522</v>
      </c>
      <c r="AH62" s="1" t="s">
        <v>33</v>
      </c>
      <c r="AI62" s="1" t="s">
        <v>31</v>
      </c>
      <c r="AJ62">
        <v>10</v>
      </c>
      <c r="AK62">
        <v>4</v>
      </c>
      <c r="AL62" t="s">
        <v>29</v>
      </c>
      <c r="AM62" t="s">
        <v>31</v>
      </c>
      <c r="AN62" t="s">
        <v>34</v>
      </c>
      <c r="AO62" t="s">
        <v>42</v>
      </c>
      <c r="AP62" t="s">
        <v>29</v>
      </c>
      <c r="AQ62" t="s">
        <v>31</v>
      </c>
      <c r="AR62" t="s">
        <v>36</v>
      </c>
      <c r="AS62" t="s">
        <v>31</v>
      </c>
      <c r="AT62" t="s">
        <v>29</v>
      </c>
      <c r="AU62" t="s">
        <v>29</v>
      </c>
      <c r="AV62">
        <v>2</v>
      </c>
    </row>
    <row r="63" spans="1:48">
      <c r="A63">
        <v>62</v>
      </c>
      <c r="B63" t="s">
        <v>190</v>
      </c>
      <c r="C63">
        <v>563271</v>
      </c>
      <c r="D63">
        <v>32</v>
      </c>
      <c r="E63">
        <v>34</v>
      </c>
      <c r="F63">
        <v>86</v>
      </c>
      <c r="G63">
        <v>1.7</v>
      </c>
      <c r="H63">
        <v>29.757785467127999</v>
      </c>
      <c r="I63" s="92">
        <v>17</v>
      </c>
      <c r="J63">
        <v>3</v>
      </c>
      <c r="K63">
        <v>4</v>
      </c>
      <c r="L63">
        <v>7</v>
      </c>
      <c r="M63" t="s">
        <v>27</v>
      </c>
      <c r="N63" t="s">
        <v>164</v>
      </c>
      <c r="O63">
        <v>3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 t="s">
        <v>29</v>
      </c>
      <c r="X63">
        <v>50</v>
      </c>
      <c r="Y63" t="s">
        <v>89</v>
      </c>
      <c r="Z63" t="s">
        <v>29</v>
      </c>
      <c r="AA63" t="s">
        <v>25</v>
      </c>
      <c r="AB63" t="s">
        <v>31</v>
      </c>
      <c r="AC63" t="s">
        <v>32</v>
      </c>
      <c r="AD63" t="s">
        <v>33</v>
      </c>
      <c r="AE63">
        <v>60</v>
      </c>
      <c r="AF63" t="s">
        <v>29</v>
      </c>
      <c r="AG63" t="s">
        <v>522</v>
      </c>
      <c r="AH63" s="1" t="s">
        <v>33</v>
      </c>
      <c r="AI63" s="1" t="s">
        <v>31</v>
      </c>
      <c r="AJ63">
        <v>15</v>
      </c>
      <c r="AK63">
        <v>4</v>
      </c>
      <c r="AL63" t="s">
        <v>60</v>
      </c>
      <c r="AM63" t="s">
        <v>31</v>
      </c>
      <c r="AN63" t="s">
        <v>29</v>
      </c>
      <c r="AO63" t="s">
        <v>35</v>
      </c>
      <c r="AP63" t="s">
        <v>34</v>
      </c>
      <c r="AQ63" t="s">
        <v>31</v>
      </c>
      <c r="AR63" t="s">
        <v>43</v>
      </c>
      <c r="AS63" t="s">
        <v>61</v>
      </c>
      <c r="AT63" t="s">
        <v>29</v>
      </c>
      <c r="AU63" t="s">
        <v>29</v>
      </c>
      <c r="AV63">
        <v>2</v>
      </c>
    </row>
    <row r="64" spans="1:48">
      <c r="A64">
        <v>63</v>
      </c>
      <c r="B64" t="s">
        <v>191</v>
      </c>
      <c r="C64">
        <v>875047</v>
      </c>
      <c r="D64">
        <v>31</v>
      </c>
      <c r="E64">
        <v>39</v>
      </c>
      <c r="F64">
        <v>87</v>
      </c>
      <c r="G64">
        <v>1.59</v>
      </c>
      <c r="H64">
        <v>34.413195680550601</v>
      </c>
      <c r="I64" s="92">
        <v>18</v>
      </c>
      <c r="J64">
        <v>2</v>
      </c>
      <c r="K64">
        <v>3</v>
      </c>
      <c r="L64">
        <v>11</v>
      </c>
      <c r="M64" t="s">
        <v>27</v>
      </c>
      <c r="N64" t="s">
        <v>38</v>
      </c>
      <c r="O64">
        <v>6</v>
      </c>
      <c r="P64">
        <v>3</v>
      </c>
      <c r="Q64">
        <v>3</v>
      </c>
      <c r="R64">
        <v>0</v>
      </c>
      <c r="S64">
        <v>2</v>
      </c>
      <c r="T64">
        <v>0</v>
      </c>
      <c r="U64">
        <v>1</v>
      </c>
      <c r="V64">
        <v>2</v>
      </c>
      <c r="W64" t="s">
        <v>29</v>
      </c>
      <c r="X64">
        <v>10</v>
      </c>
      <c r="Y64" t="s">
        <v>30</v>
      </c>
      <c r="Z64" t="s">
        <v>192</v>
      </c>
      <c r="AA64" t="s">
        <v>25</v>
      </c>
      <c r="AB64" t="s">
        <v>31</v>
      </c>
      <c r="AC64" t="s">
        <v>193</v>
      </c>
      <c r="AD64" t="s">
        <v>33</v>
      </c>
      <c r="AE64">
        <v>18</v>
      </c>
      <c r="AF64" t="s">
        <v>29</v>
      </c>
      <c r="AG64" t="s">
        <v>522</v>
      </c>
      <c r="AH64" s="1" t="s">
        <v>33</v>
      </c>
      <c r="AI64" s="1" t="s">
        <v>31</v>
      </c>
      <c r="AJ64">
        <v>10</v>
      </c>
      <c r="AK64">
        <v>2</v>
      </c>
      <c r="AL64" t="s">
        <v>29</v>
      </c>
      <c r="AM64" t="s">
        <v>31</v>
      </c>
      <c r="AN64" t="s">
        <v>34</v>
      </c>
      <c r="AO64" t="s">
        <v>35</v>
      </c>
      <c r="AP64" t="s">
        <v>34</v>
      </c>
      <c r="AQ64" t="s">
        <v>31</v>
      </c>
      <c r="AR64" t="s">
        <v>36</v>
      </c>
      <c r="AS64" t="s">
        <v>31</v>
      </c>
      <c r="AT64" t="s">
        <v>29</v>
      </c>
      <c r="AU64" t="s">
        <v>29</v>
      </c>
      <c r="AV64">
        <v>4</v>
      </c>
    </row>
    <row r="65" spans="1:48">
      <c r="A65">
        <v>64</v>
      </c>
      <c r="B65" t="s">
        <v>194</v>
      </c>
      <c r="C65">
        <v>673149</v>
      </c>
      <c r="D65">
        <v>27</v>
      </c>
      <c r="E65">
        <v>33</v>
      </c>
      <c r="F65">
        <v>82</v>
      </c>
      <c r="G65">
        <v>1.49</v>
      </c>
      <c r="H65">
        <v>36.935273185892498</v>
      </c>
      <c r="I65" s="92">
        <v>13</v>
      </c>
      <c r="J65">
        <v>2</v>
      </c>
      <c r="K65">
        <v>3</v>
      </c>
      <c r="L65">
        <v>4</v>
      </c>
      <c r="M65" t="s">
        <v>27</v>
      </c>
      <c r="N65" t="s">
        <v>195</v>
      </c>
      <c r="O65">
        <v>2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 t="s">
        <v>29</v>
      </c>
      <c r="X65">
        <v>27</v>
      </c>
      <c r="Y65" t="s">
        <v>121</v>
      </c>
      <c r="Z65" t="s">
        <v>29</v>
      </c>
      <c r="AA65" t="s">
        <v>25</v>
      </c>
      <c r="AB65" t="s">
        <v>31</v>
      </c>
      <c r="AC65" t="s">
        <v>32</v>
      </c>
      <c r="AD65" t="s">
        <v>33</v>
      </c>
      <c r="AE65">
        <v>36</v>
      </c>
      <c r="AF65" t="s">
        <v>29</v>
      </c>
      <c r="AG65" t="s">
        <v>521</v>
      </c>
      <c r="AH65" s="1" t="s">
        <v>41</v>
      </c>
      <c r="AI65" s="1" t="s">
        <v>524</v>
      </c>
      <c r="AJ65">
        <v>12</v>
      </c>
      <c r="AK65">
        <v>3</v>
      </c>
      <c r="AL65" t="s">
        <v>29</v>
      </c>
      <c r="AM65" t="s">
        <v>31</v>
      </c>
      <c r="AN65" t="s">
        <v>34</v>
      </c>
      <c r="AO65" t="s">
        <v>35</v>
      </c>
      <c r="AP65" t="s">
        <v>34</v>
      </c>
      <c r="AQ65" t="s">
        <v>31</v>
      </c>
      <c r="AR65" t="s">
        <v>43</v>
      </c>
      <c r="AS65" t="s">
        <v>51</v>
      </c>
      <c r="AT65" t="s">
        <v>34</v>
      </c>
      <c r="AU65" t="s">
        <v>29</v>
      </c>
      <c r="AV65">
        <v>3</v>
      </c>
    </row>
    <row r="66" spans="1:48">
      <c r="A66">
        <v>65</v>
      </c>
      <c r="B66" t="s">
        <v>196</v>
      </c>
      <c r="C66">
        <v>884030</v>
      </c>
      <c r="D66">
        <v>24</v>
      </c>
      <c r="E66">
        <v>34</v>
      </c>
      <c r="F66">
        <v>74</v>
      </c>
      <c r="G66">
        <v>1.52</v>
      </c>
      <c r="H66">
        <v>32.029085872576204</v>
      </c>
      <c r="I66" s="92">
        <v>13</v>
      </c>
      <c r="J66">
        <v>2</v>
      </c>
      <c r="K66">
        <v>2</v>
      </c>
      <c r="L66">
        <v>3</v>
      </c>
      <c r="M66" t="s">
        <v>27</v>
      </c>
      <c r="N66" t="s">
        <v>195</v>
      </c>
      <c r="O66">
        <v>3</v>
      </c>
      <c r="P66">
        <v>1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 t="s">
        <v>29</v>
      </c>
      <c r="X66">
        <v>15</v>
      </c>
      <c r="Y66" t="s">
        <v>121</v>
      </c>
      <c r="Z66" t="s">
        <v>178</v>
      </c>
      <c r="AA66" t="s">
        <v>25</v>
      </c>
      <c r="AB66" t="s">
        <v>31</v>
      </c>
      <c r="AC66" t="s">
        <v>179</v>
      </c>
      <c r="AD66" t="s">
        <v>33</v>
      </c>
      <c r="AE66">
        <v>24</v>
      </c>
      <c r="AF66" t="s">
        <v>189</v>
      </c>
      <c r="AG66" t="s">
        <v>522</v>
      </c>
      <c r="AH66" s="1" t="s">
        <v>33</v>
      </c>
      <c r="AI66" s="1" t="s">
        <v>31</v>
      </c>
      <c r="AJ66">
        <v>10</v>
      </c>
      <c r="AK66">
        <v>2</v>
      </c>
      <c r="AL66" t="s">
        <v>29</v>
      </c>
      <c r="AM66" t="s">
        <v>31</v>
      </c>
      <c r="AN66" t="s">
        <v>29</v>
      </c>
      <c r="AO66" t="s">
        <v>35</v>
      </c>
      <c r="AP66" t="s">
        <v>34</v>
      </c>
      <c r="AQ66" t="s">
        <v>31</v>
      </c>
      <c r="AR66" t="s">
        <v>36</v>
      </c>
      <c r="AS66" t="s">
        <v>31</v>
      </c>
      <c r="AT66" t="s">
        <v>34</v>
      </c>
      <c r="AU66" t="s">
        <v>29</v>
      </c>
      <c r="AV66">
        <v>3</v>
      </c>
    </row>
    <row r="67" spans="1:48">
      <c r="A67">
        <v>66</v>
      </c>
      <c r="B67" t="s">
        <v>197</v>
      </c>
      <c r="C67">
        <v>868245</v>
      </c>
      <c r="D67">
        <v>31</v>
      </c>
      <c r="E67">
        <v>36</v>
      </c>
      <c r="F67">
        <v>80</v>
      </c>
      <c r="G67">
        <v>1.6</v>
      </c>
      <c r="H67">
        <v>31.25</v>
      </c>
      <c r="I67" s="92">
        <v>20</v>
      </c>
      <c r="J67">
        <v>4</v>
      </c>
      <c r="K67">
        <v>4</v>
      </c>
      <c r="L67">
        <v>6</v>
      </c>
      <c r="M67" t="s">
        <v>79</v>
      </c>
      <c r="N67" t="s">
        <v>164</v>
      </c>
      <c r="O67">
        <v>3</v>
      </c>
      <c r="P67">
        <v>1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 t="s">
        <v>29</v>
      </c>
      <c r="X67">
        <v>45</v>
      </c>
      <c r="Y67" t="s">
        <v>170</v>
      </c>
      <c r="Z67" t="s">
        <v>70</v>
      </c>
      <c r="AA67" t="s">
        <v>31</v>
      </c>
      <c r="AB67" t="s">
        <v>40</v>
      </c>
      <c r="AC67" t="s">
        <v>113</v>
      </c>
      <c r="AD67" t="s">
        <v>41</v>
      </c>
      <c r="AE67">
        <v>54</v>
      </c>
      <c r="AF67" t="s">
        <v>198</v>
      </c>
      <c r="AG67" t="s">
        <v>522</v>
      </c>
      <c r="AH67" s="1" t="s">
        <v>41</v>
      </c>
      <c r="AI67" s="1" t="s">
        <v>528</v>
      </c>
      <c r="AJ67">
        <v>12</v>
      </c>
      <c r="AK67">
        <v>4</v>
      </c>
      <c r="AL67" t="s">
        <v>29</v>
      </c>
      <c r="AM67">
        <v>4</v>
      </c>
      <c r="AN67" t="s">
        <v>34</v>
      </c>
      <c r="AO67" t="s">
        <v>42</v>
      </c>
      <c r="AP67" t="s">
        <v>29</v>
      </c>
      <c r="AQ67">
        <v>6</v>
      </c>
      <c r="AR67" t="s">
        <v>36</v>
      </c>
      <c r="AS67" t="s">
        <v>31</v>
      </c>
      <c r="AT67" t="s">
        <v>29</v>
      </c>
      <c r="AU67" t="s">
        <v>29</v>
      </c>
      <c r="AV67">
        <v>2</v>
      </c>
    </row>
    <row r="68" spans="1:48">
      <c r="A68">
        <v>67</v>
      </c>
      <c r="B68" t="s">
        <v>199</v>
      </c>
      <c r="C68">
        <v>868213</v>
      </c>
      <c r="D68">
        <v>35</v>
      </c>
      <c r="E68">
        <v>39</v>
      </c>
      <c r="F68">
        <v>78</v>
      </c>
      <c r="G68">
        <v>1.58</v>
      </c>
      <c r="H68">
        <v>31.244992789617001</v>
      </c>
      <c r="I68" s="92">
        <v>17</v>
      </c>
      <c r="J68">
        <v>3</v>
      </c>
      <c r="K68">
        <v>4</v>
      </c>
      <c r="L68">
        <v>7</v>
      </c>
      <c r="M68" t="s">
        <v>27</v>
      </c>
      <c r="N68" t="s">
        <v>38</v>
      </c>
      <c r="O68">
        <v>2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 t="s">
        <v>29</v>
      </c>
      <c r="X68">
        <v>53</v>
      </c>
      <c r="Y68" t="s">
        <v>181</v>
      </c>
      <c r="Z68" t="s">
        <v>29</v>
      </c>
      <c r="AA68" t="s">
        <v>25</v>
      </c>
      <c r="AB68" t="s">
        <v>31</v>
      </c>
      <c r="AC68" t="s">
        <v>32</v>
      </c>
      <c r="AD68" t="s">
        <v>41</v>
      </c>
      <c r="AE68">
        <v>62</v>
      </c>
      <c r="AF68" t="s">
        <v>29</v>
      </c>
      <c r="AG68" t="s">
        <v>521</v>
      </c>
      <c r="AH68" s="1" t="s">
        <v>41</v>
      </c>
      <c r="AI68" s="1" t="s">
        <v>31</v>
      </c>
      <c r="AJ68">
        <v>18</v>
      </c>
      <c r="AK68">
        <v>5</v>
      </c>
      <c r="AL68" t="s">
        <v>66</v>
      </c>
      <c r="AM68" t="s">
        <v>31</v>
      </c>
      <c r="AN68" t="s">
        <v>34</v>
      </c>
      <c r="AO68" t="s">
        <v>35</v>
      </c>
      <c r="AP68" t="s">
        <v>34</v>
      </c>
      <c r="AQ68" t="s">
        <v>31</v>
      </c>
      <c r="AR68" t="s">
        <v>43</v>
      </c>
      <c r="AS68" t="s">
        <v>61</v>
      </c>
      <c r="AT68" t="s">
        <v>29</v>
      </c>
      <c r="AU68" t="s">
        <v>29</v>
      </c>
      <c r="AV68">
        <v>3</v>
      </c>
    </row>
    <row r="69" spans="1:48">
      <c r="A69">
        <v>68</v>
      </c>
      <c r="B69" t="s">
        <v>200</v>
      </c>
      <c r="C69">
        <v>626734</v>
      </c>
      <c r="D69">
        <v>33</v>
      </c>
      <c r="E69">
        <v>40</v>
      </c>
      <c r="F69">
        <v>76</v>
      </c>
      <c r="G69">
        <v>1.49</v>
      </c>
      <c r="H69">
        <v>34.232692221071098</v>
      </c>
      <c r="I69" s="92">
        <v>13</v>
      </c>
      <c r="J69">
        <v>3</v>
      </c>
      <c r="K69">
        <v>2</v>
      </c>
      <c r="L69">
        <v>8</v>
      </c>
      <c r="M69" t="s">
        <v>27</v>
      </c>
      <c r="N69" t="s">
        <v>195</v>
      </c>
      <c r="O69">
        <v>3</v>
      </c>
      <c r="P69">
        <v>2</v>
      </c>
      <c r="Q69">
        <v>2</v>
      </c>
      <c r="R69">
        <v>0</v>
      </c>
      <c r="S69">
        <v>0</v>
      </c>
      <c r="T69">
        <v>0</v>
      </c>
      <c r="U69">
        <v>0</v>
      </c>
      <c r="V69">
        <v>2</v>
      </c>
      <c r="W69" t="s">
        <v>29</v>
      </c>
      <c r="X69">
        <v>25</v>
      </c>
      <c r="Y69" t="s">
        <v>201</v>
      </c>
      <c r="Z69" t="s">
        <v>29</v>
      </c>
      <c r="AA69" t="s">
        <v>25</v>
      </c>
      <c r="AB69" t="s">
        <v>31</v>
      </c>
      <c r="AC69" t="s">
        <v>32</v>
      </c>
      <c r="AD69" t="s">
        <v>33</v>
      </c>
      <c r="AE69">
        <v>34</v>
      </c>
      <c r="AF69" t="s">
        <v>29</v>
      </c>
      <c r="AG69" t="s">
        <v>522</v>
      </c>
      <c r="AH69" s="1" t="s">
        <v>33</v>
      </c>
      <c r="AI69" s="1" t="s">
        <v>31</v>
      </c>
      <c r="AJ69">
        <v>12</v>
      </c>
      <c r="AK69">
        <v>4</v>
      </c>
      <c r="AL69" t="s">
        <v>29</v>
      </c>
      <c r="AM69" t="s">
        <v>31</v>
      </c>
      <c r="AN69" t="s">
        <v>34</v>
      </c>
      <c r="AO69" t="s">
        <v>35</v>
      </c>
      <c r="AP69" t="s">
        <v>34</v>
      </c>
      <c r="AQ69" t="s">
        <v>31</v>
      </c>
      <c r="AR69" t="s">
        <v>43</v>
      </c>
      <c r="AS69" t="s">
        <v>44</v>
      </c>
      <c r="AT69" t="s">
        <v>34</v>
      </c>
      <c r="AU69" t="s">
        <v>29</v>
      </c>
      <c r="AV69">
        <v>3</v>
      </c>
    </row>
    <row r="70" spans="1:48">
      <c r="A70">
        <v>69</v>
      </c>
      <c r="B70" t="s">
        <v>202</v>
      </c>
      <c r="C70">
        <v>533921</v>
      </c>
      <c r="D70">
        <v>30</v>
      </c>
      <c r="E70">
        <v>40</v>
      </c>
      <c r="F70">
        <v>78</v>
      </c>
      <c r="G70">
        <v>1.53</v>
      </c>
      <c r="H70">
        <v>33.320517749583502</v>
      </c>
      <c r="I70" s="92">
        <v>13</v>
      </c>
      <c r="J70">
        <v>3</v>
      </c>
      <c r="K70">
        <v>4</v>
      </c>
      <c r="L70">
        <v>4</v>
      </c>
      <c r="M70" t="s">
        <v>27</v>
      </c>
      <c r="N70" t="s">
        <v>203</v>
      </c>
      <c r="O70">
        <v>4</v>
      </c>
      <c r="P70">
        <v>1</v>
      </c>
      <c r="Q70">
        <v>1</v>
      </c>
      <c r="R70">
        <v>0</v>
      </c>
      <c r="S70">
        <v>2</v>
      </c>
      <c r="T70">
        <v>0</v>
      </c>
      <c r="U70">
        <v>0</v>
      </c>
      <c r="V70">
        <v>1</v>
      </c>
      <c r="W70" t="s">
        <v>29</v>
      </c>
      <c r="X70">
        <v>27</v>
      </c>
      <c r="Y70" t="s">
        <v>204</v>
      </c>
      <c r="Z70" t="s">
        <v>81</v>
      </c>
      <c r="AA70" t="s">
        <v>31</v>
      </c>
      <c r="AB70" t="s">
        <v>40</v>
      </c>
      <c r="AC70" t="s">
        <v>73</v>
      </c>
      <c r="AD70" t="s">
        <v>33</v>
      </c>
      <c r="AE70">
        <v>35</v>
      </c>
      <c r="AF70" t="s">
        <v>29</v>
      </c>
      <c r="AG70" t="s">
        <v>522</v>
      </c>
      <c r="AH70" s="1" t="s">
        <v>33</v>
      </c>
      <c r="AI70" s="1" t="s">
        <v>31</v>
      </c>
      <c r="AJ70">
        <v>9</v>
      </c>
      <c r="AK70">
        <v>2</v>
      </c>
      <c r="AL70" t="s">
        <v>29</v>
      </c>
      <c r="AM70" t="s">
        <v>31</v>
      </c>
      <c r="AN70" t="s">
        <v>34</v>
      </c>
      <c r="AO70" t="s">
        <v>35</v>
      </c>
      <c r="AP70" t="s">
        <v>34</v>
      </c>
      <c r="AQ70" t="s">
        <v>31</v>
      </c>
      <c r="AR70" t="s">
        <v>36</v>
      </c>
      <c r="AS70" t="s">
        <v>31</v>
      </c>
      <c r="AT70" t="s">
        <v>34</v>
      </c>
      <c r="AU70" t="s">
        <v>29</v>
      </c>
      <c r="AV70">
        <v>2</v>
      </c>
    </row>
    <row r="71" spans="1:48">
      <c r="A71">
        <v>70</v>
      </c>
      <c r="B71" t="s">
        <v>205</v>
      </c>
      <c r="C71">
        <v>884238</v>
      </c>
      <c r="D71">
        <v>25</v>
      </c>
      <c r="E71">
        <v>36</v>
      </c>
      <c r="F71">
        <v>79</v>
      </c>
      <c r="G71">
        <v>1.58</v>
      </c>
      <c r="H71">
        <v>31.645569620253202</v>
      </c>
      <c r="I71" s="92">
        <v>15</v>
      </c>
      <c r="J71">
        <v>2</v>
      </c>
      <c r="K71">
        <v>3</v>
      </c>
      <c r="L71">
        <v>4</v>
      </c>
      <c r="M71" t="s">
        <v>27</v>
      </c>
      <c r="N71" t="s">
        <v>28</v>
      </c>
      <c r="O71">
        <v>2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 t="s">
        <v>29</v>
      </c>
      <c r="X71">
        <v>23</v>
      </c>
      <c r="Y71" t="s">
        <v>75</v>
      </c>
      <c r="Z71" t="s">
        <v>112</v>
      </c>
      <c r="AA71" t="s">
        <v>25</v>
      </c>
      <c r="AB71" t="s">
        <v>31</v>
      </c>
      <c r="AC71" t="s">
        <v>32</v>
      </c>
      <c r="AD71" t="s">
        <v>41</v>
      </c>
      <c r="AE71">
        <v>30</v>
      </c>
      <c r="AF71" t="s">
        <v>29</v>
      </c>
      <c r="AG71" t="s">
        <v>521</v>
      </c>
      <c r="AH71" s="1" t="s">
        <v>41</v>
      </c>
      <c r="AI71" s="1" t="s">
        <v>528</v>
      </c>
      <c r="AJ71">
        <v>13</v>
      </c>
      <c r="AK71">
        <v>4</v>
      </c>
      <c r="AL71" t="s">
        <v>29</v>
      </c>
      <c r="AM71" t="s">
        <v>31</v>
      </c>
      <c r="AN71" t="s">
        <v>34</v>
      </c>
      <c r="AO71" t="s">
        <v>35</v>
      </c>
      <c r="AP71" t="s">
        <v>29</v>
      </c>
      <c r="AQ71" t="s">
        <v>31</v>
      </c>
      <c r="AR71" t="s">
        <v>36</v>
      </c>
      <c r="AS71" t="s">
        <v>31</v>
      </c>
      <c r="AT71" t="s">
        <v>29</v>
      </c>
      <c r="AU71" t="s">
        <v>29</v>
      </c>
      <c r="AV71">
        <v>3</v>
      </c>
    </row>
    <row r="72" spans="1:48">
      <c r="A72">
        <v>71</v>
      </c>
      <c r="B72" t="s">
        <v>206</v>
      </c>
      <c r="C72">
        <v>884243</v>
      </c>
      <c r="D72">
        <v>30</v>
      </c>
      <c r="E72">
        <v>39</v>
      </c>
      <c r="F72">
        <v>74</v>
      </c>
      <c r="G72">
        <v>1.6</v>
      </c>
      <c r="H72">
        <v>28.90625</v>
      </c>
      <c r="I72" s="92">
        <v>24</v>
      </c>
      <c r="J72">
        <v>4</v>
      </c>
      <c r="K72">
        <v>5</v>
      </c>
      <c r="L72">
        <v>5</v>
      </c>
      <c r="M72" t="s">
        <v>27</v>
      </c>
      <c r="N72" t="s">
        <v>207</v>
      </c>
      <c r="O72">
        <v>2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 t="s">
        <v>29</v>
      </c>
      <c r="X72">
        <v>41</v>
      </c>
      <c r="Y72" t="s">
        <v>75</v>
      </c>
      <c r="Z72" t="s">
        <v>208</v>
      </c>
      <c r="AA72" t="s">
        <v>31</v>
      </c>
      <c r="AB72" t="s">
        <v>49</v>
      </c>
      <c r="AC72" t="s">
        <v>86</v>
      </c>
      <c r="AD72" t="s">
        <v>33</v>
      </c>
      <c r="AE72">
        <v>48</v>
      </c>
      <c r="AF72" t="s">
        <v>29</v>
      </c>
      <c r="AG72" t="s">
        <v>522</v>
      </c>
      <c r="AH72" s="1" t="s">
        <v>33</v>
      </c>
      <c r="AI72" s="1" t="s">
        <v>524</v>
      </c>
      <c r="AJ72">
        <v>20</v>
      </c>
      <c r="AK72">
        <v>5</v>
      </c>
      <c r="AL72" t="s">
        <v>29</v>
      </c>
      <c r="AM72" t="s">
        <v>31</v>
      </c>
      <c r="AN72" t="s">
        <v>29</v>
      </c>
      <c r="AO72" t="s">
        <v>42</v>
      </c>
      <c r="AP72" t="s">
        <v>34</v>
      </c>
      <c r="AQ72" t="s">
        <v>31</v>
      </c>
      <c r="AR72" t="s">
        <v>43</v>
      </c>
      <c r="AS72" t="s">
        <v>44</v>
      </c>
      <c r="AT72" t="s">
        <v>29</v>
      </c>
      <c r="AU72" t="s">
        <v>29</v>
      </c>
      <c r="AV72">
        <v>2</v>
      </c>
    </row>
    <row r="73" spans="1:48">
      <c r="A73">
        <v>72</v>
      </c>
      <c r="B73" t="s">
        <v>209</v>
      </c>
      <c r="C73">
        <v>884261</v>
      </c>
      <c r="D73">
        <v>26</v>
      </c>
      <c r="E73">
        <v>39</v>
      </c>
      <c r="F73">
        <v>69</v>
      </c>
      <c r="G73">
        <v>1.53</v>
      </c>
      <c r="H73">
        <v>29.4758426246315</v>
      </c>
      <c r="I73" s="92">
        <v>18</v>
      </c>
      <c r="J73">
        <v>2</v>
      </c>
      <c r="K73">
        <v>3</v>
      </c>
      <c r="L73">
        <v>5</v>
      </c>
      <c r="M73" t="s">
        <v>27</v>
      </c>
      <c r="N73" t="s">
        <v>28</v>
      </c>
      <c r="O73">
        <v>3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1</v>
      </c>
      <c r="W73" t="s">
        <v>29</v>
      </c>
      <c r="X73">
        <v>32</v>
      </c>
      <c r="Y73" t="s">
        <v>72</v>
      </c>
      <c r="Z73" t="s">
        <v>210</v>
      </c>
      <c r="AA73" t="s">
        <v>25</v>
      </c>
      <c r="AB73" t="s">
        <v>31</v>
      </c>
      <c r="AC73" t="s">
        <v>32</v>
      </c>
      <c r="AD73" t="s">
        <v>33</v>
      </c>
      <c r="AE73">
        <v>42</v>
      </c>
      <c r="AF73" t="s">
        <v>29</v>
      </c>
      <c r="AG73" t="s">
        <v>521</v>
      </c>
      <c r="AH73" s="1" t="s">
        <v>41</v>
      </c>
      <c r="AI73" s="1" t="s">
        <v>31</v>
      </c>
      <c r="AJ73">
        <v>16</v>
      </c>
      <c r="AK73">
        <v>5</v>
      </c>
      <c r="AL73" t="s">
        <v>60</v>
      </c>
      <c r="AM73" t="s">
        <v>31</v>
      </c>
      <c r="AN73" t="s">
        <v>29</v>
      </c>
      <c r="AO73" t="s">
        <v>35</v>
      </c>
      <c r="AP73" t="s">
        <v>34</v>
      </c>
      <c r="AQ73" t="s">
        <v>31</v>
      </c>
      <c r="AR73" t="s">
        <v>43</v>
      </c>
      <c r="AS73" t="s">
        <v>51</v>
      </c>
      <c r="AT73" t="s">
        <v>29</v>
      </c>
      <c r="AU73" t="s">
        <v>29</v>
      </c>
      <c r="AV73">
        <v>2</v>
      </c>
    </row>
    <row r="74" spans="1:48">
      <c r="A74">
        <v>73</v>
      </c>
      <c r="B74" t="s">
        <v>211</v>
      </c>
      <c r="C74">
        <v>884358</v>
      </c>
      <c r="D74">
        <v>31</v>
      </c>
      <c r="E74">
        <v>35</v>
      </c>
      <c r="F74">
        <v>73</v>
      </c>
      <c r="G74">
        <v>1.51</v>
      </c>
      <c r="H74">
        <v>32.016139642998098</v>
      </c>
      <c r="I74" s="92">
        <v>20</v>
      </c>
      <c r="J74">
        <v>3</v>
      </c>
      <c r="K74">
        <v>4</v>
      </c>
      <c r="L74">
        <v>6</v>
      </c>
      <c r="M74" t="s">
        <v>212</v>
      </c>
      <c r="N74" t="s">
        <v>213</v>
      </c>
      <c r="O74">
        <v>2</v>
      </c>
      <c r="P74">
        <v>1</v>
      </c>
      <c r="Q74">
        <v>1</v>
      </c>
      <c r="R74">
        <v>0</v>
      </c>
      <c r="S74">
        <v>0</v>
      </c>
      <c r="T74">
        <v>0</v>
      </c>
      <c r="U74">
        <v>1</v>
      </c>
      <c r="V74">
        <v>0</v>
      </c>
      <c r="W74" t="s">
        <v>29</v>
      </c>
      <c r="X74">
        <v>46</v>
      </c>
      <c r="Y74" t="s">
        <v>214</v>
      </c>
      <c r="Z74" t="s">
        <v>29</v>
      </c>
      <c r="AA74" t="s">
        <v>31</v>
      </c>
      <c r="AB74" t="s">
        <v>40</v>
      </c>
      <c r="AC74" t="s">
        <v>113</v>
      </c>
      <c r="AD74" t="s">
        <v>41</v>
      </c>
      <c r="AE74">
        <v>55</v>
      </c>
      <c r="AF74" t="s">
        <v>189</v>
      </c>
      <c r="AG74" t="s">
        <v>522</v>
      </c>
      <c r="AH74" s="1" t="s">
        <v>41</v>
      </c>
      <c r="AI74" s="1" t="s">
        <v>31</v>
      </c>
      <c r="AJ74">
        <v>22</v>
      </c>
      <c r="AK74">
        <v>4</v>
      </c>
      <c r="AL74" t="s">
        <v>60</v>
      </c>
      <c r="AM74">
        <v>5</v>
      </c>
      <c r="AN74" t="s">
        <v>34</v>
      </c>
      <c r="AO74" t="s">
        <v>35</v>
      </c>
      <c r="AP74" t="s">
        <v>34</v>
      </c>
      <c r="AQ74">
        <v>6</v>
      </c>
      <c r="AR74" t="s">
        <v>43</v>
      </c>
      <c r="AS74" t="s">
        <v>51</v>
      </c>
      <c r="AT74" t="s">
        <v>29</v>
      </c>
      <c r="AU74" t="s">
        <v>29</v>
      </c>
      <c r="AV74">
        <v>2</v>
      </c>
    </row>
    <row r="75" spans="1:48">
      <c r="A75">
        <v>74</v>
      </c>
      <c r="B75" t="s">
        <v>215</v>
      </c>
      <c r="C75">
        <v>884695</v>
      </c>
      <c r="D75">
        <v>21</v>
      </c>
      <c r="E75">
        <v>24</v>
      </c>
      <c r="F75">
        <v>64</v>
      </c>
      <c r="G75">
        <v>1.52</v>
      </c>
      <c r="H75">
        <v>27.7008310249307</v>
      </c>
      <c r="I75" s="92">
        <v>18</v>
      </c>
      <c r="J75">
        <v>1</v>
      </c>
      <c r="K75">
        <v>3</v>
      </c>
      <c r="L75">
        <v>2</v>
      </c>
      <c r="M75" t="s">
        <v>27</v>
      </c>
      <c r="N75" t="s">
        <v>28</v>
      </c>
      <c r="O75">
        <v>2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 t="s">
        <v>29</v>
      </c>
      <c r="X75">
        <v>12</v>
      </c>
      <c r="Y75" t="s">
        <v>216</v>
      </c>
      <c r="Z75" t="s">
        <v>217</v>
      </c>
      <c r="AA75" t="s">
        <v>31</v>
      </c>
      <c r="AB75" t="s">
        <v>49</v>
      </c>
      <c r="AC75" t="s">
        <v>50</v>
      </c>
      <c r="AD75" t="s">
        <v>41</v>
      </c>
      <c r="AE75">
        <v>0</v>
      </c>
      <c r="AF75" t="s">
        <v>29</v>
      </c>
      <c r="AG75" t="s">
        <v>521</v>
      </c>
      <c r="AH75" s="1" t="s">
        <v>41</v>
      </c>
      <c r="AI75" s="1" t="s">
        <v>31</v>
      </c>
      <c r="AJ75">
        <v>0</v>
      </c>
      <c r="AK75">
        <v>1</v>
      </c>
      <c r="AL75" t="s">
        <v>29</v>
      </c>
      <c r="AM75" t="s">
        <v>31</v>
      </c>
      <c r="AN75" t="s">
        <v>29</v>
      </c>
      <c r="AO75" t="s">
        <v>35</v>
      </c>
      <c r="AP75" t="s">
        <v>34</v>
      </c>
      <c r="AQ75" t="s">
        <v>31</v>
      </c>
      <c r="AR75" t="s">
        <v>43</v>
      </c>
      <c r="AS75" t="s">
        <v>51</v>
      </c>
      <c r="AT75" t="s">
        <v>29</v>
      </c>
      <c r="AU75" t="s">
        <v>29</v>
      </c>
      <c r="AV75">
        <v>2</v>
      </c>
    </row>
    <row r="76" spans="1:48">
      <c r="A76">
        <v>75</v>
      </c>
      <c r="B76" t="s">
        <v>218</v>
      </c>
      <c r="C76">
        <v>810656</v>
      </c>
      <c r="D76">
        <v>31</v>
      </c>
      <c r="E76">
        <v>36</v>
      </c>
      <c r="F76">
        <v>69</v>
      </c>
      <c r="G76">
        <v>1.51</v>
      </c>
      <c r="H76">
        <v>30.261830621464</v>
      </c>
      <c r="I76" s="92">
        <v>23</v>
      </c>
      <c r="J76">
        <v>3</v>
      </c>
      <c r="K76">
        <v>4</v>
      </c>
      <c r="L76">
        <v>9</v>
      </c>
      <c r="M76" t="s">
        <v>27</v>
      </c>
      <c r="N76" t="s">
        <v>219</v>
      </c>
      <c r="O76">
        <v>5</v>
      </c>
      <c r="P76">
        <v>2</v>
      </c>
      <c r="Q76">
        <v>2</v>
      </c>
      <c r="R76">
        <v>0</v>
      </c>
      <c r="S76">
        <v>2</v>
      </c>
      <c r="T76">
        <v>0</v>
      </c>
      <c r="U76">
        <v>0</v>
      </c>
      <c r="V76">
        <v>2</v>
      </c>
      <c r="W76" t="s">
        <v>29</v>
      </c>
      <c r="X76">
        <v>51</v>
      </c>
      <c r="Y76" t="s">
        <v>165</v>
      </c>
      <c r="Z76" t="s">
        <v>168</v>
      </c>
      <c r="AA76" t="s">
        <v>31</v>
      </c>
      <c r="AB76" t="s">
        <v>40</v>
      </c>
      <c r="AC76" t="s">
        <v>172</v>
      </c>
      <c r="AD76" t="s">
        <v>33</v>
      </c>
      <c r="AE76">
        <v>60</v>
      </c>
      <c r="AF76" t="s">
        <v>31</v>
      </c>
      <c r="AG76" t="s">
        <v>521</v>
      </c>
      <c r="AH76" s="1" t="s">
        <v>33</v>
      </c>
      <c r="AI76" s="1" t="s">
        <v>524</v>
      </c>
      <c r="AJ76">
        <v>20</v>
      </c>
      <c r="AK76">
        <v>4</v>
      </c>
      <c r="AL76" t="s">
        <v>29</v>
      </c>
      <c r="AM76" t="s">
        <v>31</v>
      </c>
      <c r="AN76" t="s">
        <v>34</v>
      </c>
      <c r="AO76" t="s">
        <v>42</v>
      </c>
      <c r="AP76" t="s">
        <v>29</v>
      </c>
      <c r="AQ76" t="s">
        <v>31</v>
      </c>
      <c r="AR76" t="s">
        <v>43</v>
      </c>
      <c r="AS76" t="s">
        <v>44</v>
      </c>
      <c r="AT76" t="s">
        <v>34</v>
      </c>
      <c r="AU76" t="s">
        <v>29</v>
      </c>
      <c r="AV76">
        <v>3</v>
      </c>
    </row>
    <row r="77" spans="1:48">
      <c r="A77">
        <v>76</v>
      </c>
      <c r="B77" t="s">
        <v>220</v>
      </c>
      <c r="C77">
        <v>884818</v>
      </c>
      <c r="D77">
        <v>26</v>
      </c>
      <c r="E77">
        <v>28</v>
      </c>
      <c r="F77">
        <v>71</v>
      </c>
      <c r="G77">
        <v>1.53</v>
      </c>
      <c r="H77">
        <v>30.3302148746209</v>
      </c>
      <c r="I77" s="92">
        <v>24</v>
      </c>
      <c r="J77">
        <v>3</v>
      </c>
      <c r="K77">
        <v>5</v>
      </c>
      <c r="L77">
        <v>3</v>
      </c>
      <c r="M77" t="s">
        <v>27</v>
      </c>
      <c r="N77" t="s">
        <v>68</v>
      </c>
      <c r="O77">
        <v>2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 t="s">
        <v>29</v>
      </c>
      <c r="X77">
        <v>18</v>
      </c>
      <c r="Y77" t="s">
        <v>221</v>
      </c>
      <c r="Z77" t="s">
        <v>29</v>
      </c>
      <c r="AA77" t="s">
        <v>25</v>
      </c>
      <c r="AB77" t="s">
        <v>31</v>
      </c>
      <c r="AC77" t="s">
        <v>70</v>
      </c>
      <c r="AD77" t="s">
        <v>33</v>
      </c>
      <c r="AE77">
        <v>1</v>
      </c>
      <c r="AF77" t="s">
        <v>160</v>
      </c>
      <c r="AG77" t="s">
        <v>521</v>
      </c>
      <c r="AH77" s="1" t="s">
        <v>33</v>
      </c>
      <c r="AI77" s="1" t="s">
        <v>31</v>
      </c>
      <c r="AJ77">
        <v>0</v>
      </c>
      <c r="AK77">
        <v>3</v>
      </c>
      <c r="AL77" t="s">
        <v>29</v>
      </c>
      <c r="AM77" t="s">
        <v>31</v>
      </c>
      <c r="AN77" t="s">
        <v>34</v>
      </c>
      <c r="AO77" t="s">
        <v>35</v>
      </c>
      <c r="AP77" t="s">
        <v>34</v>
      </c>
      <c r="AQ77" t="s">
        <v>31</v>
      </c>
      <c r="AR77" t="s">
        <v>43</v>
      </c>
      <c r="AS77" t="s">
        <v>61</v>
      </c>
      <c r="AT77" t="s">
        <v>29</v>
      </c>
      <c r="AU77" t="s">
        <v>29</v>
      </c>
      <c r="AV77">
        <v>2</v>
      </c>
    </row>
    <row r="78" spans="1:48">
      <c r="A78">
        <v>77</v>
      </c>
      <c r="B78" t="s">
        <v>222</v>
      </c>
      <c r="C78">
        <v>877571</v>
      </c>
      <c r="D78">
        <v>32</v>
      </c>
      <c r="E78">
        <v>38</v>
      </c>
      <c r="F78">
        <v>86</v>
      </c>
      <c r="G78">
        <v>1.6</v>
      </c>
      <c r="H78">
        <v>33.59375</v>
      </c>
      <c r="I78" s="92">
        <v>23</v>
      </c>
      <c r="J78">
        <v>4</v>
      </c>
      <c r="K78">
        <v>4</v>
      </c>
      <c r="L78">
        <v>7</v>
      </c>
      <c r="M78" t="s">
        <v>27</v>
      </c>
      <c r="N78" t="s">
        <v>223</v>
      </c>
      <c r="O78">
        <v>5</v>
      </c>
      <c r="P78">
        <v>4</v>
      </c>
      <c r="Q78">
        <v>1</v>
      </c>
      <c r="R78">
        <v>3</v>
      </c>
      <c r="S78">
        <v>0</v>
      </c>
      <c r="T78">
        <v>0</v>
      </c>
      <c r="U78">
        <v>0</v>
      </c>
      <c r="V78">
        <v>1</v>
      </c>
      <c r="W78" t="s">
        <v>29</v>
      </c>
      <c r="X78">
        <v>16</v>
      </c>
      <c r="Y78" t="s">
        <v>118</v>
      </c>
      <c r="Z78" t="s">
        <v>105</v>
      </c>
      <c r="AA78" t="s">
        <v>25</v>
      </c>
      <c r="AB78" t="s">
        <v>31</v>
      </c>
      <c r="AC78" t="s">
        <v>224</v>
      </c>
      <c r="AD78" t="s">
        <v>33</v>
      </c>
      <c r="AE78">
        <v>0</v>
      </c>
      <c r="AF78" t="s">
        <v>29</v>
      </c>
      <c r="AG78" t="s">
        <v>522</v>
      </c>
      <c r="AH78" s="1" t="s">
        <v>33</v>
      </c>
      <c r="AI78" s="1" t="s">
        <v>525</v>
      </c>
      <c r="AJ78">
        <v>0</v>
      </c>
      <c r="AK78">
        <v>1</v>
      </c>
      <c r="AL78" t="s">
        <v>29</v>
      </c>
      <c r="AM78" t="s">
        <v>31</v>
      </c>
      <c r="AN78" t="s">
        <v>34</v>
      </c>
      <c r="AO78" t="s">
        <v>35</v>
      </c>
      <c r="AP78" t="s">
        <v>29</v>
      </c>
      <c r="AQ78" t="s">
        <v>31</v>
      </c>
      <c r="AR78" t="s">
        <v>36</v>
      </c>
      <c r="AS78" t="s">
        <v>31</v>
      </c>
      <c r="AT78" t="s">
        <v>29</v>
      </c>
      <c r="AU78" t="s">
        <v>29</v>
      </c>
      <c r="AV78">
        <v>2</v>
      </c>
    </row>
    <row r="79" spans="1:48">
      <c r="A79">
        <v>78</v>
      </c>
      <c r="B79" t="s">
        <v>225</v>
      </c>
      <c r="C79">
        <v>884961</v>
      </c>
      <c r="D79">
        <v>35</v>
      </c>
      <c r="E79">
        <v>38</v>
      </c>
      <c r="F79">
        <v>72</v>
      </c>
      <c r="G79">
        <v>1.54</v>
      </c>
      <c r="H79">
        <v>30.359251138471901</v>
      </c>
      <c r="I79" s="92">
        <v>24</v>
      </c>
      <c r="J79">
        <v>4</v>
      </c>
      <c r="K79">
        <v>4</v>
      </c>
      <c r="L79">
        <v>6</v>
      </c>
      <c r="M79" t="s">
        <v>223</v>
      </c>
      <c r="N79" t="s">
        <v>213</v>
      </c>
      <c r="O79">
        <v>2</v>
      </c>
      <c r="P79">
        <v>1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 t="s">
        <v>29</v>
      </c>
      <c r="X79">
        <v>46</v>
      </c>
      <c r="Y79" t="s">
        <v>170</v>
      </c>
      <c r="Z79" t="s">
        <v>29</v>
      </c>
      <c r="AA79" t="s">
        <v>31</v>
      </c>
      <c r="AB79" t="s">
        <v>49</v>
      </c>
      <c r="AC79" t="s">
        <v>86</v>
      </c>
      <c r="AD79" t="s">
        <v>41</v>
      </c>
      <c r="AE79">
        <v>55</v>
      </c>
      <c r="AF79" t="s">
        <v>226</v>
      </c>
      <c r="AG79" t="s">
        <v>521</v>
      </c>
      <c r="AH79" s="1" t="s">
        <v>33</v>
      </c>
      <c r="AI79" s="1" t="s">
        <v>524</v>
      </c>
      <c r="AJ79">
        <v>16</v>
      </c>
      <c r="AK79">
        <v>5</v>
      </c>
      <c r="AL79" t="s">
        <v>60</v>
      </c>
      <c r="AM79">
        <v>6</v>
      </c>
      <c r="AN79" t="s">
        <v>29</v>
      </c>
      <c r="AO79" t="s">
        <v>42</v>
      </c>
      <c r="AP79" t="s">
        <v>34</v>
      </c>
      <c r="AQ79">
        <v>6</v>
      </c>
      <c r="AR79" t="s">
        <v>43</v>
      </c>
      <c r="AS79" t="s">
        <v>61</v>
      </c>
      <c r="AT79" t="s">
        <v>34</v>
      </c>
      <c r="AU79" t="s">
        <v>29</v>
      </c>
      <c r="AV79">
        <v>2</v>
      </c>
    </row>
    <row r="80" spans="1:48">
      <c r="A80">
        <v>79</v>
      </c>
      <c r="B80" t="s">
        <v>227</v>
      </c>
      <c r="C80">
        <v>626707</v>
      </c>
      <c r="D80">
        <v>35</v>
      </c>
      <c r="E80">
        <v>37</v>
      </c>
      <c r="F80">
        <v>69</v>
      </c>
      <c r="G80">
        <v>1.58</v>
      </c>
      <c r="H80">
        <v>27.639801313892001</v>
      </c>
      <c r="I80" s="92">
        <v>23</v>
      </c>
      <c r="J80">
        <v>3</v>
      </c>
      <c r="K80">
        <v>4</v>
      </c>
      <c r="L80">
        <v>6</v>
      </c>
      <c r="M80" t="s">
        <v>228</v>
      </c>
      <c r="N80" t="s">
        <v>28</v>
      </c>
      <c r="O80">
        <v>2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 t="s">
        <v>29</v>
      </c>
      <c r="X80">
        <v>45</v>
      </c>
      <c r="Y80" t="s">
        <v>170</v>
      </c>
      <c r="Z80" t="s">
        <v>29</v>
      </c>
      <c r="AA80" t="s">
        <v>31</v>
      </c>
      <c r="AB80" t="s">
        <v>40</v>
      </c>
      <c r="AC80" t="s">
        <v>172</v>
      </c>
      <c r="AD80" t="s">
        <v>33</v>
      </c>
      <c r="AE80">
        <v>54</v>
      </c>
      <c r="AF80" t="s">
        <v>189</v>
      </c>
      <c r="AG80" t="s">
        <v>521</v>
      </c>
      <c r="AH80" s="1" t="s">
        <v>41</v>
      </c>
      <c r="AI80" s="1" t="s">
        <v>31</v>
      </c>
      <c r="AJ80">
        <v>20</v>
      </c>
      <c r="AK80">
        <v>4</v>
      </c>
      <c r="AL80" t="s">
        <v>90</v>
      </c>
      <c r="AM80">
        <v>5</v>
      </c>
      <c r="AN80" t="s">
        <v>29</v>
      </c>
      <c r="AO80" t="s">
        <v>35</v>
      </c>
      <c r="AP80" t="s">
        <v>34</v>
      </c>
      <c r="AQ80">
        <v>6</v>
      </c>
      <c r="AR80" t="s">
        <v>43</v>
      </c>
      <c r="AS80" t="s">
        <v>61</v>
      </c>
      <c r="AT80" t="s">
        <v>29</v>
      </c>
      <c r="AU80" t="s">
        <v>29</v>
      </c>
      <c r="AV80">
        <v>2</v>
      </c>
    </row>
    <row r="81" spans="1:48">
      <c r="A81">
        <v>80</v>
      </c>
      <c r="B81" t="s">
        <v>229</v>
      </c>
      <c r="C81">
        <v>885342</v>
      </c>
      <c r="D81">
        <v>29</v>
      </c>
      <c r="E81">
        <v>35</v>
      </c>
      <c r="F81">
        <v>68</v>
      </c>
      <c r="G81">
        <v>1.54</v>
      </c>
      <c r="H81">
        <v>28.672626075223501</v>
      </c>
      <c r="I81" s="92">
        <v>19</v>
      </c>
      <c r="J81">
        <v>4</v>
      </c>
      <c r="K81">
        <v>4</v>
      </c>
      <c r="L81">
        <v>4</v>
      </c>
      <c r="M81" t="s">
        <v>27</v>
      </c>
      <c r="N81" t="s">
        <v>28</v>
      </c>
      <c r="O81">
        <v>2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1</v>
      </c>
      <c r="W81" t="s">
        <v>29</v>
      </c>
      <c r="X81">
        <v>21</v>
      </c>
      <c r="Y81" t="s">
        <v>48</v>
      </c>
      <c r="Z81" t="s">
        <v>81</v>
      </c>
      <c r="AA81" t="s">
        <v>25</v>
      </c>
      <c r="AB81" t="s">
        <v>31</v>
      </c>
      <c r="AC81" t="s">
        <v>32</v>
      </c>
      <c r="AD81" t="s">
        <v>33</v>
      </c>
      <c r="AE81">
        <v>30</v>
      </c>
      <c r="AF81" t="s">
        <v>29</v>
      </c>
      <c r="AG81" t="s">
        <v>521</v>
      </c>
      <c r="AH81" s="1" t="s">
        <v>33</v>
      </c>
      <c r="AI81" s="1" t="s">
        <v>31</v>
      </c>
      <c r="AJ81">
        <v>18</v>
      </c>
      <c r="AK81">
        <v>4</v>
      </c>
      <c r="AL81" t="s">
        <v>29</v>
      </c>
      <c r="AM81" t="s">
        <v>31</v>
      </c>
      <c r="AN81" t="s">
        <v>34</v>
      </c>
      <c r="AO81" t="s">
        <v>35</v>
      </c>
      <c r="AP81" t="s">
        <v>34</v>
      </c>
      <c r="AQ81" t="s">
        <v>31</v>
      </c>
      <c r="AR81" t="s">
        <v>36</v>
      </c>
      <c r="AS81" t="s">
        <v>31</v>
      </c>
      <c r="AT81" t="s">
        <v>34</v>
      </c>
      <c r="AU81" t="s">
        <v>29</v>
      </c>
      <c r="AV81">
        <v>2</v>
      </c>
    </row>
    <row r="82" spans="1:48">
      <c r="A82">
        <v>81</v>
      </c>
      <c r="B82" t="s">
        <v>71</v>
      </c>
      <c r="C82">
        <v>885489</v>
      </c>
      <c r="D82">
        <v>27</v>
      </c>
      <c r="E82">
        <v>28</v>
      </c>
      <c r="F82">
        <v>78</v>
      </c>
      <c r="G82">
        <v>1.56</v>
      </c>
      <c r="H82">
        <v>32.051282051282101</v>
      </c>
      <c r="I82" s="92">
        <v>22</v>
      </c>
      <c r="J82">
        <v>4</v>
      </c>
      <c r="K82">
        <v>4</v>
      </c>
      <c r="L82">
        <v>4</v>
      </c>
      <c r="M82" t="s">
        <v>27</v>
      </c>
      <c r="N82" t="s">
        <v>68</v>
      </c>
      <c r="O82">
        <v>2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 t="s">
        <v>29</v>
      </c>
      <c r="X82">
        <v>25</v>
      </c>
      <c r="Y82" t="s">
        <v>123</v>
      </c>
      <c r="Z82" t="s">
        <v>102</v>
      </c>
      <c r="AA82" t="s">
        <v>25</v>
      </c>
      <c r="AB82" t="s">
        <v>31</v>
      </c>
      <c r="AC82" t="s">
        <v>81</v>
      </c>
      <c r="AD82" t="s">
        <v>33</v>
      </c>
      <c r="AE82">
        <v>33</v>
      </c>
      <c r="AF82" t="s">
        <v>29</v>
      </c>
      <c r="AG82" t="s">
        <v>522</v>
      </c>
      <c r="AH82" s="1" t="s">
        <v>33</v>
      </c>
      <c r="AI82" s="1" t="s">
        <v>525</v>
      </c>
      <c r="AJ82">
        <v>10</v>
      </c>
      <c r="AK82">
        <v>3</v>
      </c>
      <c r="AL82" t="s">
        <v>29</v>
      </c>
      <c r="AM82" t="s">
        <v>31</v>
      </c>
      <c r="AN82" t="s">
        <v>34</v>
      </c>
      <c r="AO82" t="s">
        <v>42</v>
      </c>
      <c r="AP82" t="s">
        <v>29</v>
      </c>
      <c r="AQ82" t="s">
        <v>31</v>
      </c>
      <c r="AR82" t="s">
        <v>36</v>
      </c>
      <c r="AS82" t="s">
        <v>31</v>
      </c>
      <c r="AT82" t="s">
        <v>34</v>
      </c>
      <c r="AU82" t="s">
        <v>29</v>
      </c>
      <c r="AV82">
        <v>2</v>
      </c>
    </row>
    <row r="83" spans="1:48">
      <c r="A83">
        <v>82</v>
      </c>
      <c r="B83" t="s">
        <v>230</v>
      </c>
      <c r="C83">
        <v>885614</v>
      </c>
      <c r="D83">
        <v>25</v>
      </c>
      <c r="E83">
        <v>29</v>
      </c>
      <c r="F83">
        <v>65</v>
      </c>
      <c r="G83">
        <v>1.52</v>
      </c>
      <c r="H83">
        <v>28.1336565096953</v>
      </c>
      <c r="I83" s="92">
        <v>19</v>
      </c>
      <c r="J83">
        <v>3</v>
      </c>
      <c r="K83">
        <v>4</v>
      </c>
      <c r="L83">
        <v>4</v>
      </c>
      <c r="M83" t="s">
        <v>27</v>
      </c>
      <c r="N83" t="s">
        <v>38</v>
      </c>
      <c r="O83">
        <v>3</v>
      </c>
      <c r="P83">
        <v>1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 t="s">
        <v>29</v>
      </c>
      <c r="X83">
        <v>29</v>
      </c>
      <c r="Y83" t="s">
        <v>231</v>
      </c>
      <c r="Z83" t="s">
        <v>93</v>
      </c>
      <c r="AA83" t="s">
        <v>31</v>
      </c>
      <c r="AB83" t="s">
        <v>40</v>
      </c>
      <c r="AC83" t="s">
        <v>172</v>
      </c>
      <c r="AD83" t="s">
        <v>41</v>
      </c>
      <c r="AE83">
        <v>36</v>
      </c>
      <c r="AF83" t="s">
        <v>189</v>
      </c>
      <c r="AG83" t="s">
        <v>521</v>
      </c>
      <c r="AH83" s="1" t="s">
        <v>33</v>
      </c>
      <c r="AI83" s="1" t="s">
        <v>524</v>
      </c>
      <c r="AJ83">
        <v>12</v>
      </c>
      <c r="AK83">
        <v>4</v>
      </c>
      <c r="AL83" t="s">
        <v>29</v>
      </c>
      <c r="AM83" t="s">
        <v>31</v>
      </c>
      <c r="AN83" t="s">
        <v>34</v>
      </c>
      <c r="AO83" t="s">
        <v>42</v>
      </c>
      <c r="AP83" t="s">
        <v>29</v>
      </c>
      <c r="AQ83" t="s">
        <v>31</v>
      </c>
      <c r="AR83" t="s">
        <v>36</v>
      </c>
      <c r="AS83" t="s">
        <v>31</v>
      </c>
      <c r="AT83" t="s">
        <v>29</v>
      </c>
      <c r="AU83" t="s">
        <v>29</v>
      </c>
      <c r="AV83">
        <v>3</v>
      </c>
    </row>
    <row r="84" spans="1:48">
      <c r="A84">
        <v>83</v>
      </c>
      <c r="B84" t="s">
        <v>232</v>
      </c>
      <c r="C84">
        <v>651982</v>
      </c>
      <c r="D84">
        <v>37</v>
      </c>
      <c r="E84">
        <v>40</v>
      </c>
      <c r="F84">
        <v>69</v>
      </c>
      <c r="G84">
        <v>1.59</v>
      </c>
      <c r="H84">
        <v>27.293224160436701</v>
      </c>
      <c r="I84" s="92">
        <v>27</v>
      </c>
      <c r="J84">
        <v>5</v>
      </c>
      <c r="K84">
        <v>5</v>
      </c>
      <c r="L84">
        <v>7</v>
      </c>
      <c r="M84" t="s">
        <v>233</v>
      </c>
      <c r="N84" t="s">
        <v>233</v>
      </c>
      <c r="O84">
        <v>2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29</v>
      </c>
      <c r="X84">
        <v>51</v>
      </c>
      <c r="Y84" t="s">
        <v>181</v>
      </c>
      <c r="Z84" t="s">
        <v>29</v>
      </c>
      <c r="AA84" t="s">
        <v>25</v>
      </c>
      <c r="AB84" t="s">
        <v>31</v>
      </c>
      <c r="AC84" t="s">
        <v>32</v>
      </c>
      <c r="AD84" t="s">
        <v>33</v>
      </c>
      <c r="AE84">
        <v>60</v>
      </c>
      <c r="AF84" t="s">
        <v>29</v>
      </c>
      <c r="AG84" t="s">
        <v>521</v>
      </c>
      <c r="AH84" s="1" t="s">
        <v>41</v>
      </c>
      <c r="AI84" s="1" t="s">
        <v>31</v>
      </c>
      <c r="AJ84">
        <v>20</v>
      </c>
      <c r="AK84">
        <v>5</v>
      </c>
      <c r="AL84" t="s">
        <v>66</v>
      </c>
      <c r="AM84">
        <v>6</v>
      </c>
      <c r="AN84" t="s">
        <v>34</v>
      </c>
      <c r="AO84" t="s">
        <v>42</v>
      </c>
      <c r="AP84" t="s">
        <v>34</v>
      </c>
      <c r="AQ84">
        <v>6</v>
      </c>
      <c r="AR84" t="s">
        <v>43</v>
      </c>
      <c r="AS84" t="s">
        <v>61</v>
      </c>
      <c r="AT84" t="s">
        <v>29</v>
      </c>
      <c r="AU84" t="s">
        <v>29</v>
      </c>
      <c r="AV84">
        <v>2</v>
      </c>
    </row>
    <row r="85" spans="1:48">
      <c r="A85">
        <v>84</v>
      </c>
      <c r="B85" t="s">
        <v>234</v>
      </c>
      <c r="C85">
        <v>883569</v>
      </c>
      <c r="D85">
        <v>30</v>
      </c>
      <c r="E85">
        <v>35</v>
      </c>
      <c r="F85">
        <v>78</v>
      </c>
      <c r="G85">
        <v>1.52</v>
      </c>
      <c r="H85">
        <v>33.760387811634402</v>
      </c>
      <c r="I85" s="92">
        <v>18</v>
      </c>
      <c r="J85">
        <v>4</v>
      </c>
      <c r="K85">
        <v>4</v>
      </c>
      <c r="L85">
        <v>6</v>
      </c>
      <c r="M85" t="s">
        <v>27</v>
      </c>
      <c r="N85" t="s">
        <v>68</v>
      </c>
      <c r="O85">
        <v>2</v>
      </c>
      <c r="P85">
        <v>1</v>
      </c>
      <c r="Q85">
        <v>1</v>
      </c>
      <c r="R85">
        <v>0</v>
      </c>
      <c r="S85">
        <v>0</v>
      </c>
      <c r="T85">
        <v>0</v>
      </c>
      <c r="U85">
        <v>1</v>
      </c>
      <c r="V85">
        <v>0</v>
      </c>
      <c r="W85" t="s">
        <v>29</v>
      </c>
      <c r="X85">
        <v>45</v>
      </c>
      <c r="Y85" t="s">
        <v>235</v>
      </c>
      <c r="Z85" t="s">
        <v>29</v>
      </c>
      <c r="AA85" t="s">
        <v>25</v>
      </c>
      <c r="AB85" t="s">
        <v>31</v>
      </c>
      <c r="AC85" t="s">
        <v>32</v>
      </c>
      <c r="AD85" t="s">
        <v>41</v>
      </c>
      <c r="AE85">
        <v>55</v>
      </c>
      <c r="AF85" t="s">
        <v>29</v>
      </c>
      <c r="AG85" t="s">
        <v>522</v>
      </c>
      <c r="AH85" s="1" t="s">
        <v>41</v>
      </c>
      <c r="AI85" s="1" t="s">
        <v>31</v>
      </c>
      <c r="AJ85">
        <v>22</v>
      </c>
      <c r="AK85">
        <v>4</v>
      </c>
      <c r="AL85" t="s">
        <v>29</v>
      </c>
      <c r="AM85" t="s">
        <v>31</v>
      </c>
      <c r="AN85" t="s">
        <v>34</v>
      </c>
      <c r="AO85" t="s">
        <v>35</v>
      </c>
      <c r="AP85" t="s">
        <v>34</v>
      </c>
      <c r="AQ85" t="s">
        <v>31</v>
      </c>
      <c r="AR85" t="s">
        <v>43</v>
      </c>
      <c r="AS85" t="s">
        <v>61</v>
      </c>
      <c r="AT85" t="s">
        <v>29</v>
      </c>
      <c r="AU85" t="s">
        <v>29</v>
      </c>
      <c r="AV85">
        <v>3</v>
      </c>
    </row>
    <row r="86" spans="1:48">
      <c r="A86">
        <v>85</v>
      </c>
      <c r="B86" t="s">
        <v>236</v>
      </c>
      <c r="C86">
        <v>885312</v>
      </c>
      <c r="D86">
        <v>39</v>
      </c>
      <c r="E86">
        <v>40</v>
      </c>
      <c r="F86">
        <v>73</v>
      </c>
      <c r="G86">
        <v>1.49</v>
      </c>
      <c r="H86">
        <v>32.881401738660401</v>
      </c>
      <c r="I86" s="92">
        <v>20</v>
      </c>
      <c r="J86">
        <v>3</v>
      </c>
      <c r="K86">
        <v>4</v>
      </c>
      <c r="L86">
        <v>10</v>
      </c>
      <c r="M86" t="s">
        <v>27</v>
      </c>
      <c r="N86" t="s">
        <v>63</v>
      </c>
      <c r="O86">
        <v>3</v>
      </c>
      <c r="P86">
        <v>1</v>
      </c>
      <c r="Q86">
        <v>1</v>
      </c>
      <c r="R86">
        <v>0</v>
      </c>
      <c r="S86">
        <v>1</v>
      </c>
      <c r="T86">
        <v>0</v>
      </c>
      <c r="U86">
        <v>0</v>
      </c>
      <c r="V86">
        <v>1</v>
      </c>
      <c r="W86" t="s">
        <v>34</v>
      </c>
      <c r="X86">
        <v>65</v>
      </c>
      <c r="Y86" t="s">
        <v>131</v>
      </c>
      <c r="Z86" t="s">
        <v>77</v>
      </c>
      <c r="AA86" t="s">
        <v>25</v>
      </c>
      <c r="AB86" t="s">
        <v>31</v>
      </c>
      <c r="AC86" t="s">
        <v>32</v>
      </c>
      <c r="AD86" t="s">
        <v>33</v>
      </c>
      <c r="AE86">
        <v>72</v>
      </c>
      <c r="AF86" t="s">
        <v>29</v>
      </c>
      <c r="AG86" t="s">
        <v>522</v>
      </c>
      <c r="AH86" s="1" t="s">
        <v>41</v>
      </c>
      <c r="AI86" s="1" t="s">
        <v>31</v>
      </c>
      <c r="AJ86">
        <v>19</v>
      </c>
      <c r="AK86">
        <v>4</v>
      </c>
      <c r="AL86" t="s">
        <v>134</v>
      </c>
      <c r="AM86" t="s">
        <v>31</v>
      </c>
      <c r="AN86" t="s">
        <v>34</v>
      </c>
      <c r="AO86" t="s">
        <v>35</v>
      </c>
      <c r="AP86" t="s">
        <v>34</v>
      </c>
      <c r="AQ86" t="s">
        <v>31</v>
      </c>
      <c r="AR86" t="s">
        <v>43</v>
      </c>
      <c r="AS86" t="s">
        <v>61</v>
      </c>
      <c r="AT86" t="s">
        <v>29</v>
      </c>
      <c r="AU86" t="s">
        <v>29</v>
      </c>
      <c r="AV86">
        <v>2</v>
      </c>
    </row>
    <row r="87" spans="1:48">
      <c r="A87">
        <v>86</v>
      </c>
      <c r="B87" t="s">
        <v>237</v>
      </c>
      <c r="C87">
        <v>733592</v>
      </c>
      <c r="D87">
        <v>39</v>
      </c>
      <c r="E87">
        <v>40</v>
      </c>
      <c r="F87">
        <v>72</v>
      </c>
      <c r="G87">
        <v>1.55</v>
      </c>
      <c r="H87">
        <v>29.968782518210201</v>
      </c>
      <c r="I87" s="92">
        <v>20</v>
      </c>
      <c r="J87">
        <v>4</v>
      </c>
      <c r="K87">
        <v>5</v>
      </c>
      <c r="L87">
        <v>8</v>
      </c>
      <c r="M87" t="s">
        <v>27</v>
      </c>
      <c r="N87" t="s">
        <v>63</v>
      </c>
      <c r="O87">
        <v>2</v>
      </c>
      <c r="P87">
        <v>1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 t="s">
        <v>29</v>
      </c>
      <c r="X87">
        <v>49</v>
      </c>
      <c r="Y87" t="s">
        <v>48</v>
      </c>
      <c r="Z87" t="s">
        <v>29</v>
      </c>
      <c r="AA87" t="s">
        <v>25</v>
      </c>
      <c r="AB87" t="s">
        <v>31</v>
      </c>
      <c r="AC87" t="s">
        <v>32</v>
      </c>
      <c r="AD87" t="s">
        <v>41</v>
      </c>
      <c r="AE87">
        <v>58</v>
      </c>
      <c r="AF87" t="s">
        <v>29</v>
      </c>
      <c r="AG87" t="s">
        <v>522</v>
      </c>
      <c r="AH87" s="1" t="s">
        <v>33</v>
      </c>
      <c r="AI87" s="1" t="s">
        <v>524</v>
      </c>
      <c r="AJ87">
        <v>20</v>
      </c>
      <c r="AK87">
        <v>5</v>
      </c>
      <c r="AL87" t="s">
        <v>90</v>
      </c>
      <c r="AM87" t="s">
        <v>31</v>
      </c>
      <c r="AN87" t="s">
        <v>34</v>
      </c>
      <c r="AO87" t="s">
        <v>35</v>
      </c>
      <c r="AP87" t="s">
        <v>34</v>
      </c>
      <c r="AQ87" t="s">
        <v>31</v>
      </c>
      <c r="AR87" t="s">
        <v>43</v>
      </c>
      <c r="AS87" t="s">
        <v>51</v>
      </c>
      <c r="AT87" t="s">
        <v>29</v>
      </c>
      <c r="AU87" t="s">
        <v>29</v>
      </c>
      <c r="AV87">
        <v>2</v>
      </c>
    </row>
    <row r="88" spans="1:48">
      <c r="A88">
        <v>87</v>
      </c>
      <c r="B88" t="s">
        <v>238</v>
      </c>
      <c r="C88">
        <v>753806</v>
      </c>
      <c r="D88">
        <v>33</v>
      </c>
      <c r="E88">
        <v>39</v>
      </c>
      <c r="F88">
        <v>76</v>
      </c>
      <c r="G88">
        <v>1.56</v>
      </c>
      <c r="H88">
        <v>31.229454306377399</v>
      </c>
      <c r="I88" s="92">
        <v>15</v>
      </c>
      <c r="J88">
        <v>3</v>
      </c>
      <c r="K88">
        <v>4</v>
      </c>
      <c r="L88">
        <v>6</v>
      </c>
      <c r="M88" t="s">
        <v>27</v>
      </c>
      <c r="N88" t="s">
        <v>164</v>
      </c>
      <c r="O88">
        <v>3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0</v>
      </c>
      <c r="W88" t="s">
        <v>29</v>
      </c>
      <c r="X88">
        <v>40</v>
      </c>
      <c r="Y88" t="s">
        <v>162</v>
      </c>
      <c r="Z88" t="s">
        <v>70</v>
      </c>
      <c r="AA88" t="s">
        <v>31</v>
      </c>
      <c r="AB88" t="s">
        <v>40</v>
      </c>
      <c r="AC88" t="s">
        <v>70</v>
      </c>
      <c r="AD88" t="s">
        <v>41</v>
      </c>
      <c r="AE88">
        <v>48</v>
      </c>
      <c r="AF88" t="s">
        <v>239</v>
      </c>
      <c r="AG88" t="s">
        <v>522</v>
      </c>
      <c r="AH88" s="1" t="s">
        <v>41</v>
      </c>
      <c r="AI88" s="1" t="s">
        <v>31</v>
      </c>
      <c r="AJ88">
        <v>18</v>
      </c>
      <c r="AK88">
        <v>4</v>
      </c>
      <c r="AL88" t="s">
        <v>29</v>
      </c>
      <c r="AM88" t="s">
        <v>31</v>
      </c>
      <c r="AN88" t="s">
        <v>29</v>
      </c>
      <c r="AO88" t="s">
        <v>42</v>
      </c>
      <c r="AP88" t="s">
        <v>29</v>
      </c>
      <c r="AQ88" t="s">
        <v>31</v>
      </c>
      <c r="AR88" t="s">
        <v>43</v>
      </c>
      <c r="AS88" t="s">
        <v>44</v>
      </c>
      <c r="AT88" t="s">
        <v>29</v>
      </c>
      <c r="AU88" t="s">
        <v>29</v>
      </c>
      <c r="AV88">
        <v>2</v>
      </c>
    </row>
    <row r="89" spans="1:48">
      <c r="A89">
        <v>88</v>
      </c>
      <c r="B89" t="s">
        <v>240</v>
      </c>
      <c r="C89">
        <v>885050</v>
      </c>
      <c r="D89">
        <v>27</v>
      </c>
      <c r="E89">
        <v>34</v>
      </c>
      <c r="F89">
        <v>69</v>
      </c>
      <c r="G89">
        <v>1.51</v>
      </c>
      <c r="H89">
        <v>30.261830621464</v>
      </c>
      <c r="I89" s="92">
        <v>24</v>
      </c>
      <c r="J89">
        <v>4</v>
      </c>
      <c r="K89">
        <v>4</v>
      </c>
      <c r="L89">
        <v>4</v>
      </c>
      <c r="M89" t="s">
        <v>79</v>
      </c>
      <c r="N89" t="s">
        <v>68</v>
      </c>
      <c r="O89">
        <v>2</v>
      </c>
      <c r="P89">
        <v>1</v>
      </c>
      <c r="Q89">
        <v>1</v>
      </c>
      <c r="R89">
        <v>0</v>
      </c>
      <c r="S89">
        <v>0</v>
      </c>
      <c r="T89">
        <v>0</v>
      </c>
      <c r="U89">
        <v>1</v>
      </c>
      <c r="V89">
        <v>0</v>
      </c>
      <c r="W89" t="s">
        <v>29</v>
      </c>
      <c r="X89">
        <v>29</v>
      </c>
      <c r="Y89" t="s">
        <v>48</v>
      </c>
      <c r="Z89" t="s">
        <v>241</v>
      </c>
      <c r="AA89" t="s">
        <v>31</v>
      </c>
      <c r="AB89" t="s">
        <v>40</v>
      </c>
      <c r="AC89" t="s">
        <v>73</v>
      </c>
      <c r="AD89" t="s">
        <v>41</v>
      </c>
      <c r="AE89">
        <v>38</v>
      </c>
      <c r="AF89" t="s">
        <v>29</v>
      </c>
      <c r="AG89" t="s">
        <v>521</v>
      </c>
      <c r="AH89" s="1" t="s">
        <v>33</v>
      </c>
      <c r="AI89" s="1" t="s">
        <v>31</v>
      </c>
      <c r="AJ89">
        <v>12</v>
      </c>
      <c r="AK89">
        <v>3</v>
      </c>
      <c r="AL89" t="s">
        <v>29</v>
      </c>
      <c r="AM89">
        <v>5</v>
      </c>
      <c r="AN89" t="s">
        <v>34</v>
      </c>
      <c r="AO89" t="s">
        <v>42</v>
      </c>
      <c r="AP89" t="s">
        <v>29</v>
      </c>
      <c r="AQ89">
        <v>4</v>
      </c>
      <c r="AR89" t="s">
        <v>36</v>
      </c>
      <c r="AS89" t="s">
        <v>31</v>
      </c>
      <c r="AT89" t="s">
        <v>29</v>
      </c>
      <c r="AU89" t="s">
        <v>29</v>
      </c>
      <c r="AV89">
        <v>2</v>
      </c>
    </row>
    <row r="90" spans="1:48">
      <c r="A90">
        <v>89</v>
      </c>
      <c r="B90" t="s">
        <v>242</v>
      </c>
      <c r="C90">
        <v>752924</v>
      </c>
      <c r="D90">
        <v>35</v>
      </c>
      <c r="E90">
        <v>37</v>
      </c>
      <c r="F90">
        <v>71</v>
      </c>
      <c r="G90">
        <v>1.48</v>
      </c>
      <c r="H90">
        <v>32.414170927684403</v>
      </c>
      <c r="I90" s="92">
        <v>26</v>
      </c>
      <c r="J90">
        <v>4</v>
      </c>
      <c r="K90">
        <v>5</v>
      </c>
      <c r="L90">
        <v>6</v>
      </c>
      <c r="M90" t="s">
        <v>27</v>
      </c>
      <c r="N90" t="s">
        <v>63</v>
      </c>
      <c r="O90">
        <v>3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1</v>
      </c>
      <c r="W90" t="s">
        <v>29</v>
      </c>
      <c r="X90">
        <v>42</v>
      </c>
      <c r="Y90" t="s">
        <v>116</v>
      </c>
      <c r="Z90" t="s">
        <v>70</v>
      </c>
      <c r="AA90" t="s">
        <v>25</v>
      </c>
      <c r="AB90" t="s">
        <v>31</v>
      </c>
      <c r="AC90" t="s">
        <v>105</v>
      </c>
      <c r="AD90" t="s">
        <v>33</v>
      </c>
      <c r="AE90">
        <v>52</v>
      </c>
      <c r="AF90" t="s">
        <v>29</v>
      </c>
      <c r="AG90" t="s">
        <v>521</v>
      </c>
      <c r="AH90" s="1" t="s">
        <v>41</v>
      </c>
      <c r="AI90" s="1" t="s">
        <v>31</v>
      </c>
      <c r="AJ90">
        <v>16</v>
      </c>
      <c r="AK90">
        <v>4</v>
      </c>
      <c r="AL90" t="s">
        <v>29</v>
      </c>
      <c r="AM90" t="s">
        <v>31</v>
      </c>
      <c r="AN90" t="s">
        <v>34</v>
      </c>
      <c r="AO90" t="s">
        <v>35</v>
      </c>
      <c r="AP90" t="s">
        <v>34</v>
      </c>
      <c r="AQ90" t="s">
        <v>31</v>
      </c>
      <c r="AR90" t="s">
        <v>43</v>
      </c>
      <c r="AS90" t="s">
        <v>61</v>
      </c>
      <c r="AT90" t="s">
        <v>29</v>
      </c>
      <c r="AU90" t="s">
        <v>29</v>
      </c>
      <c r="AV90">
        <v>2</v>
      </c>
    </row>
    <row r="91" spans="1:48">
      <c r="A91">
        <v>90</v>
      </c>
      <c r="B91" t="s">
        <v>243</v>
      </c>
      <c r="C91">
        <v>829411</v>
      </c>
      <c r="D91">
        <v>28</v>
      </c>
      <c r="E91">
        <v>38</v>
      </c>
      <c r="F91">
        <v>81</v>
      </c>
      <c r="G91">
        <v>1.6</v>
      </c>
      <c r="H91">
        <v>31.640625</v>
      </c>
      <c r="I91" s="92">
        <v>21</v>
      </c>
      <c r="J91">
        <v>4</v>
      </c>
      <c r="K91">
        <v>4</v>
      </c>
      <c r="L91">
        <v>6</v>
      </c>
      <c r="M91" t="s">
        <v>27</v>
      </c>
      <c r="N91" t="s">
        <v>213</v>
      </c>
      <c r="O91">
        <v>3</v>
      </c>
      <c r="P91">
        <v>1</v>
      </c>
      <c r="Q91">
        <v>1</v>
      </c>
      <c r="R91">
        <v>0</v>
      </c>
      <c r="S91">
        <v>1</v>
      </c>
      <c r="T91">
        <v>0</v>
      </c>
      <c r="U91">
        <v>1</v>
      </c>
      <c r="V91">
        <v>0</v>
      </c>
      <c r="W91" t="s">
        <v>29</v>
      </c>
      <c r="X91">
        <v>38</v>
      </c>
      <c r="Y91" t="s">
        <v>187</v>
      </c>
      <c r="Z91" t="s">
        <v>29</v>
      </c>
      <c r="AA91" t="s">
        <v>25</v>
      </c>
      <c r="AB91" t="s">
        <v>31</v>
      </c>
      <c r="AC91" t="s">
        <v>32</v>
      </c>
      <c r="AD91" t="s">
        <v>41</v>
      </c>
      <c r="AE91">
        <v>48</v>
      </c>
      <c r="AF91" t="s">
        <v>29</v>
      </c>
      <c r="AG91" t="s">
        <v>522</v>
      </c>
      <c r="AH91" s="1" t="s">
        <v>41</v>
      </c>
      <c r="AI91" s="1" t="s">
        <v>31</v>
      </c>
      <c r="AJ91">
        <v>14</v>
      </c>
      <c r="AK91">
        <v>4</v>
      </c>
      <c r="AL91" t="s">
        <v>90</v>
      </c>
      <c r="AM91" t="s">
        <v>31</v>
      </c>
      <c r="AN91" t="s">
        <v>34</v>
      </c>
      <c r="AO91" t="s">
        <v>42</v>
      </c>
      <c r="AP91" t="s">
        <v>34</v>
      </c>
      <c r="AQ91" t="s">
        <v>31</v>
      </c>
      <c r="AR91" t="s">
        <v>43</v>
      </c>
      <c r="AS91" t="s">
        <v>61</v>
      </c>
      <c r="AT91" t="s">
        <v>29</v>
      </c>
      <c r="AU91" t="s">
        <v>29</v>
      </c>
      <c r="AV91">
        <v>2</v>
      </c>
    </row>
    <row r="92" spans="1:48">
      <c r="A92">
        <v>91</v>
      </c>
      <c r="B92" t="s">
        <v>244</v>
      </c>
      <c r="C92">
        <v>881247</v>
      </c>
      <c r="D92">
        <v>32</v>
      </c>
      <c r="E92">
        <v>39</v>
      </c>
      <c r="F92">
        <v>77</v>
      </c>
      <c r="G92">
        <v>1.58</v>
      </c>
      <c r="H92">
        <v>30.8444159589809</v>
      </c>
      <c r="I92" s="92">
        <v>24</v>
      </c>
      <c r="J92">
        <v>4</v>
      </c>
      <c r="K92">
        <v>5</v>
      </c>
      <c r="L92">
        <v>5</v>
      </c>
      <c r="M92" t="s">
        <v>27</v>
      </c>
      <c r="N92" t="s">
        <v>63</v>
      </c>
      <c r="O92">
        <v>2</v>
      </c>
      <c r="P92">
        <v>1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 t="s">
        <v>29</v>
      </c>
      <c r="X92">
        <v>24</v>
      </c>
      <c r="Y92" t="s">
        <v>245</v>
      </c>
      <c r="Z92" t="s">
        <v>29</v>
      </c>
      <c r="AA92" t="s">
        <v>25</v>
      </c>
      <c r="AB92" t="s">
        <v>31</v>
      </c>
      <c r="AC92" t="s">
        <v>32</v>
      </c>
      <c r="AD92" t="s">
        <v>33</v>
      </c>
      <c r="AE92">
        <v>33</v>
      </c>
      <c r="AF92" t="s">
        <v>29</v>
      </c>
      <c r="AG92" t="s">
        <v>522</v>
      </c>
      <c r="AH92" s="1" t="s">
        <v>41</v>
      </c>
      <c r="AI92" s="1" t="s">
        <v>31</v>
      </c>
      <c r="AJ92">
        <v>18</v>
      </c>
      <c r="AK92">
        <v>3</v>
      </c>
      <c r="AL92" t="s">
        <v>29</v>
      </c>
      <c r="AM92" t="s">
        <v>31</v>
      </c>
      <c r="AN92" t="s">
        <v>34</v>
      </c>
      <c r="AO92" t="s">
        <v>35</v>
      </c>
      <c r="AP92" t="s">
        <v>34</v>
      </c>
      <c r="AQ92" t="s">
        <v>31</v>
      </c>
      <c r="AR92" t="s">
        <v>43</v>
      </c>
      <c r="AS92" t="s">
        <v>31</v>
      </c>
      <c r="AT92" t="s">
        <v>34</v>
      </c>
      <c r="AU92" t="s">
        <v>29</v>
      </c>
      <c r="AV92">
        <v>3</v>
      </c>
    </row>
    <row r="93" spans="1:48">
      <c r="A93">
        <v>92</v>
      </c>
      <c r="B93" t="s">
        <v>246</v>
      </c>
      <c r="C93">
        <v>883962</v>
      </c>
      <c r="D93">
        <v>33</v>
      </c>
      <c r="E93">
        <v>37</v>
      </c>
      <c r="F93">
        <v>75</v>
      </c>
      <c r="G93">
        <v>1.55</v>
      </c>
      <c r="H93">
        <v>31.217481789802299</v>
      </c>
      <c r="I93" s="92">
        <v>24</v>
      </c>
      <c r="J93">
        <v>3</v>
      </c>
      <c r="K93">
        <v>4</v>
      </c>
      <c r="L93">
        <v>5</v>
      </c>
      <c r="M93" t="s">
        <v>27</v>
      </c>
      <c r="N93" t="s">
        <v>47</v>
      </c>
      <c r="O93">
        <v>3</v>
      </c>
      <c r="P93">
        <v>2</v>
      </c>
      <c r="Q93">
        <v>1</v>
      </c>
      <c r="R93">
        <v>1</v>
      </c>
      <c r="S93">
        <v>0</v>
      </c>
      <c r="T93">
        <v>0</v>
      </c>
      <c r="U93">
        <v>0</v>
      </c>
      <c r="V93">
        <v>1</v>
      </c>
      <c r="W93" t="s">
        <v>29</v>
      </c>
      <c r="X93">
        <v>14</v>
      </c>
      <c r="Y93" t="s">
        <v>247</v>
      </c>
      <c r="Z93" t="s">
        <v>81</v>
      </c>
      <c r="AA93" t="s">
        <v>31</v>
      </c>
      <c r="AB93" t="s">
        <v>40</v>
      </c>
      <c r="AC93" t="s">
        <v>73</v>
      </c>
      <c r="AD93" t="s">
        <v>41</v>
      </c>
      <c r="AE93">
        <v>0</v>
      </c>
      <c r="AF93" t="s">
        <v>29</v>
      </c>
      <c r="AG93" t="s">
        <v>522</v>
      </c>
      <c r="AH93" s="1" t="s">
        <v>33</v>
      </c>
      <c r="AI93" s="1" t="s">
        <v>31</v>
      </c>
      <c r="AJ93">
        <v>0</v>
      </c>
      <c r="AK93">
        <v>1</v>
      </c>
      <c r="AL93" t="s">
        <v>29</v>
      </c>
      <c r="AM93" t="s">
        <v>31</v>
      </c>
      <c r="AN93" t="s">
        <v>34</v>
      </c>
      <c r="AO93" t="s">
        <v>35</v>
      </c>
      <c r="AP93" t="s">
        <v>29</v>
      </c>
      <c r="AQ93" t="s">
        <v>31</v>
      </c>
      <c r="AR93" t="s">
        <v>36</v>
      </c>
      <c r="AS93" t="s">
        <v>31</v>
      </c>
      <c r="AT93" t="s">
        <v>34</v>
      </c>
      <c r="AU93" t="s">
        <v>29</v>
      </c>
      <c r="AV93">
        <v>2</v>
      </c>
    </row>
    <row r="94" spans="1:48">
      <c r="A94">
        <v>93</v>
      </c>
      <c r="B94" t="s">
        <v>248</v>
      </c>
      <c r="C94">
        <v>736356</v>
      </c>
      <c r="D94">
        <v>30</v>
      </c>
      <c r="E94">
        <v>32</v>
      </c>
      <c r="F94">
        <v>79</v>
      </c>
      <c r="G94">
        <v>1.59</v>
      </c>
      <c r="H94">
        <v>31.248763893833299</v>
      </c>
      <c r="I94" s="92">
        <v>23</v>
      </c>
      <c r="J94">
        <v>4</v>
      </c>
      <c r="K94">
        <v>4</v>
      </c>
      <c r="L94">
        <v>3</v>
      </c>
      <c r="M94" t="s">
        <v>27</v>
      </c>
      <c r="N94" t="s">
        <v>68</v>
      </c>
      <c r="O94">
        <v>2</v>
      </c>
      <c r="P94">
        <v>1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 t="s">
        <v>29</v>
      </c>
      <c r="X94">
        <v>15</v>
      </c>
      <c r="Y94" t="s">
        <v>89</v>
      </c>
      <c r="Z94" t="s">
        <v>93</v>
      </c>
      <c r="AA94" t="s">
        <v>31</v>
      </c>
      <c r="AB94" t="s">
        <v>40</v>
      </c>
      <c r="AC94" t="s">
        <v>172</v>
      </c>
      <c r="AD94" t="s">
        <v>41</v>
      </c>
      <c r="AE94">
        <v>24</v>
      </c>
      <c r="AF94" t="s">
        <v>189</v>
      </c>
      <c r="AG94" t="s">
        <v>521</v>
      </c>
      <c r="AH94" s="1" t="s">
        <v>33</v>
      </c>
      <c r="AI94" s="1" t="s">
        <v>524</v>
      </c>
      <c r="AJ94">
        <v>10</v>
      </c>
      <c r="AK94">
        <v>3</v>
      </c>
      <c r="AL94" t="s">
        <v>29</v>
      </c>
      <c r="AM94" t="s">
        <v>31</v>
      </c>
      <c r="AN94" t="s">
        <v>34</v>
      </c>
      <c r="AO94" t="s">
        <v>35</v>
      </c>
      <c r="AP94" t="s">
        <v>34</v>
      </c>
      <c r="AQ94" t="s">
        <v>31</v>
      </c>
      <c r="AR94" t="s">
        <v>36</v>
      </c>
      <c r="AS94" t="s">
        <v>31</v>
      </c>
      <c r="AT94" t="s">
        <v>29</v>
      </c>
      <c r="AU94" t="s">
        <v>29</v>
      </c>
      <c r="AV94">
        <v>2</v>
      </c>
    </row>
    <row r="95" spans="1:48">
      <c r="A95">
        <v>94</v>
      </c>
      <c r="B95" t="s">
        <v>249</v>
      </c>
      <c r="C95">
        <v>884512</v>
      </c>
      <c r="D95">
        <v>33</v>
      </c>
      <c r="E95">
        <v>34</v>
      </c>
      <c r="F95">
        <v>80</v>
      </c>
      <c r="G95">
        <v>1.59</v>
      </c>
      <c r="H95">
        <v>31.644317867173001</v>
      </c>
      <c r="I95" s="92">
        <v>24</v>
      </c>
      <c r="J95">
        <v>4</v>
      </c>
      <c r="K95">
        <v>4</v>
      </c>
      <c r="L95">
        <v>5</v>
      </c>
      <c r="M95" t="s">
        <v>27</v>
      </c>
      <c r="N95" t="s">
        <v>115</v>
      </c>
      <c r="O95">
        <v>3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  <c r="V95">
        <v>0</v>
      </c>
      <c r="W95" t="s">
        <v>29</v>
      </c>
      <c r="X95">
        <v>37</v>
      </c>
      <c r="Y95" t="s">
        <v>245</v>
      </c>
      <c r="Z95" t="s">
        <v>29</v>
      </c>
      <c r="AA95" t="s">
        <v>31</v>
      </c>
      <c r="AB95" t="s">
        <v>49</v>
      </c>
      <c r="AC95" t="s">
        <v>86</v>
      </c>
      <c r="AD95" t="s">
        <v>41</v>
      </c>
      <c r="AE95">
        <v>46</v>
      </c>
      <c r="AF95" t="s">
        <v>29</v>
      </c>
      <c r="AG95" t="s">
        <v>521</v>
      </c>
      <c r="AH95" s="1" t="s">
        <v>41</v>
      </c>
      <c r="AI95" s="1" t="s">
        <v>525</v>
      </c>
      <c r="AJ95">
        <v>12</v>
      </c>
      <c r="AK95">
        <v>4</v>
      </c>
      <c r="AL95" t="s">
        <v>29</v>
      </c>
      <c r="AM95" t="s">
        <v>31</v>
      </c>
      <c r="AN95" t="s">
        <v>29</v>
      </c>
      <c r="AO95" t="s">
        <v>35</v>
      </c>
      <c r="AP95" t="s">
        <v>34</v>
      </c>
      <c r="AQ95" t="s">
        <v>31</v>
      </c>
      <c r="AR95" t="s">
        <v>43</v>
      </c>
      <c r="AS95" t="s">
        <v>61</v>
      </c>
      <c r="AT95" t="s">
        <v>29</v>
      </c>
      <c r="AU95" t="s">
        <v>29</v>
      </c>
      <c r="AV95">
        <v>2</v>
      </c>
    </row>
    <row r="96" spans="1:48">
      <c r="A96">
        <v>95</v>
      </c>
      <c r="B96" t="s">
        <v>250</v>
      </c>
      <c r="C96">
        <v>884492</v>
      </c>
      <c r="D96">
        <v>33</v>
      </c>
      <c r="E96">
        <v>34</v>
      </c>
      <c r="F96">
        <v>82</v>
      </c>
      <c r="G96">
        <v>1.61</v>
      </c>
      <c r="H96">
        <v>31.634581999151301</v>
      </c>
      <c r="I96" s="92">
        <v>27</v>
      </c>
      <c r="J96">
        <v>5</v>
      </c>
      <c r="K96">
        <v>5</v>
      </c>
      <c r="L96">
        <v>6</v>
      </c>
      <c r="M96" t="s">
        <v>233</v>
      </c>
      <c r="N96" t="s">
        <v>233</v>
      </c>
      <c r="O96">
        <v>4</v>
      </c>
      <c r="P96">
        <v>1</v>
      </c>
      <c r="Q96">
        <v>1</v>
      </c>
      <c r="R96">
        <v>0</v>
      </c>
      <c r="S96">
        <v>2</v>
      </c>
      <c r="T96">
        <v>0</v>
      </c>
      <c r="U96">
        <v>0</v>
      </c>
      <c r="V96">
        <v>1</v>
      </c>
      <c r="W96" t="s">
        <v>29</v>
      </c>
      <c r="X96">
        <v>42</v>
      </c>
      <c r="Y96" t="s">
        <v>177</v>
      </c>
      <c r="Z96" t="s">
        <v>70</v>
      </c>
      <c r="AA96" t="s">
        <v>31</v>
      </c>
      <c r="AB96" t="s">
        <v>49</v>
      </c>
      <c r="AC96" t="s">
        <v>32</v>
      </c>
      <c r="AD96" t="s">
        <v>33</v>
      </c>
      <c r="AE96">
        <v>50</v>
      </c>
      <c r="AF96" t="s">
        <v>29</v>
      </c>
      <c r="AG96" t="s">
        <v>521</v>
      </c>
      <c r="AH96" s="1" t="s">
        <v>33</v>
      </c>
      <c r="AI96" s="1" t="s">
        <v>31</v>
      </c>
      <c r="AJ96">
        <v>20</v>
      </c>
      <c r="AK96">
        <v>5</v>
      </c>
      <c r="AL96" t="s">
        <v>66</v>
      </c>
      <c r="AM96">
        <v>5</v>
      </c>
      <c r="AN96" t="s">
        <v>34</v>
      </c>
      <c r="AO96" t="s">
        <v>42</v>
      </c>
      <c r="AP96" t="s">
        <v>29</v>
      </c>
      <c r="AQ96">
        <v>5</v>
      </c>
      <c r="AR96" t="s">
        <v>43</v>
      </c>
      <c r="AS96" t="s">
        <v>61</v>
      </c>
      <c r="AT96" t="s">
        <v>29</v>
      </c>
      <c r="AU96" t="s">
        <v>29</v>
      </c>
      <c r="AV96">
        <v>2</v>
      </c>
    </row>
    <row r="97" spans="1:48">
      <c r="A97">
        <v>96</v>
      </c>
      <c r="B97" t="s">
        <v>251</v>
      </c>
      <c r="C97">
        <v>721478</v>
      </c>
      <c r="D97">
        <v>30</v>
      </c>
      <c r="E97">
        <v>40</v>
      </c>
      <c r="F97">
        <v>84</v>
      </c>
      <c r="G97">
        <v>1.65</v>
      </c>
      <c r="H97">
        <v>30.853994490358101</v>
      </c>
      <c r="I97" s="92">
        <v>24</v>
      </c>
      <c r="J97">
        <v>4</v>
      </c>
      <c r="K97">
        <v>5</v>
      </c>
      <c r="L97">
        <v>3</v>
      </c>
      <c r="M97" t="s">
        <v>27</v>
      </c>
      <c r="N97" t="s">
        <v>63</v>
      </c>
      <c r="O97">
        <v>3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 t="s">
        <v>29</v>
      </c>
      <c r="X97">
        <v>13</v>
      </c>
      <c r="Y97" t="s">
        <v>252</v>
      </c>
      <c r="Z97" t="s">
        <v>93</v>
      </c>
      <c r="AA97" t="s">
        <v>25</v>
      </c>
      <c r="AB97" t="s">
        <v>31</v>
      </c>
      <c r="AC97" t="s">
        <v>32</v>
      </c>
      <c r="AD97" t="s">
        <v>33</v>
      </c>
      <c r="AE97">
        <v>22</v>
      </c>
      <c r="AF97" t="s">
        <v>29</v>
      </c>
      <c r="AG97" t="s">
        <v>521</v>
      </c>
      <c r="AH97" s="1" t="s">
        <v>41</v>
      </c>
      <c r="AI97" s="1" t="s">
        <v>31</v>
      </c>
      <c r="AJ97">
        <v>14</v>
      </c>
      <c r="AK97">
        <v>3</v>
      </c>
      <c r="AL97" t="s">
        <v>29</v>
      </c>
      <c r="AM97" t="s">
        <v>31</v>
      </c>
      <c r="AN97" t="s">
        <v>34</v>
      </c>
      <c r="AO97" t="s">
        <v>35</v>
      </c>
      <c r="AP97" t="s">
        <v>34</v>
      </c>
      <c r="AQ97" t="s">
        <v>31</v>
      </c>
      <c r="AR97" t="s">
        <v>36</v>
      </c>
      <c r="AS97" t="s">
        <v>31</v>
      </c>
      <c r="AT97" t="s">
        <v>29</v>
      </c>
      <c r="AU97" t="s">
        <v>29</v>
      </c>
      <c r="AV97">
        <v>3</v>
      </c>
    </row>
    <row r="98" spans="1:48" ht="30">
      <c r="A98">
        <v>97</v>
      </c>
      <c r="B98" t="s">
        <v>253</v>
      </c>
      <c r="C98">
        <v>836238</v>
      </c>
      <c r="D98">
        <v>30</v>
      </c>
      <c r="E98">
        <v>39</v>
      </c>
      <c r="F98">
        <v>90</v>
      </c>
      <c r="G98">
        <v>1.68</v>
      </c>
      <c r="H98">
        <v>31.887755102040799</v>
      </c>
      <c r="I98" s="92">
        <v>23</v>
      </c>
      <c r="J98">
        <v>4</v>
      </c>
      <c r="K98">
        <v>4</v>
      </c>
      <c r="L98">
        <v>5</v>
      </c>
      <c r="M98" t="s">
        <v>27</v>
      </c>
      <c r="N98" t="s">
        <v>68</v>
      </c>
      <c r="O98">
        <v>2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 t="s">
        <v>34</v>
      </c>
      <c r="X98">
        <v>63</v>
      </c>
      <c r="Y98" t="s">
        <v>89</v>
      </c>
      <c r="Z98" t="s">
        <v>254</v>
      </c>
      <c r="AA98" t="s">
        <v>31</v>
      </c>
      <c r="AB98" t="s">
        <v>40</v>
      </c>
      <c r="AC98" t="s">
        <v>172</v>
      </c>
      <c r="AD98" t="s">
        <v>33</v>
      </c>
      <c r="AE98">
        <v>72</v>
      </c>
      <c r="AF98" t="s">
        <v>189</v>
      </c>
      <c r="AG98" t="s">
        <v>522</v>
      </c>
      <c r="AH98" s="1" t="s">
        <v>41</v>
      </c>
      <c r="AI98" s="1" t="s">
        <v>526</v>
      </c>
      <c r="AJ98">
        <v>16</v>
      </c>
      <c r="AK98">
        <v>4</v>
      </c>
      <c r="AL98" t="s">
        <v>29</v>
      </c>
      <c r="AM98" t="s">
        <v>31</v>
      </c>
      <c r="AN98" t="s">
        <v>34</v>
      </c>
      <c r="AO98" t="s">
        <v>35</v>
      </c>
      <c r="AP98" t="s">
        <v>34</v>
      </c>
      <c r="AQ98" t="s">
        <v>31</v>
      </c>
      <c r="AR98" t="s">
        <v>43</v>
      </c>
      <c r="AS98" t="s">
        <v>44</v>
      </c>
      <c r="AT98" t="s">
        <v>29</v>
      </c>
      <c r="AU98" t="s">
        <v>29</v>
      </c>
      <c r="AV98">
        <v>2</v>
      </c>
    </row>
    <row r="99" spans="1:48">
      <c r="A99">
        <v>98</v>
      </c>
      <c r="B99" t="s">
        <v>255</v>
      </c>
      <c r="C99">
        <v>814159</v>
      </c>
      <c r="D99">
        <v>29</v>
      </c>
      <c r="E99">
        <v>39</v>
      </c>
      <c r="F99">
        <v>73</v>
      </c>
      <c r="G99">
        <v>1.67</v>
      </c>
      <c r="H99">
        <v>26.175194521137399</v>
      </c>
      <c r="I99" s="92">
        <v>19</v>
      </c>
      <c r="J99">
        <v>4</v>
      </c>
      <c r="K99">
        <v>4</v>
      </c>
      <c r="L99">
        <v>5</v>
      </c>
      <c r="M99" t="s">
        <v>27</v>
      </c>
      <c r="N99" t="s">
        <v>38</v>
      </c>
      <c r="O99">
        <v>3</v>
      </c>
      <c r="P99">
        <v>2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 t="s">
        <v>29</v>
      </c>
      <c r="X99">
        <v>14</v>
      </c>
      <c r="Y99" t="s">
        <v>75</v>
      </c>
      <c r="Z99" t="s">
        <v>178</v>
      </c>
      <c r="AA99" t="s">
        <v>31</v>
      </c>
      <c r="AB99" t="s">
        <v>49</v>
      </c>
      <c r="AC99" t="s">
        <v>50</v>
      </c>
      <c r="AD99" t="s">
        <v>41</v>
      </c>
      <c r="AE99">
        <v>0</v>
      </c>
      <c r="AF99" t="s">
        <v>29</v>
      </c>
      <c r="AG99" t="s">
        <v>521</v>
      </c>
      <c r="AH99" s="1" t="s">
        <v>33</v>
      </c>
      <c r="AI99" s="1" t="s">
        <v>31</v>
      </c>
      <c r="AJ99">
        <v>0</v>
      </c>
      <c r="AK99">
        <v>1</v>
      </c>
      <c r="AL99" t="s">
        <v>29</v>
      </c>
      <c r="AM99" t="s">
        <v>31</v>
      </c>
      <c r="AN99" t="s">
        <v>29</v>
      </c>
      <c r="AO99" t="s">
        <v>35</v>
      </c>
      <c r="AP99" t="s">
        <v>34</v>
      </c>
      <c r="AQ99" t="s">
        <v>31</v>
      </c>
      <c r="AR99" t="s">
        <v>43</v>
      </c>
      <c r="AS99" t="s">
        <v>61</v>
      </c>
      <c r="AT99" t="s">
        <v>29</v>
      </c>
      <c r="AU99" t="s">
        <v>29</v>
      </c>
      <c r="AV99">
        <v>1</v>
      </c>
    </row>
    <row r="100" spans="1:48">
      <c r="A100">
        <v>99</v>
      </c>
      <c r="B100" t="s">
        <v>256</v>
      </c>
      <c r="C100">
        <v>753155</v>
      </c>
      <c r="D100">
        <v>30</v>
      </c>
      <c r="E100">
        <v>33</v>
      </c>
      <c r="F100">
        <v>68</v>
      </c>
      <c r="G100">
        <v>1.56</v>
      </c>
      <c r="H100">
        <v>27.9421433267587</v>
      </c>
      <c r="I100" s="92">
        <v>20</v>
      </c>
      <c r="J100">
        <v>3</v>
      </c>
      <c r="K100">
        <v>4</v>
      </c>
      <c r="L100">
        <v>8</v>
      </c>
      <c r="M100" t="s">
        <v>27</v>
      </c>
      <c r="N100" t="s">
        <v>213</v>
      </c>
      <c r="O100">
        <v>3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1</v>
      </c>
      <c r="W100" t="s">
        <v>29</v>
      </c>
      <c r="X100">
        <v>20</v>
      </c>
      <c r="Y100" t="s">
        <v>136</v>
      </c>
      <c r="Z100" t="s">
        <v>70</v>
      </c>
      <c r="AA100" t="s">
        <v>25</v>
      </c>
      <c r="AB100" t="s">
        <v>31</v>
      </c>
      <c r="AC100" t="s">
        <v>50</v>
      </c>
      <c r="AD100" t="s">
        <v>41</v>
      </c>
      <c r="AE100">
        <v>0</v>
      </c>
      <c r="AF100" t="s">
        <v>29</v>
      </c>
      <c r="AG100" t="s">
        <v>521</v>
      </c>
      <c r="AH100" s="1" t="s">
        <v>33</v>
      </c>
      <c r="AI100" s="1" t="s">
        <v>525</v>
      </c>
      <c r="AJ100">
        <v>0</v>
      </c>
      <c r="AK100">
        <v>1</v>
      </c>
      <c r="AL100" t="s">
        <v>29</v>
      </c>
      <c r="AM100" t="s">
        <v>31</v>
      </c>
      <c r="AN100" t="s">
        <v>34</v>
      </c>
      <c r="AO100" t="s">
        <v>42</v>
      </c>
      <c r="AP100" t="s">
        <v>29</v>
      </c>
      <c r="AQ100" t="s">
        <v>31</v>
      </c>
      <c r="AR100" t="s">
        <v>43</v>
      </c>
      <c r="AS100" t="s">
        <v>51</v>
      </c>
      <c r="AT100" t="s">
        <v>34</v>
      </c>
      <c r="AU100" t="s">
        <v>29</v>
      </c>
      <c r="AV100">
        <v>2</v>
      </c>
    </row>
    <row r="101" spans="1:48">
      <c r="A101">
        <v>100</v>
      </c>
      <c r="B101" t="s">
        <v>257</v>
      </c>
      <c r="C101">
        <v>537841</v>
      </c>
      <c r="D101">
        <v>29</v>
      </c>
      <c r="E101">
        <v>33</v>
      </c>
      <c r="F101">
        <v>70</v>
      </c>
      <c r="G101">
        <v>1.56</v>
      </c>
      <c r="H101">
        <v>28.763971071663399</v>
      </c>
      <c r="I101" s="92">
        <v>24</v>
      </c>
      <c r="J101">
        <v>3</v>
      </c>
      <c r="K101">
        <v>4</v>
      </c>
      <c r="L101">
        <v>4</v>
      </c>
      <c r="M101" t="s">
        <v>27</v>
      </c>
      <c r="N101" t="s">
        <v>63</v>
      </c>
      <c r="O101">
        <v>4</v>
      </c>
      <c r="P101">
        <v>1</v>
      </c>
      <c r="Q101">
        <v>1</v>
      </c>
      <c r="R101">
        <v>0</v>
      </c>
      <c r="S101">
        <v>2</v>
      </c>
      <c r="T101">
        <v>0</v>
      </c>
      <c r="U101">
        <v>0</v>
      </c>
      <c r="V101">
        <v>1</v>
      </c>
      <c r="W101" t="s">
        <v>29</v>
      </c>
      <c r="X101">
        <v>22</v>
      </c>
      <c r="Y101" t="s">
        <v>258</v>
      </c>
      <c r="Z101" t="s">
        <v>98</v>
      </c>
      <c r="AA101" t="s">
        <v>31</v>
      </c>
      <c r="AB101" t="s">
        <v>40</v>
      </c>
      <c r="AC101" t="s">
        <v>172</v>
      </c>
      <c r="AD101" t="s">
        <v>33</v>
      </c>
      <c r="AE101">
        <v>29</v>
      </c>
      <c r="AF101" t="s">
        <v>189</v>
      </c>
      <c r="AG101" t="s">
        <v>522</v>
      </c>
      <c r="AH101" s="1" t="s">
        <v>33</v>
      </c>
      <c r="AI101" s="1" t="s">
        <v>528</v>
      </c>
      <c r="AJ101">
        <v>11</v>
      </c>
      <c r="AK101">
        <v>3</v>
      </c>
      <c r="AL101" t="s">
        <v>90</v>
      </c>
      <c r="AM101" t="s">
        <v>31</v>
      </c>
      <c r="AN101" t="s">
        <v>34</v>
      </c>
      <c r="AO101" t="s">
        <v>35</v>
      </c>
      <c r="AP101" t="s">
        <v>34</v>
      </c>
      <c r="AQ101" t="s">
        <v>31</v>
      </c>
      <c r="AR101" t="s">
        <v>43</v>
      </c>
      <c r="AS101" t="s">
        <v>51</v>
      </c>
      <c r="AT101" t="s">
        <v>34</v>
      </c>
      <c r="AU101" t="s">
        <v>29</v>
      </c>
      <c r="AV101">
        <v>2</v>
      </c>
    </row>
    <row r="102" spans="1:48">
      <c r="A102">
        <v>101</v>
      </c>
      <c r="B102" t="s">
        <v>259</v>
      </c>
      <c r="C102">
        <v>879440</v>
      </c>
      <c r="D102">
        <v>35</v>
      </c>
      <c r="E102">
        <v>39</v>
      </c>
      <c r="F102">
        <v>88</v>
      </c>
      <c r="G102">
        <v>1.65</v>
      </c>
      <c r="H102">
        <v>32.323232323232297</v>
      </c>
      <c r="I102" s="92">
        <v>23</v>
      </c>
      <c r="J102">
        <v>4</v>
      </c>
      <c r="K102">
        <v>4</v>
      </c>
      <c r="L102">
        <v>6</v>
      </c>
      <c r="M102" t="s">
        <v>27</v>
      </c>
      <c r="N102" t="s">
        <v>47</v>
      </c>
      <c r="O102">
        <v>3</v>
      </c>
      <c r="P102">
        <v>1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0</v>
      </c>
      <c r="W102" t="s">
        <v>29</v>
      </c>
      <c r="X102">
        <v>49</v>
      </c>
      <c r="Y102" t="s">
        <v>89</v>
      </c>
      <c r="Z102" t="s">
        <v>29</v>
      </c>
      <c r="AA102" t="s">
        <v>25</v>
      </c>
      <c r="AB102" t="s">
        <v>31</v>
      </c>
      <c r="AC102" t="s">
        <v>81</v>
      </c>
      <c r="AD102" t="s">
        <v>41</v>
      </c>
      <c r="AE102">
        <v>58</v>
      </c>
      <c r="AF102" t="s">
        <v>29</v>
      </c>
      <c r="AG102" t="s">
        <v>521</v>
      </c>
      <c r="AH102" s="1" t="s">
        <v>33</v>
      </c>
      <c r="AI102" s="1" t="s">
        <v>524</v>
      </c>
      <c r="AJ102">
        <v>14</v>
      </c>
      <c r="AK102">
        <v>5</v>
      </c>
      <c r="AL102" t="s">
        <v>60</v>
      </c>
      <c r="AM102" t="s">
        <v>31</v>
      </c>
      <c r="AN102" t="s">
        <v>34</v>
      </c>
      <c r="AO102" t="s">
        <v>42</v>
      </c>
      <c r="AP102" t="s">
        <v>29</v>
      </c>
      <c r="AQ102" t="s">
        <v>31</v>
      </c>
      <c r="AR102" t="s">
        <v>43</v>
      </c>
      <c r="AS102" t="s">
        <v>61</v>
      </c>
      <c r="AT102" t="s">
        <v>29</v>
      </c>
      <c r="AU102" t="s">
        <v>29</v>
      </c>
      <c r="AV102">
        <v>2</v>
      </c>
    </row>
    <row r="103" spans="1:48">
      <c r="A103">
        <v>102</v>
      </c>
      <c r="B103" t="s">
        <v>260</v>
      </c>
      <c r="C103">
        <v>878572</v>
      </c>
      <c r="D103">
        <v>22</v>
      </c>
      <c r="E103">
        <v>24</v>
      </c>
      <c r="F103">
        <v>65</v>
      </c>
      <c r="G103">
        <v>1.52</v>
      </c>
      <c r="H103">
        <v>28.1336565096953</v>
      </c>
      <c r="I103" s="92">
        <v>19</v>
      </c>
      <c r="J103">
        <v>2</v>
      </c>
      <c r="K103">
        <v>4</v>
      </c>
      <c r="L103">
        <v>3</v>
      </c>
      <c r="M103" t="s">
        <v>27</v>
      </c>
      <c r="N103" t="s">
        <v>38</v>
      </c>
      <c r="O103">
        <v>2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29</v>
      </c>
      <c r="X103">
        <v>14</v>
      </c>
      <c r="Y103" t="s">
        <v>187</v>
      </c>
      <c r="Z103" t="s">
        <v>93</v>
      </c>
      <c r="AA103" t="s">
        <v>25</v>
      </c>
      <c r="AB103" t="s">
        <v>31</v>
      </c>
      <c r="AC103" t="s">
        <v>70</v>
      </c>
      <c r="AD103" t="s">
        <v>33</v>
      </c>
      <c r="AE103">
        <v>24</v>
      </c>
      <c r="AF103" t="s">
        <v>239</v>
      </c>
      <c r="AG103" t="s">
        <v>522</v>
      </c>
      <c r="AH103" s="1" t="s">
        <v>33</v>
      </c>
      <c r="AI103" s="1" t="s">
        <v>31</v>
      </c>
      <c r="AJ103">
        <v>10</v>
      </c>
      <c r="AK103">
        <v>3</v>
      </c>
      <c r="AL103" t="s">
        <v>29</v>
      </c>
      <c r="AM103" t="s">
        <v>31</v>
      </c>
      <c r="AN103" t="s">
        <v>29</v>
      </c>
      <c r="AO103" t="s">
        <v>35</v>
      </c>
      <c r="AP103" t="s">
        <v>34</v>
      </c>
      <c r="AQ103" t="s">
        <v>31</v>
      </c>
      <c r="AR103" t="s">
        <v>36</v>
      </c>
      <c r="AS103" t="s">
        <v>31</v>
      </c>
      <c r="AT103" t="s">
        <v>34</v>
      </c>
      <c r="AU103" t="s">
        <v>29</v>
      </c>
      <c r="AV103">
        <v>3</v>
      </c>
    </row>
    <row r="104" spans="1:48">
      <c r="A104">
        <v>103</v>
      </c>
      <c r="B104" t="s">
        <v>261</v>
      </c>
      <c r="C104">
        <v>883657</v>
      </c>
      <c r="D104">
        <v>35</v>
      </c>
      <c r="E104">
        <v>37</v>
      </c>
      <c r="F104">
        <v>64</v>
      </c>
      <c r="G104">
        <v>1.58</v>
      </c>
      <c r="H104">
        <v>25.636917160711398</v>
      </c>
      <c r="I104" s="92">
        <v>24</v>
      </c>
      <c r="J104">
        <v>4</v>
      </c>
      <c r="K104">
        <v>4</v>
      </c>
      <c r="L104">
        <v>3</v>
      </c>
      <c r="M104" t="s">
        <v>27</v>
      </c>
      <c r="N104" t="s">
        <v>63</v>
      </c>
      <c r="O104">
        <v>2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0</v>
      </c>
      <c r="W104" t="s">
        <v>29</v>
      </c>
      <c r="X104">
        <v>45</v>
      </c>
      <c r="Y104" t="s">
        <v>262</v>
      </c>
      <c r="Z104" t="s">
        <v>81</v>
      </c>
      <c r="AA104" t="s">
        <v>25</v>
      </c>
      <c r="AB104" t="s">
        <v>31</v>
      </c>
      <c r="AC104" t="s">
        <v>81</v>
      </c>
      <c r="AD104" t="s">
        <v>41</v>
      </c>
      <c r="AE104">
        <v>53</v>
      </c>
      <c r="AF104" t="s">
        <v>263</v>
      </c>
      <c r="AG104" t="s">
        <v>522</v>
      </c>
      <c r="AH104" s="1" t="s">
        <v>41</v>
      </c>
      <c r="AI104" s="1" t="s">
        <v>525</v>
      </c>
      <c r="AJ104">
        <v>18</v>
      </c>
      <c r="AK104">
        <v>4</v>
      </c>
      <c r="AL104" t="s">
        <v>134</v>
      </c>
      <c r="AM104" t="s">
        <v>31</v>
      </c>
      <c r="AN104" t="s">
        <v>34</v>
      </c>
      <c r="AO104" t="s">
        <v>42</v>
      </c>
      <c r="AP104" t="s">
        <v>29</v>
      </c>
      <c r="AQ104" t="s">
        <v>31</v>
      </c>
      <c r="AR104" t="s">
        <v>43</v>
      </c>
      <c r="AS104" t="s">
        <v>61</v>
      </c>
      <c r="AT104" t="s">
        <v>29</v>
      </c>
      <c r="AU104" t="s">
        <v>29</v>
      </c>
      <c r="AV104">
        <v>2</v>
      </c>
    </row>
    <row r="105" spans="1:48">
      <c r="A105">
        <v>104</v>
      </c>
      <c r="B105" t="s">
        <v>264</v>
      </c>
      <c r="C105">
        <v>878281</v>
      </c>
      <c r="D105">
        <v>37</v>
      </c>
      <c r="E105">
        <v>40</v>
      </c>
      <c r="F105">
        <v>78</v>
      </c>
      <c r="G105">
        <v>1.61</v>
      </c>
      <c r="H105">
        <v>30.091431657729199</v>
      </c>
      <c r="I105" s="92">
        <v>24</v>
      </c>
      <c r="J105">
        <v>4</v>
      </c>
      <c r="K105">
        <v>4</v>
      </c>
      <c r="L105">
        <v>8</v>
      </c>
      <c r="M105" t="s">
        <v>265</v>
      </c>
      <c r="N105" t="s">
        <v>47</v>
      </c>
      <c r="O105">
        <v>2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 t="s">
        <v>29</v>
      </c>
      <c r="X105">
        <v>63</v>
      </c>
      <c r="Y105" t="s">
        <v>245</v>
      </c>
      <c r="Z105" t="s">
        <v>29</v>
      </c>
      <c r="AA105" t="s">
        <v>25</v>
      </c>
      <c r="AB105" t="s">
        <v>40</v>
      </c>
      <c r="AC105" t="s">
        <v>172</v>
      </c>
      <c r="AD105" t="s">
        <v>33</v>
      </c>
      <c r="AE105">
        <v>72</v>
      </c>
      <c r="AF105" t="s">
        <v>29</v>
      </c>
      <c r="AG105" t="s">
        <v>522</v>
      </c>
      <c r="AH105" s="1" t="s">
        <v>33</v>
      </c>
      <c r="AI105" s="1" t="s">
        <v>524</v>
      </c>
      <c r="AJ105">
        <v>14</v>
      </c>
      <c r="AK105">
        <v>5</v>
      </c>
      <c r="AL105" t="s">
        <v>60</v>
      </c>
      <c r="AM105">
        <v>4</v>
      </c>
      <c r="AN105" t="s">
        <v>29</v>
      </c>
      <c r="AO105" t="s">
        <v>42</v>
      </c>
      <c r="AP105" t="s">
        <v>29</v>
      </c>
      <c r="AQ105">
        <v>4</v>
      </c>
      <c r="AR105" t="s">
        <v>43</v>
      </c>
      <c r="AS105" t="s">
        <v>31</v>
      </c>
      <c r="AT105" t="s">
        <v>29</v>
      </c>
      <c r="AU105" t="s">
        <v>29</v>
      </c>
      <c r="AV105">
        <v>2</v>
      </c>
    </row>
    <row r="106" spans="1:48">
      <c r="A106">
        <v>105</v>
      </c>
      <c r="B106" t="s">
        <v>266</v>
      </c>
      <c r="C106">
        <v>883201</v>
      </c>
      <c r="D106">
        <v>32</v>
      </c>
      <c r="E106">
        <v>38</v>
      </c>
      <c r="F106">
        <v>70</v>
      </c>
      <c r="G106">
        <v>1.49</v>
      </c>
      <c r="H106">
        <v>31.5301112562497</v>
      </c>
      <c r="I106" s="92">
        <v>23</v>
      </c>
      <c r="J106">
        <v>4</v>
      </c>
      <c r="K106">
        <v>5</v>
      </c>
      <c r="L106">
        <v>4</v>
      </c>
      <c r="M106" t="s">
        <v>27</v>
      </c>
      <c r="N106" t="s">
        <v>68</v>
      </c>
      <c r="O106">
        <v>3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 t="s">
        <v>29</v>
      </c>
      <c r="X106">
        <v>27</v>
      </c>
      <c r="Y106" t="s">
        <v>165</v>
      </c>
      <c r="Z106" t="s">
        <v>81</v>
      </c>
      <c r="AA106" t="s">
        <v>31</v>
      </c>
      <c r="AB106" t="s">
        <v>40</v>
      </c>
      <c r="AC106" t="s">
        <v>73</v>
      </c>
      <c r="AD106" t="s">
        <v>33</v>
      </c>
      <c r="AE106">
        <v>36</v>
      </c>
      <c r="AF106" t="s">
        <v>29</v>
      </c>
      <c r="AG106" t="s">
        <v>521</v>
      </c>
      <c r="AH106" s="1" t="s">
        <v>41</v>
      </c>
      <c r="AI106" s="1" t="s">
        <v>31</v>
      </c>
      <c r="AJ106">
        <v>10</v>
      </c>
      <c r="AK106">
        <v>3</v>
      </c>
      <c r="AL106" t="s">
        <v>29</v>
      </c>
      <c r="AM106" t="s">
        <v>31</v>
      </c>
      <c r="AN106" t="s">
        <v>29</v>
      </c>
      <c r="AO106" t="s">
        <v>35</v>
      </c>
      <c r="AP106" t="s">
        <v>34</v>
      </c>
      <c r="AQ106" t="s">
        <v>31</v>
      </c>
      <c r="AR106" t="s">
        <v>36</v>
      </c>
      <c r="AS106" t="s">
        <v>31</v>
      </c>
      <c r="AT106" t="s">
        <v>29</v>
      </c>
      <c r="AU106" t="s">
        <v>29</v>
      </c>
      <c r="AV106">
        <v>2</v>
      </c>
    </row>
    <row r="107" spans="1:48">
      <c r="A107">
        <v>106</v>
      </c>
      <c r="B107" t="s">
        <v>267</v>
      </c>
      <c r="C107">
        <v>725217</v>
      </c>
      <c r="D107">
        <v>33</v>
      </c>
      <c r="E107">
        <v>39</v>
      </c>
      <c r="F107">
        <v>73</v>
      </c>
      <c r="G107">
        <v>1.53</v>
      </c>
      <c r="H107">
        <v>31.1845871246102</v>
      </c>
      <c r="I107" s="92">
        <v>24</v>
      </c>
      <c r="J107">
        <v>4</v>
      </c>
      <c r="K107">
        <v>4</v>
      </c>
      <c r="L107">
        <v>6</v>
      </c>
      <c r="M107" t="s">
        <v>27</v>
      </c>
      <c r="N107" t="s">
        <v>115</v>
      </c>
      <c r="O107">
        <v>2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 t="s">
        <v>29</v>
      </c>
      <c r="X107">
        <v>49</v>
      </c>
      <c r="Y107" t="s">
        <v>39</v>
      </c>
      <c r="Z107" t="s">
        <v>29</v>
      </c>
      <c r="AA107" t="s">
        <v>25</v>
      </c>
      <c r="AB107" t="s">
        <v>31</v>
      </c>
      <c r="AC107" t="s">
        <v>32</v>
      </c>
      <c r="AD107" t="s">
        <v>33</v>
      </c>
      <c r="AE107">
        <v>58</v>
      </c>
      <c r="AF107" t="s">
        <v>29</v>
      </c>
      <c r="AG107" t="s">
        <v>521</v>
      </c>
      <c r="AH107" s="1" t="s">
        <v>41</v>
      </c>
      <c r="AI107" s="1" t="s">
        <v>31</v>
      </c>
      <c r="AJ107">
        <v>18</v>
      </c>
      <c r="AK107">
        <v>4</v>
      </c>
      <c r="AL107" t="s">
        <v>60</v>
      </c>
      <c r="AM107" t="s">
        <v>31</v>
      </c>
      <c r="AN107" t="s">
        <v>34</v>
      </c>
      <c r="AO107" t="s">
        <v>42</v>
      </c>
      <c r="AP107" t="s">
        <v>29</v>
      </c>
      <c r="AQ107" t="s">
        <v>31</v>
      </c>
      <c r="AR107" t="s">
        <v>43</v>
      </c>
      <c r="AS107" t="s">
        <v>61</v>
      </c>
      <c r="AT107" t="s">
        <v>29</v>
      </c>
      <c r="AU107" t="s">
        <v>29</v>
      </c>
      <c r="AV107">
        <v>2</v>
      </c>
    </row>
    <row r="108" spans="1:48">
      <c r="A108">
        <v>107</v>
      </c>
      <c r="B108" t="s">
        <v>268</v>
      </c>
      <c r="C108">
        <v>697590</v>
      </c>
      <c r="D108">
        <v>26</v>
      </c>
      <c r="E108">
        <v>30</v>
      </c>
      <c r="F108">
        <v>71</v>
      </c>
      <c r="G108">
        <v>1.49</v>
      </c>
      <c r="H108">
        <v>31.980541417053299</v>
      </c>
      <c r="I108" s="92">
        <v>16</v>
      </c>
      <c r="J108">
        <v>3</v>
      </c>
      <c r="K108">
        <v>4</v>
      </c>
      <c r="L108">
        <v>4</v>
      </c>
      <c r="M108" t="s">
        <v>27</v>
      </c>
      <c r="N108" t="s">
        <v>164</v>
      </c>
      <c r="O108">
        <v>2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 t="s">
        <v>29</v>
      </c>
      <c r="X108">
        <v>23</v>
      </c>
      <c r="Y108" t="s">
        <v>170</v>
      </c>
      <c r="Z108" t="s">
        <v>29</v>
      </c>
      <c r="AA108" t="s">
        <v>25</v>
      </c>
      <c r="AB108" t="s">
        <v>31</v>
      </c>
      <c r="AC108" t="s">
        <v>32</v>
      </c>
      <c r="AD108" t="s">
        <v>33</v>
      </c>
      <c r="AE108">
        <v>32</v>
      </c>
      <c r="AF108" t="s">
        <v>29</v>
      </c>
      <c r="AG108" t="s">
        <v>522</v>
      </c>
      <c r="AH108" s="1" t="s">
        <v>33</v>
      </c>
      <c r="AI108" s="1" t="s">
        <v>31</v>
      </c>
      <c r="AJ108">
        <v>11</v>
      </c>
      <c r="AK108">
        <v>4</v>
      </c>
      <c r="AL108" t="s">
        <v>29</v>
      </c>
      <c r="AM108" t="s">
        <v>31</v>
      </c>
      <c r="AN108" t="s">
        <v>34</v>
      </c>
      <c r="AO108" t="s">
        <v>35</v>
      </c>
      <c r="AP108" t="s">
        <v>34</v>
      </c>
      <c r="AQ108" t="s">
        <v>31</v>
      </c>
      <c r="AR108" t="s">
        <v>36</v>
      </c>
      <c r="AS108" t="s">
        <v>31</v>
      </c>
      <c r="AT108" t="s">
        <v>29</v>
      </c>
      <c r="AU108" t="s">
        <v>29</v>
      </c>
      <c r="AV108">
        <v>2</v>
      </c>
    </row>
    <row r="109" spans="1:48">
      <c r="A109">
        <v>108</v>
      </c>
      <c r="B109" t="s">
        <v>269</v>
      </c>
      <c r="C109">
        <v>885362</v>
      </c>
      <c r="D109">
        <v>38</v>
      </c>
      <c r="E109">
        <v>40</v>
      </c>
      <c r="F109">
        <v>76</v>
      </c>
      <c r="G109">
        <v>1.52</v>
      </c>
      <c r="H109">
        <v>32.894736842105303</v>
      </c>
      <c r="I109" s="92">
        <v>25</v>
      </c>
      <c r="J109">
        <v>4</v>
      </c>
      <c r="K109">
        <v>5</v>
      </c>
      <c r="L109">
        <v>11</v>
      </c>
      <c r="M109" t="s">
        <v>79</v>
      </c>
      <c r="N109" t="s">
        <v>68</v>
      </c>
      <c r="O109">
        <v>3</v>
      </c>
      <c r="P109">
        <v>1</v>
      </c>
      <c r="Q109">
        <v>1</v>
      </c>
      <c r="R109">
        <v>0</v>
      </c>
      <c r="S109">
        <v>1</v>
      </c>
      <c r="T109">
        <v>0</v>
      </c>
      <c r="U109">
        <v>1</v>
      </c>
      <c r="V109">
        <v>0</v>
      </c>
      <c r="W109" t="s">
        <v>29</v>
      </c>
      <c r="X109">
        <v>68</v>
      </c>
      <c r="Y109" t="s">
        <v>39</v>
      </c>
      <c r="Z109" t="s">
        <v>70</v>
      </c>
      <c r="AA109" t="s">
        <v>31</v>
      </c>
      <c r="AB109" t="s">
        <v>40</v>
      </c>
      <c r="AC109" t="s">
        <v>172</v>
      </c>
      <c r="AD109" t="s">
        <v>41</v>
      </c>
      <c r="AE109">
        <v>78</v>
      </c>
      <c r="AF109" t="s">
        <v>29</v>
      </c>
      <c r="AG109" t="s">
        <v>522</v>
      </c>
      <c r="AH109" s="1" t="s">
        <v>41</v>
      </c>
      <c r="AI109" s="1" t="s">
        <v>525</v>
      </c>
      <c r="AJ109">
        <v>22</v>
      </c>
      <c r="AK109">
        <v>3</v>
      </c>
      <c r="AL109" t="s">
        <v>60</v>
      </c>
      <c r="AM109">
        <v>5</v>
      </c>
      <c r="AN109" t="s">
        <v>34</v>
      </c>
      <c r="AO109" t="s">
        <v>42</v>
      </c>
      <c r="AP109" t="s">
        <v>34</v>
      </c>
      <c r="AQ109">
        <v>6</v>
      </c>
      <c r="AR109" t="s">
        <v>43</v>
      </c>
      <c r="AS109" t="s">
        <v>61</v>
      </c>
      <c r="AT109" t="s">
        <v>29</v>
      </c>
      <c r="AU109" t="s">
        <v>29</v>
      </c>
      <c r="AV109">
        <v>2</v>
      </c>
    </row>
    <row r="110" spans="1:48">
      <c r="A110">
        <v>109</v>
      </c>
      <c r="B110" t="s">
        <v>270</v>
      </c>
      <c r="C110">
        <v>733850</v>
      </c>
      <c r="D110">
        <v>33</v>
      </c>
      <c r="E110">
        <v>39</v>
      </c>
      <c r="F110">
        <v>78</v>
      </c>
      <c r="G110">
        <v>1.58</v>
      </c>
      <c r="H110">
        <v>31.244992789617001</v>
      </c>
      <c r="I110" s="92">
        <v>25</v>
      </c>
      <c r="J110">
        <v>4</v>
      </c>
      <c r="K110">
        <v>4</v>
      </c>
      <c r="L110">
        <v>6</v>
      </c>
      <c r="M110" t="s">
        <v>27</v>
      </c>
      <c r="N110" t="s">
        <v>63</v>
      </c>
      <c r="O110">
        <v>3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 t="s">
        <v>29</v>
      </c>
      <c r="X110">
        <v>44</v>
      </c>
      <c r="Y110" t="s">
        <v>167</v>
      </c>
      <c r="Z110" t="s">
        <v>29</v>
      </c>
      <c r="AA110" t="s">
        <v>25</v>
      </c>
      <c r="AB110" t="s">
        <v>31</v>
      </c>
      <c r="AC110" t="s">
        <v>32</v>
      </c>
      <c r="AD110" t="s">
        <v>41</v>
      </c>
      <c r="AE110">
        <v>54</v>
      </c>
      <c r="AF110" t="s">
        <v>29</v>
      </c>
      <c r="AG110" t="s">
        <v>521</v>
      </c>
      <c r="AH110" s="1" t="s">
        <v>41</v>
      </c>
      <c r="AI110" s="1" t="s">
        <v>31</v>
      </c>
      <c r="AJ110">
        <v>20</v>
      </c>
      <c r="AK110">
        <v>4</v>
      </c>
      <c r="AL110" t="s">
        <v>66</v>
      </c>
      <c r="AM110" t="s">
        <v>31</v>
      </c>
      <c r="AN110" t="s">
        <v>34</v>
      </c>
      <c r="AO110" t="s">
        <v>42</v>
      </c>
      <c r="AP110" t="s">
        <v>29</v>
      </c>
      <c r="AQ110" t="s">
        <v>31</v>
      </c>
      <c r="AR110" t="s">
        <v>43</v>
      </c>
      <c r="AS110" t="s">
        <v>51</v>
      </c>
      <c r="AT110" t="s">
        <v>29</v>
      </c>
      <c r="AU110" t="s">
        <v>29</v>
      </c>
      <c r="AV110">
        <v>2</v>
      </c>
    </row>
    <row r="111" spans="1:48">
      <c r="A111">
        <v>110</v>
      </c>
      <c r="B111" t="s">
        <v>271</v>
      </c>
      <c r="C111">
        <v>682827</v>
      </c>
      <c r="D111">
        <v>26</v>
      </c>
      <c r="E111">
        <v>38</v>
      </c>
      <c r="F111">
        <v>79</v>
      </c>
      <c r="G111">
        <v>1.53</v>
      </c>
      <c r="H111">
        <v>33.7477038745782</v>
      </c>
      <c r="I111" s="92">
        <v>15</v>
      </c>
      <c r="J111">
        <v>3</v>
      </c>
      <c r="K111">
        <v>2</v>
      </c>
      <c r="L111">
        <v>4</v>
      </c>
      <c r="M111" t="s">
        <v>27</v>
      </c>
      <c r="N111" t="s">
        <v>203</v>
      </c>
      <c r="O111">
        <v>2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 t="s">
        <v>29</v>
      </c>
      <c r="X111">
        <v>27</v>
      </c>
      <c r="Y111" t="s">
        <v>245</v>
      </c>
      <c r="Z111" t="s">
        <v>29</v>
      </c>
      <c r="AA111" t="s">
        <v>31</v>
      </c>
      <c r="AB111" t="s">
        <v>40</v>
      </c>
      <c r="AC111" t="s">
        <v>73</v>
      </c>
      <c r="AD111" t="s">
        <v>33</v>
      </c>
      <c r="AE111">
        <v>36</v>
      </c>
      <c r="AF111" t="s">
        <v>29</v>
      </c>
      <c r="AG111" t="s">
        <v>522</v>
      </c>
      <c r="AH111" s="1" t="s">
        <v>33</v>
      </c>
      <c r="AI111" s="1" t="s">
        <v>31</v>
      </c>
      <c r="AJ111">
        <v>12</v>
      </c>
      <c r="AK111">
        <v>4</v>
      </c>
      <c r="AL111" t="s">
        <v>29</v>
      </c>
      <c r="AM111" t="s">
        <v>31</v>
      </c>
      <c r="AN111" t="s">
        <v>29</v>
      </c>
      <c r="AO111" t="s">
        <v>42</v>
      </c>
      <c r="AP111" t="s">
        <v>29</v>
      </c>
      <c r="AQ111" t="s">
        <v>31</v>
      </c>
      <c r="AR111" t="s">
        <v>36</v>
      </c>
      <c r="AS111" t="s">
        <v>31</v>
      </c>
      <c r="AT111" t="s">
        <v>29</v>
      </c>
      <c r="AU111" t="s">
        <v>29</v>
      </c>
      <c r="AV111">
        <v>2</v>
      </c>
    </row>
    <row r="112" spans="1:48">
      <c r="A112">
        <v>111</v>
      </c>
      <c r="B112" t="s">
        <v>272</v>
      </c>
      <c r="C112">
        <v>882865</v>
      </c>
      <c r="D112">
        <v>25</v>
      </c>
      <c r="E112">
        <v>29</v>
      </c>
      <c r="F112">
        <v>69</v>
      </c>
      <c r="G112">
        <v>1.51</v>
      </c>
      <c r="H112">
        <v>30.261830621464</v>
      </c>
      <c r="I112" s="92">
        <v>14</v>
      </c>
      <c r="J112">
        <v>2</v>
      </c>
      <c r="K112">
        <v>3</v>
      </c>
      <c r="L112">
        <v>4</v>
      </c>
      <c r="M112" t="s">
        <v>27</v>
      </c>
      <c r="N112" t="s">
        <v>195</v>
      </c>
      <c r="O112">
        <v>2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29</v>
      </c>
      <c r="X112">
        <v>23</v>
      </c>
      <c r="Y112" t="s">
        <v>214</v>
      </c>
      <c r="Z112" t="s">
        <v>29</v>
      </c>
      <c r="AA112" t="s">
        <v>25</v>
      </c>
      <c r="AB112" t="s">
        <v>31</v>
      </c>
      <c r="AC112" t="s">
        <v>32</v>
      </c>
      <c r="AD112" t="s">
        <v>33</v>
      </c>
      <c r="AE112">
        <v>32</v>
      </c>
      <c r="AF112" t="s">
        <v>29</v>
      </c>
      <c r="AG112" t="s">
        <v>521</v>
      </c>
      <c r="AH112" s="1" t="s">
        <v>41</v>
      </c>
      <c r="AI112" s="1" t="s">
        <v>31</v>
      </c>
      <c r="AJ112">
        <v>12</v>
      </c>
      <c r="AK112">
        <v>3</v>
      </c>
      <c r="AL112" t="s">
        <v>29</v>
      </c>
      <c r="AM112" t="s">
        <v>31</v>
      </c>
      <c r="AN112" t="s">
        <v>34</v>
      </c>
      <c r="AO112" t="s">
        <v>35</v>
      </c>
      <c r="AP112" t="s">
        <v>29</v>
      </c>
      <c r="AQ112" t="s">
        <v>31</v>
      </c>
      <c r="AR112" t="s">
        <v>36</v>
      </c>
      <c r="AS112" t="s">
        <v>31</v>
      </c>
      <c r="AT112" t="s">
        <v>34</v>
      </c>
      <c r="AU112" t="s">
        <v>29</v>
      </c>
      <c r="AV112">
        <v>3</v>
      </c>
    </row>
    <row r="113" spans="1:48">
      <c r="A113">
        <v>112</v>
      </c>
      <c r="B113" t="s">
        <v>273</v>
      </c>
      <c r="C113">
        <v>750963</v>
      </c>
      <c r="D113">
        <v>35</v>
      </c>
      <c r="E113">
        <v>32</v>
      </c>
      <c r="F113">
        <v>73</v>
      </c>
      <c r="G113">
        <v>1.53</v>
      </c>
      <c r="H113">
        <v>31.1845871246102</v>
      </c>
      <c r="I113" s="92">
        <v>27</v>
      </c>
      <c r="J113">
        <v>5</v>
      </c>
      <c r="K113">
        <v>5</v>
      </c>
      <c r="L113">
        <v>6</v>
      </c>
      <c r="M113" t="s">
        <v>233</v>
      </c>
      <c r="N113" t="s">
        <v>233</v>
      </c>
      <c r="O113">
        <v>4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0</v>
      </c>
      <c r="V113">
        <v>1</v>
      </c>
      <c r="W113" t="s">
        <v>29</v>
      </c>
      <c r="X113">
        <v>45</v>
      </c>
      <c r="Y113" t="s">
        <v>153</v>
      </c>
      <c r="Z113" t="s">
        <v>98</v>
      </c>
      <c r="AA113" t="s">
        <v>31</v>
      </c>
      <c r="AB113" t="s">
        <v>49</v>
      </c>
      <c r="AC113" t="s">
        <v>86</v>
      </c>
      <c r="AD113" t="s">
        <v>33</v>
      </c>
      <c r="AE113">
        <v>54</v>
      </c>
      <c r="AF113" t="s">
        <v>29</v>
      </c>
      <c r="AG113" t="s">
        <v>522</v>
      </c>
      <c r="AH113" s="1" t="s">
        <v>41</v>
      </c>
      <c r="AI113" s="1" t="s">
        <v>528</v>
      </c>
      <c r="AJ113">
        <v>20</v>
      </c>
      <c r="AK113">
        <v>4</v>
      </c>
      <c r="AL113" t="s">
        <v>29</v>
      </c>
      <c r="AM113">
        <v>3</v>
      </c>
      <c r="AN113" t="s">
        <v>34</v>
      </c>
      <c r="AO113" t="s">
        <v>42</v>
      </c>
      <c r="AP113" t="s">
        <v>34</v>
      </c>
      <c r="AQ113">
        <v>4</v>
      </c>
      <c r="AR113" t="s">
        <v>43</v>
      </c>
      <c r="AS113" t="s">
        <v>61</v>
      </c>
      <c r="AT113" t="s">
        <v>29</v>
      </c>
      <c r="AU113" t="s">
        <v>29</v>
      </c>
      <c r="AV113">
        <v>2</v>
      </c>
    </row>
    <row r="114" spans="1:48">
      <c r="A114">
        <v>113</v>
      </c>
      <c r="B114" t="s">
        <v>274</v>
      </c>
      <c r="C114">
        <v>882356</v>
      </c>
      <c r="D114">
        <v>36</v>
      </c>
      <c r="E114">
        <v>39</v>
      </c>
      <c r="F114">
        <v>79</v>
      </c>
      <c r="G114">
        <v>1.59</v>
      </c>
      <c r="H114">
        <v>31.248763893833299</v>
      </c>
      <c r="I114" s="92">
        <v>19</v>
      </c>
      <c r="J114">
        <v>4</v>
      </c>
      <c r="K114">
        <v>4</v>
      </c>
      <c r="L114">
        <v>8</v>
      </c>
      <c r="M114" t="s">
        <v>27</v>
      </c>
      <c r="N114" t="s">
        <v>28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 t="s">
        <v>29</v>
      </c>
      <c r="X114">
        <v>65</v>
      </c>
      <c r="Y114" t="s">
        <v>104</v>
      </c>
      <c r="Z114" t="s">
        <v>275</v>
      </c>
      <c r="AA114" t="s">
        <v>31</v>
      </c>
      <c r="AB114" t="s">
        <v>40</v>
      </c>
      <c r="AC114" t="s">
        <v>73</v>
      </c>
      <c r="AD114" t="s">
        <v>41</v>
      </c>
      <c r="AE114">
        <v>74</v>
      </c>
      <c r="AF114" t="s">
        <v>29</v>
      </c>
      <c r="AG114" t="s">
        <v>521</v>
      </c>
      <c r="AH114" s="1" t="s">
        <v>33</v>
      </c>
      <c r="AI114" s="1" t="s">
        <v>31</v>
      </c>
      <c r="AJ114">
        <v>14</v>
      </c>
      <c r="AK114">
        <v>5</v>
      </c>
      <c r="AL114" t="s">
        <v>60</v>
      </c>
      <c r="AM114" t="s">
        <v>31</v>
      </c>
      <c r="AN114" t="s">
        <v>34</v>
      </c>
      <c r="AO114" t="s">
        <v>35</v>
      </c>
      <c r="AP114" t="s">
        <v>34</v>
      </c>
      <c r="AQ114" t="s">
        <v>31</v>
      </c>
      <c r="AR114" t="s">
        <v>43</v>
      </c>
      <c r="AS114" t="s">
        <v>61</v>
      </c>
      <c r="AT114" t="s">
        <v>34</v>
      </c>
      <c r="AU114" t="s">
        <v>29</v>
      </c>
      <c r="AV114">
        <v>3</v>
      </c>
    </row>
    <row r="115" spans="1:48">
      <c r="A115">
        <v>114</v>
      </c>
      <c r="B115" t="s">
        <v>276</v>
      </c>
      <c r="C115">
        <v>514428</v>
      </c>
      <c r="D115">
        <v>30</v>
      </c>
      <c r="E115">
        <v>34</v>
      </c>
      <c r="F115">
        <v>82</v>
      </c>
      <c r="G115">
        <v>1.6</v>
      </c>
      <c r="H115">
        <v>32.03125</v>
      </c>
      <c r="I115" s="92">
        <v>13</v>
      </c>
      <c r="J115">
        <v>2</v>
      </c>
      <c r="K115">
        <v>3</v>
      </c>
      <c r="L115">
        <v>6</v>
      </c>
      <c r="M115" t="s">
        <v>27</v>
      </c>
      <c r="N115" t="s">
        <v>195</v>
      </c>
      <c r="O115">
        <v>4</v>
      </c>
      <c r="P115">
        <v>1</v>
      </c>
      <c r="Q115">
        <v>1</v>
      </c>
      <c r="R115">
        <v>0</v>
      </c>
      <c r="S115">
        <v>2</v>
      </c>
      <c r="T115">
        <v>0</v>
      </c>
      <c r="U115">
        <v>1</v>
      </c>
      <c r="V115">
        <v>0</v>
      </c>
      <c r="W115" t="s">
        <v>29</v>
      </c>
      <c r="X115">
        <v>38</v>
      </c>
      <c r="Y115" t="s">
        <v>39</v>
      </c>
      <c r="Z115" t="s">
        <v>29</v>
      </c>
      <c r="AA115" t="s">
        <v>25</v>
      </c>
      <c r="AB115" t="s">
        <v>31</v>
      </c>
      <c r="AC115" t="s">
        <v>32</v>
      </c>
      <c r="AD115" t="s">
        <v>41</v>
      </c>
      <c r="AE115">
        <v>48</v>
      </c>
      <c r="AF115" t="s">
        <v>29</v>
      </c>
      <c r="AG115" t="s">
        <v>521</v>
      </c>
      <c r="AH115" s="1" t="s">
        <v>33</v>
      </c>
      <c r="AI115" s="1" t="s">
        <v>524</v>
      </c>
      <c r="AJ115">
        <v>16</v>
      </c>
      <c r="AK115">
        <v>3</v>
      </c>
      <c r="AL115" t="s">
        <v>29</v>
      </c>
      <c r="AM115" t="s">
        <v>31</v>
      </c>
      <c r="AN115" t="s">
        <v>34</v>
      </c>
      <c r="AO115" t="s">
        <v>35</v>
      </c>
      <c r="AP115" t="s">
        <v>34</v>
      </c>
      <c r="AQ115" t="s">
        <v>31</v>
      </c>
      <c r="AR115" t="s">
        <v>43</v>
      </c>
      <c r="AS115" t="s">
        <v>61</v>
      </c>
      <c r="AT115" t="s">
        <v>29</v>
      </c>
      <c r="AU115" t="s">
        <v>29</v>
      </c>
      <c r="AV115">
        <v>2</v>
      </c>
    </row>
    <row r="116" spans="1:48">
      <c r="A116">
        <v>115</v>
      </c>
      <c r="B116" t="s">
        <v>277</v>
      </c>
      <c r="C116">
        <v>863410</v>
      </c>
      <c r="D116">
        <v>30</v>
      </c>
      <c r="E116">
        <v>32</v>
      </c>
      <c r="F116">
        <v>73</v>
      </c>
      <c r="G116">
        <v>1.63</v>
      </c>
      <c r="H116">
        <v>27.4756294930182</v>
      </c>
      <c r="I116" s="92">
        <v>17</v>
      </c>
      <c r="J116">
        <v>3</v>
      </c>
      <c r="K116">
        <v>4</v>
      </c>
      <c r="L116">
        <v>5</v>
      </c>
      <c r="M116" t="s">
        <v>27</v>
      </c>
      <c r="N116" t="s">
        <v>28</v>
      </c>
      <c r="O116">
        <v>2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 t="s">
        <v>29</v>
      </c>
      <c r="X116">
        <v>34</v>
      </c>
      <c r="Y116" t="s">
        <v>204</v>
      </c>
      <c r="Z116" t="s">
        <v>93</v>
      </c>
      <c r="AA116" t="s">
        <v>31</v>
      </c>
      <c r="AB116" t="s">
        <v>49</v>
      </c>
      <c r="AC116" t="s">
        <v>86</v>
      </c>
      <c r="AD116" t="s">
        <v>41</v>
      </c>
      <c r="AE116">
        <v>42</v>
      </c>
      <c r="AF116" t="s">
        <v>29</v>
      </c>
      <c r="AG116" t="s">
        <v>522</v>
      </c>
      <c r="AH116" s="1" t="s">
        <v>41</v>
      </c>
      <c r="AI116" s="1" t="s">
        <v>31</v>
      </c>
      <c r="AJ116">
        <v>15</v>
      </c>
      <c r="AK116">
        <v>4</v>
      </c>
      <c r="AL116" t="s">
        <v>90</v>
      </c>
      <c r="AM116" t="s">
        <v>31</v>
      </c>
      <c r="AN116" t="s">
        <v>29</v>
      </c>
      <c r="AO116" t="s">
        <v>35</v>
      </c>
      <c r="AP116" t="s">
        <v>34</v>
      </c>
      <c r="AQ116" t="s">
        <v>31</v>
      </c>
      <c r="AR116" t="s">
        <v>43</v>
      </c>
      <c r="AS116" t="s">
        <v>51</v>
      </c>
      <c r="AT116" t="s">
        <v>29</v>
      </c>
      <c r="AU116" t="s">
        <v>29</v>
      </c>
      <c r="AV116">
        <v>3</v>
      </c>
    </row>
    <row r="117" spans="1:48">
      <c r="A117">
        <v>116</v>
      </c>
      <c r="B117" t="s">
        <v>278</v>
      </c>
      <c r="C117">
        <v>878781</v>
      </c>
      <c r="D117">
        <v>26</v>
      </c>
      <c r="E117">
        <v>28</v>
      </c>
      <c r="F117">
        <v>68</v>
      </c>
      <c r="G117">
        <v>1.56</v>
      </c>
      <c r="H117">
        <v>27.9421433267587</v>
      </c>
      <c r="I117" s="92">
        <v>16</v>
      </c>
      <c r="J117">
        <v>2</v>
      </c>
      <c r="K117">
        <v>3</v>
      </c>
      <c r="L117">
        <v>3</v>
      </c>
      <c r="M117" t="s">
        <v>27</v>
      </c>
      <c r="N117" t="s">
        <v>28</v>
      </c>
      <c r="O117">
        <v>3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1</v>
      </c>
      <c r="W117" t="s">
        <v>29</v>
      </c>
      <c r="X117">
        <v>14</v>
      </c>
      <c r="Y117" t="s">
        <v>72</v>
      </c>
      <c r="Z117" t="s">
        <v>29</v>
      </c>
      <c r="AA117" t="s">
        <v>25</v>
      </c>
      <c r="AB117" t="s">
        <v>31</v>
      </c>
      <c r="AC117" t="s">
        <v>32</v>
      </c>
      <c r="AD117" t="s">
        <v>33</v>
      </c>
      <c r="AE117">
        <v>24</v>
      </c>
      <c r="AF117" t="s">
        <v>29</v>
      </c>
      <c r="AG117" t="s">
        <v>521</v>
      </c>
      <c r="AH117" s="1" t="s">
        <v>33</v>
      </c>
      <c r="AI117" s="1" t="s">
        <v>31</v>
      </c>
      <c r="AJ117">
        <v>10</v>
      </c>
      <c r="AK117">
        <v>3</v>
      </c>
      <c r="AL117" t="s">
        <v>29</v>
      </c>
      <c r="AM117" t="s">
        <v>31</v>
      </c>
      <c r="AN117" t="s">
        <v>29</v>
      </c>
      <c r="AO117" t="s">
        <v>35</v>
      </c>
      <c r="AP117" t="s">
        <v>34</v>
      </c>
      <c r="AQ117" t="s">
        <v>31</v>
      </c>
      <c r="AR117" t="s">
        <v>36</v>
      </c>
      <c r="AS117" t="s">
        <v>31</v>
      </c>
      <c r="AT117" t="s">
        <v>34</v>
      </c>
      <c r="AU117" t="s">
        <v>29</v>
      </c>
      <c r="AV117">
        <v>3</v>
      </c>
    </row>
    <row r="118" spans="1:48">
      <c r="A118">
        <v>117</v>
      </c>
      <c r="B118" t="s">
        <v>279</v>
      </c>
      <c r="C118">
        <v>793123</v>
      </c>
      <c r="D118">
        <v>26</v>
      </c>
      <c r="E118">
        <v>29</v>
      </c>
      <c r="F118">
        <v>72</v>
      </c>
      <c r="G118">
        <v>1.54</v>
      </c>
      <c r="H118">
        <v>30.359251138471901</v>
      </c>
      <c r="I118" s="92">
        <v>16</v>
      </c>
      <c r="J118">
        <v>3</v>
      </c>
      <c r="K118">
        <v>4</v>
      </c>
      <c r="L118">
        <v>5</v>
      </c>
      <c r="M118" t="s">
        <v>27</v>
      </c>
      <c r="N118" t="s">
        <v>164</v>
      </c>
      <c r="O118">
        <v>2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 t="s">
        <v>29</v>
      </c>
      <c r="X118">
        <v>30</v>
      </c>
      <c r="Y118" t="s">
        <v>280</v>
      </c>
      <c r="Z118" t="s">
        <v>29</v>
      </c>
      <c r="AA118" t="s">
        <v>31</v>
      </c>
      <c r="AB118" t="s">
        <v>40</v>
      </c>
      <c r="AC118" t="s">
        <v>172</v>
      </c>
      <c r="AD118" t="s">
        <v>41</v>
      </c>
      <c r="AE118">
        <v>39</v>
      </c>
      <c r="AF118" t="s">
        <v>189</v>
      </c>
      <c r="AG118" t="s">
        <v>522</v>
      </c>
      <c r="AH118" s="1" t="s">
        <v>41</v>
      </c>
      <c r="AI118" s="1" t="s">
        <v>528</v>
      </c>
      <c r="AJ118">
        <v>17</v>
      </c>
      <c r="AK118">
        <v>4</v>
      </c>
      <c r="AL118" t="s">
        <v>29</v>
      </c>
      <c r="AM118" t="s">
        <v>31</v>
      </c>
      <c r="AN118" t="s">
        <v>34</v>
      </c>
      <c r="AO118" t="s">
        <v>35</v>
      </c>
      <c r="AP118" t="s">
        <v>34</v>
      </c>
      <c r="AQ118" t="s">
        <v>31</v>
      </c>
      <c r="AR118" t="s">
        <v>36</v>
      </c>
      <c r="AS118" t="s">
        <v>31</v>
      </c>
      <c r="AT118" t="s">
        <v>29</v>
      </c>
      <c r="AU118" t="s">
        <v>29</v>
      </c>
      <c r="AV118">
        <v>2</v>
      </c>
    </row>
    <row r="119" spans="1:48">
      <c r="A119">
        <v>118</v>
      </c>
      <c r="B119" t="s">
        <v>281</v>
      </c>
      <c r="C119">
        <v>825127</v>
      </c>
      <c r="D119">
        <v>24</v>
      </c>
      <c r="E119">
        <v>26</v>
      </c>
      <c r="F119">
        <v>61</v>
      </c>
      <c r="G119">
        <v>1.57</v>
      </c>
      <c r="H119">
        <v>24.7474542577792</v>
      </c>
      <c r="I119" s="92">
        <v>24</v>
      </c>
      <c r="J119">
        <v>4</v>
      </c>
      <c r="K119">
        <v>4</v>
      </c>
      <c r="L119">
        <v>3</v>
      </c>
      <c r="M119" t="s">
        <v>27</v>
      </c>
      <c r="N119" t="s">
        <v>47</v>
      </c>
      <c r="O119">
        <v>3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0</v>
      </c>
      <c r="W119" t="s">
        <v>29</v>
      </c>
      <c r="X119">
        <v>12</v>
      </c>
      <c r="Y119" t="s">
        <v>235</v>
      </c>
      <c r="Z119" t="s">
        <v>70</v>
      </c>
      <c r="AA119" t="s">
        <v>25</v>
      </c>
      <c r="AB119" t="s">
        <v>31</v>
      </c>
      <c r="AC119" t="s">
        <v>50</v>
      </c>
      <c r="AD119" t="s">
        <v>33</v>
      </c>
      <c r="AE119">
        <v>0</v>
      </c>
      <c r="AF119" t="s">
        <v>29</v>
      </c>
      <c r="AG119" t="s">
        <v>521</v>
      </c>
      <c r="AH119" s="1" t="s">
        <v>33</v>
      </c>
      <c r="AI119" s="1" t="s">
        <v>31</v>
      </c>
      <c r="AJ119">
        <v>0</v>
      </c>
      <c r="AK119">
        <v>1</v>
      </c>
      <c r="AL119" t="s">
        <v>29</v>
      </c>
      <c r="AM119" t="s">
        <v>31</v>
      </c>
      <c r="AN119" t="s">
        <v>29</v>
      </c>
      <c r="AO119" t="s">
        <v>35</v>
      </c>
      <c r="AP119" t="s">
        <v>34</v>
      </c>
      <c r="AQ119" t="s">
        <v>31</v>
      </c>
      <c r="AR119" t="s">
        <v>43</v>
      </c>
      <c r="AS119" t="s">
        <v>61</v>
      </c>
      <c r="AT119" t="s">
        <v>29</v>
      </c>
      <c r="AU119" t="s">
        <v>29</v>
      </c>
      <c r="AV119">
        <v>2</v>
      </c>
    </row>
    <row r="120" spans="1:48">
      <c r="A120">
        <v>119</v>
      </c>
      <c r="B120" t="s">
        <v>282</v>
      </c>
      <c r="C120">
        <v>878671</v>
      </c>
      <c r="D120">
        <v>39</v>
      </c>
      <c r="E120">
        <v>41</v>
      </c>
      <c r="F120">
        <v>75</v>
      </c>
      <c r="G120">
        <v>1.59</v>
      </c>
      <c r="H120">
        <v>29.666548000474702</v>
      </c>
      <c r="I120" s="92">
        <v>25</v>
      </c>
      <c r="J120">
        <v>4</v>
      </c>
      <c r="K120">
        <v>4</v>
      </c>
      <c r="L120">
        <v>7</v>
      </c>
      <c r="M120" t="s">
        <v>79</v>
      </c>
      <c r="N120" t="s">
        <v>68</v>
      </c>
      <c r="O120">
        <v>2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1</v>
      </c>
      <c r="V120">
        <v>0</v>
      </c>
      <c r="W120" t="s">
        <v>29</v>
      </c>
      <c r="X120">
        <v>45</v>
      </c>
      <c r="Y120" t="s">
        <v>283</v>
      </c>
      <c r="Z120" t="s">
        <v>81</v>
      </c>
      <c r="AA120" t="s">
        <v>31</v>
      </c>
      <c r="AB120" t="s">
        <v>49</v>
      </c>
      <c r="AC120" t="s">
        <v>70</v>
      </c>
      <c r="AD120" t="s">
        <v>41</v>
      </c>
      <c r="AE120">
        <v>54</v>
      </c>
      <c r="AF120" t="s">
        <v>239</v>
      </c>
      <c r="AG120" t="s">
        <v>522</v>
      </c>
      <c r="AH120" s="1" t="s">
        <v>33</v>
      </c>
      <c r="AI120" s="1" t="s">
        <v>528</v>
      </c>
      <c r="AJ120">
        <v>13</v>
      </c>
      <c r="AK120">
        <v>3</v>
      </c>
      <c r="AL120" t="s">
        <v>60</v>
      </c>
      <c r="AM120">
        <v>5</v>
      </c>
      <c r="AN120" t="s">
        <v>34</v>
      </c>
      <c r="AO120" t="s">
        <v>35</v>
      </c>
      <c r="AP120" t="s">
        <v>34</v>
      </c>
      <c r="AQ120">
        <v>6</v>
      </c>
      <c r="AR120" t="s">
        <v>43</v>
      </c>
      <c r="AS120" t="s">
        <v>44</v>
      </c>
      <c r="AT120" t="s">
        <v>29</v>
      </c>
      <c r="AU120" t="s">
        <v>29</v>
      </c>
      <c r="AV120">
        <v>2</v>
      </c>
    </row>
    <row r="121" spans="1:48">
      <c r="A121">
        <v>120</v>
      </c>
      <c r="B121" t="s">
        <v>284</v>
      </c>
      <c r="C121">
        <v>879303</v>
      </c>
      <c r="D121">
        <v>22</v>
      </c>
      <c r="E121">
        <v>26</v>
      </c>
      <c r="F121">
        <v>69</v>
      </c>
      <c r="G121">
        <v>1.52</v>
      </c>
      <c r="H121">
        <v>29.864958448753502</v>
      </c>
      <c r="I121" s="92">
        <v>16</v>
      </c>
      <c r="J121">
        <v>2</v>
      </c>
      <c r="K121">
        <v>3</v>
      </c>
      <c r="L121">
        <v>3</v>
      </c>
      <c r="M121" t="s">
        <v>27</v>
      </c>
      <c r="N121" t="s">
        <v>38</v>
      </c>
      <c r="O121">
        <v>2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 t="s">
        <v>29</v>
      </c>
      <c r="X121">
        <v>14</v>
      </c>
      <c r="Y121" t="s">
        <v>283</v>
      </c>
      <c r="Z121" t="s">
        <v>29</v>
      </c>
      <c r="AA121" t="s">
        <v>25</v>
      </c>
      <c r="AB121" t="s">
        <v>31</v>
      </c>
      <c r="AC121" t="s">
        <v>32</v>
      </c>
      <c r="AD121" t="s">
        <v>33</v>
      </c>
      <c r="AE121">
        <v>23</v>
      </c>
      <c r="AF121" t="s">
        <v>29</v>
      </c>
      <c r="AG121" t="s">
        <v>521</v>
      </c>
      <c r="AH121" s="1" t="s">
        <v>33</v>
      </c>
      <c r="AI121" s="1" t="s">
        <v>31</v>
      </c>
      <c r="AJ121">
        <v>10</v>
      </c>
      <c r="AK121">
        <v>2</v>
      </c>
      <c r="AL121" t="s">
        <v>29</v>
      </c>
      <c r="AM121" t="s">
        <v>31</v>
      </c>
      <c r="AN121" t="s">
        <v>29</v>
      </c>
      <c r="AO121" t="s">
        <v>35</v>
      </c>
      <c r="AP121" t="s">
        <v>34</v>
      </c>
      <c r="AQ121" t="s">
        <v>31</v>
      </c>
      <c r="AR121" t="s">
        <v>36</v>
      </c>
      <c r="AS121" t="s">
        <v>31</v>
      </c>
      <c r="AT121" t="s">
        <v>29</v>
      </c>
      <c r="AU121" t="s">
        <v>29</v>
      </c>
      <c r="AV121">
        <v>3</v>
      </c>
    </row>
    <row r="122" spans="1:48">
      <c r="A122">
        <v>121</v>
      </c>
      <c r="B122" t="s">
        <v>285</v>
      </c>
      <c r="C122">
        <v>874967</v>
      </c>
      <c r="D122">
        <v>29</v>
      </c>
      <c r="E122">
        <v>31</v>
      </c>
      <c r="F122">
        <v>81</v>
      </c>
      <c r="G122">
        <v>1.55</v>
      </c>
      <c r="H122">
        <v>33.714880332986503</v>
      </c>
      <c r="I122" s="92">
        <v>15</v>
      </c>
      <c r="J122">
        <v>3</v>
      </c>
      <c r="K122">
        <v>3</v>
      </c>
      <c r="L122">
        <v>6</v>
      </c>
      <c r="M122" t="s">
        <v>27</v>
      </c>
      <c r="N122" t="s">
        <v>195</v>
      </c>
      <c r="O122">
        <v>3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  <c r="V122">
        <v>0</v>
      </c>
      <c r="W122" t="s">
        <v>29</v>
      </c>
      <c r="X122">
        <v>37</v>
      </c>
      <c r="Y122" t="s">
        <v>30</v>
      </c>
      <c r="Z122" t="s">
        <v>29</v>
      </c>
      <c r="AA122" t="s">
        <v>31</v>
      </c>
      <c r="AB122" t="s">
        <v>40</v>
      </c>
      <c r="AC122" t="s">
        <v>224</v>
      </c>
      <c r="AD122" t="s">
        <v>41</v>
      </c>
      <c r="AE122">
        <v>46</v>
      </c>
      <c r="AF122" t="s">
        <v>29</v>
      </c>
      <c r="AG122" t="s">
        <v>522</v>
      </c>
      <c r="AH122" s="1" t="s">
        <v>41</v>
      </c>
      <c r="AI122" s="1" t="s">
        <v>524</v>
      </c>
      <c r="AJ122">
        <v>16</v>
      </c>
      <c r="AK122">
        <v>4</v>
      </c>
      <c r="AL122" t="s">
        <v>29</v>
      </c>
      <c r="AM122" t="s">
        <v>31</v>
      </c>
      <c r="AN122" t="s">
        <v>29</v>
      </c>
      <c r="AO122" t="s">
        <v>35</v>
      </c>
      <c r="AP122" t="s">
        <v>34</v>
      </c>
      <c r="AQ122" t="s">
        <v>31</v>
      </c>
      <c r="AR122" t="s">
        <v>36</v>
      </c>
      <c r="AS122" t="s">
        <v>31</v>
      </c>
      <c r="AT122" t="s">
        <v>34</v>
      </c>
      <c r="AU122" t="s">
        <v>29</v>
      </c>
      <c r="AV122">
        <v>3</v>
      </c>
    </row>
    <row r="123" spans="1:48">
      <c r="A123">
        <v>122</v>
      </c>
      <c r="B123" t="s">
        <v>286</v>
      </c>
      <c r="C123">
        <v>879341</v>
      </c>
      <c r="D123">
        <v>31</v>
      </c>
      <c r="E123">
        <v>35</v>
      </c>
      <c r="F123">
        <v>79</v>
      </c>
      <c r="G123">
        <v>1.56</v>
      </c>
      <c r="H123">
        <v>32.462195923734399</v>
      </c>
      <c r="I123" s="92">
        <v>22</v>
      </c>
      <c r="J123">
        <v>3</v>
      </c>
      <c r="K123">
        <v>4</v>
      </c>
      <c r="L123">
        <v>6</v>
      </c>
      <c r="M123" t="s">
        <v>27</v>
      </c>
      <c r="N123" t="s">
        <v>68</v>
      </c>
      <c r="O123">
        <v>2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 t="s">
        <v>29</v>
      </c>
      <c r="X123">
        <v>33</v>
      </c>
      <c r="Y123" t="s">
        <v>48</v>
      </c>
      <c r="Z123" t="s">
        <v>81</v>
      </c>
      <c r="AA123" t="s">
        <v>31</v>
      </c>
      <c r="AB123" t="s">
        <v>49</v>
      </c>
      <c r="AC123" t="s">
        <v>86</v>
      </c>
      <c r="AD123" t="s">
        <v>33</v>
      </c>
      <c r="AE123">
        <v>42</v>
      </c>
      <c r="AF123" t="s">
        <v>29</v>
      </c>
      <c r="AG123" t="s">
        <v>521</v>
      </c>
      <c r="AH123" s="1" t="s">
        <v>41</v>
      </c>
      <c r="AI123" s="1" t="s">
        <v>524</v>
      </c>
      <c r="AJ123">
        <v>18</v>
      </c>
      <c r="AK123">
        <v>4</v>
      </c>
      <c r="AL123" t="s">
        <v>90</v>
      </c>
      <c r="AM123" t="s">
        <v>31</v>
      </c>
      <c r="AN123" t="s">
        <v>29</v>
      </c>
      <c r="AO123" t="s">
        <v>42</v>
      </c>
      <c r="AP123" t="s">
        <v>29</v>
      </c>
      <c r="AQ123" t="s">
        <v>31</v>
      </c>
      <c r="AR123" t="s">
        <v>43</v>
      </c>
      <c r="AS123" t="s">
        <v>51</v>
      </c>
      <c r="AT123" t="s">
        <v>29</v>
      </c>
      <c r="AU123" t="s">
        <v>29</v>
      </c>
      <c r="AV123">
        <v>3</v>
      </c>
    </row>
    <row r="124" spans="1:48">
      <c r="A124">
        <v>123</v>
      </c>
      <c r="B124" t="s">
        <v>287</v>
      </c>
      <c r="C124">
        <v>879534</v>
      </c>
      <c r="D124">
        <v>25</v>
      </c>
      <c r="E124">
        <v>29</v>
      </c>
      <c r="F124">
        <v>73</v>
      </c>
      <c r="G124">
        <v>1.49</v>
      </c>
      <c r="H124">
        <v>32.881401738660401</v>
      </c>
      <c r="I124" s="92">
        <v>15</v>
      </c>
      <c r="J124">
        <v>3</v>
      </c>
      <c r="K124">
        <v>4</v>
      </c>
      <c r="L124">
        <v>4</v>
      </c>
      <c r="M124" t="s">
        <v>27</v>
      </c>
      <c r="N124" t="s">
        <v>164</v>
      </c>
      <c r="O124">
        <v>3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1</v>
      </c>
      <c r="W124" t="s">
        <v>29</v>
      </c>
      <c r="X124">
        <v>21</v>
      </c>
      <c r="Y124" t="s">
        <v>85</v>
      </c>
      <c r="Z124" t="s">
        <v>29</v>
      </c>
      <c r="AA124" t="s">
        <v>31</v>
      </c>
      <c r="AB124" t="s">
        <v>40</v>
      </c>
      <c r="AC124" t="s">
        <v>172</v>
      </c>
      <c r="AD124" t="s">
        <v>33</v>
      </c>
      <c r="AE124">
        <v>30</v>
      </c>
      <c r="AF124" t="s">
        <v>189</v>
      </c>
      <c r="AG124" t="s">
        <v>521</v>
      </c>
      <c r="AH124" s="1" t="s">
        <v>41</v>
      </c>
      <c r="AI124" s="1" t="s">
        <v>31</v>
      </c>
      <c r="AJ124">
        <v>10</v>
      </c>
      <c r="AK124">
        <v>3</v>
      </c>
      <c r="AL124" t="s">
        <v>29</v>
      </c>
      <c r="AM124" t="s">
        <v>31</v>
      </c>
      <c r="AN124" t="s">
        <v>29</v>
      </c>
      <c r="AO124" t="s">
        <v>35</v>
      </c>
      <c r="AP124" t="s">
        <v>34</v>
      </c>
      <c r="AQ124" t="s">
        <v>31</v>
      </c>
      <c r="AR124" t="s">
        <v>36</v>
      </c>
      <c r="AS124" t="s">
        <v>31</v>
      </c>
      <c r="AT124" t="s">
        <v>34</v>
      </c>
      <c r="AU124" t="s">
        <v>29</v>
      </c>
      <c r="AV124">
        <v>2</v>
      </c>
    </row>
    <row r="125" spans="1:48">
      <c r="A125">
        <v>124</v>
      </c>
      <c r="B125" t="s">
        <v>288</v>
      </c>
      <c r="C125">
        <v>868054</v>
      </c>
      <c r="D125">
        <v>44</v>
      </c>
      <c r="E125">
        <v>46</v>
      </c>
      <c r="F125">
        <v>78</v>
      </c>
      <c r="G125">
        <v>1.52</v>
      </c>
      <c r="H125">
        <v>33.760387811634402</v>
      </c>
      <c r="I125" s="92">
        <v>25</v>
      </c>
      <c r="J125">
        <v>3</v>
      </c>
      <c r="K125">
        <v>4</v>
      </c>
      <c r="L125">
        <v>13</v>
      </c>
      <c r="M125" t="s">
        <v>27</v>
      </c>
      <c r="N125" t="s">
        <v>115</v>
      </c>
      <c r="O125">
        <v>2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 t="s">
        <v>34</v>
      </c>
      <c r="X125">
        <v>69</v>
      </c>
      <c r="Y125" t="s">
        <v>101</v>
      </c>
      <c r="Z125" t="s">
        <v>81</v>
      </c>
      <c r="AA125" t="s">
        <v>31</v>
      </c>
      <c r="AB125" t="s">
        <v>40</v>
      </c>
      <c r="AC125" t="s">
        <v>73</v>
      </c>
      <c r="AD125" t="s">
        <v>33</v>
      </c>
      <c r="AE125">
        <v>78</v>
      </c>
      <c r="AF125" t="s">
        <v>29</v>
      </c>
      <c r="AG125" t="s">
        <v>521</v>
      </c>
      <c r="AH125" s="1" t="s">
        <v>41</v>
      </c>
      <c r="AI125" s="1" t="s">
        <v>528</v>
      </c>
      <c r="AJ125">
        <v>20</v>
      </c>
      <c r="AK125">
        <v>4</v>
      </c>
      <c r="AL125" t="s">
        <v>29</v>
      </c>
      <c r="AM125" t="s">
        <v>31</v>
      </c>
      <c r="AN125" t="s">
        <v>29</v>
      </c>
      <c r="AO125" t="s">
        <v>42</v>
      </c>
      <c r="AP125" t="s">
        <v>29</v>
      </c>
      <c r="AQ125" t="s">
        <v>31</v>
      </c>
      <c r="AR125" t="s">
        <v>43</v>
      </c>
      <c r="AS125" t="s">
        <v>61</v>
      </c>
      <c r="AT125" t="s">
        <v>29</v>
      </c>
      <c r="AU125" t="s">
        <v>29</v>
      </c>
      <c r="AV125">
        <v>2</v>
      </c>
    </row>
    <row r="126" spans="1:48">
      <c r="A126">
        <v>125</v>
      </c>
      <c r="B126" t="s">
        <v>289</v>
      </c>
      <c r="C126">
        <v>879999</v>
      </c>
      <c r="D126">
        <v>36</v>
      </c>
      <c r="E126">
        <v>38</v>
      </c>
      <c r="F126">
        <v>82</v>
      </c>
      <c r="G126">
        <v>1.6</v>
      </c>
      <c r="H126">
        <v>32.03125</v>
      </c>
      <c r="I126" s="92">
        <v>23</v>
      </c>
      <c r="J126">
        <v>4</v>
      </c>
      <c r="K126">
        <v>4</v>
      </c>
      <c r="L126">
        <v>6</v>
      </c>
      <c r="M126" t="s">
        <v>27</v>
      </c>
      <c r="N126" t="s">
        <v>68</v>
      </c>
      <c r="O126">
        <v>2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0</v>
      </c>
      <c r="W126" t="s">
        <v>29</v>
      </c>
      <c r="X126">
        <v>50</v>
      </c>
      <c r="Y126" t="s">
        <v>235</v>
      </c>
      <c r="Z126" t="s">
        <v>29</v>
      </c>
      <c r="AA126" t="s">
        <v>25</v>
      </c>
      <c r="AB126" t="s">
        <v>31</v>
      </c>
      <c r="AC126" t="s">
        <v>32</v>
      </c>
      <c r="AD126" t="s">
        <v>41</v>
      </c>
      <c r="AE126">
        <v>60</v>
      </c>
      <c r="AF126" t="s">
        <v>29</v>
      </c>
      <c r="AG126" t="s">
        <v>521</v>
      </c>
      <c r="AH126" s="1" t="s">
        <v>33</v>
      </c>
      <c r="AI126" s="1" t="s">
        <v>31</v>
      </c>
      <c r="AJ126">
        <v>19</v>
      </c>
      <c r="AK126">
        <v>4</v>
      </c>
      <c r="AL126" t="s">
        <v>66</v>
      </c>
      <c r="AM126" t="s">
        <v>31</v>
      </c>
      <c r="AN126" t="s">
        <v>34</v>
      </c>
      <c r="AO126" t="s">
        <v>42</v>
      </c>
      <c r="AP126" t="s">
        <v>34</v>
      </c>
      <c r="AQ126" t="s">
        <v>31</v>
      </c>
      <c r="AR126" t="s">
        <v>43</v>
      </c>
      <c r="AS126" t="s">
        <v>61</v>
      </c>
      <c r="AT126" t="s">
        <v>29</v>
      </c>
      <c r="AU126" t="s">
        <v>29</v>
      </c>
      <c r="AV126">
        <v>2</v>
      </c>
    </row>
    <row r="127" spans="1:48">
      <c r="A127">
        <v>126</v>
      </c>
      <c r="B127" t="s">
        <v>290</v>
      </c>
      <c r="C127">
        <v>877040</v>
      </c>
      <c r="D127">
        <v>27</v>
      </c>
      <c r="E127">
        <v>30</v>
      </c>
      <c r="F127">
        <v>64</v>
      </c>
      <c r="G127">
        <v>1.48</v>
      </c>
      <c r="H127">
        <v>29.218407596786001</v>
      </c>
      <c r="I127" s="92">
        <v>19</v>
      </c>
      <c r="J127">
        <v>3</v>
      </c>
      <c r="K127">
        <v>4</v>
      </c>
      <c r="L127">
        <v>5</v>
      </c>
      <c r="M127" t="s">
        <v>27</v>
      </c>
      <c r="N127" t="s">
        <v>38</v>
      </c>
      <c r="O127">
        <v>2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 t="s">
        <v>29</v>
      </c>
      <c r="X127">
        <v>22</v>
      </c>
      <c r="Y127" t="s">
        <v>48</v>
      </c>
      <c r="Z127" t="s">
        <v>29</v>
      </c>
      <c r="AA127" t="s">
        <v>25</v>
      </c>
      <c r="AB127" t="s">
        <v>31</v>
      </c>
      <c r="AC127" t="s">
        <v>32</v>
      </c>
      <c r="AD127" t="s">
        <v>33</v>
      </c>
      <c r="AE127">
        <v>31</v>
      </c>
      <c r="AF127" t="s">
        <v>29</v>
      </c>
      <c r="AG127" t="s">
        <v>522</v>
      </c>
      <c r="AH127" s="1" t="s">
        <v>33</v>
      </c>
      <c r="AI127" s="1" t="s">
        <v>31</v>
      </c>
      <c r="AJ127">
        <v>14</v>
      </c>
      <c r="AK127">
        <v>3</v>
      </c>
      <c r="AL127" t="s">
        <v>29</v>
      </c>
      <c r="AM127" t="s">
        <v>31</v>
      </c>
      <c r="AN127" t="s">
        <v>34</v>
      </c>
      <c r="AO127" t="s">
        <v>42</v>
      </c>
      <c r="AP127" t="s">
        <v>29</v>
      </c>
      <c r="AQ127" t="s">
        <v>31</v>
      </c>
      <c r="AR127" t="s">
        <v>36</v>
      </c>
      <c r="AS127" t="s">
        <v>31</v>
      </c>
      <c r="AT127" t="s">
        <v>29</v>
      </c>
      <c r="AU127" t="s">
        <v>29</v>
      </c>
      <c r="AV127">
        <v>2</v>
      </c>
    </row>
    <row r="128" spans="1:48">
      <c r="A128">
        <v>127</v>
      </c>
      <c r="B128" t="s">
        <v>291</v>
      </c>
      <c r="C128">
        <v>879851</v>
      </c>
      <c r="D128">
        <v>36</v>
      </c>
      <c r="E128">
        <v>37</v>
      </c>
      <c r="F128">
        <v>72</v>
      </c>
      <c r="G128">
        <v>1.62</v>
      </c>
      <c r="H128">
        <v>27.434842249657098</v>
      </c>
      <c r="I128" s="92">
        <v>22</v>
      </c>
      <c r="J128">
        <v>4</v>
      </c>
      <c r="K128">
        <v>4</v>
      </c>
      <c r="L128">
        <v>6</v>
      </c>
      <c r="M128" t="s">
        <v>27</v>
      </c>
      <c r="N128" t="s">
        <v>68</v>
      </c>
      <c r="O128">
        <v>2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0</v>
      </c>
      <c r="W128" t="s">
        <v>29</v>
      </c>
      <c r="X128">
        <v>53</v>
      </c>
      <c r="Y128" t="s">
        <v>133</v>
      </c>
      <c r="Z128" t="s">
        <v>81</v>
      </c>
      <c r="AA128" t="s">
        <v>31</v>
      </c>
      <c r="AB128" t="s">
        <v>40</v>
      </c>
      <c r="AC128" t="s">
        <v>73</v>
      </c>
      <c r="AD128" t="s">
        <v>41</v>
      </c>
      <c r="AE128">
        <v>60</v>
      </c>
      <c r="AF128" t="s">
        <v>29</v>
      </c>
      <c r="AG128" t="s">
        <v>522</v>
      </c>
      <c r="AH128" s="1" t="s">
        <v>41</v>
      </c>
      <c r="AI128" s="1" t="s">
        <v>525</v>
      </c>
      <c r="AJ128">
        <v>16</v>
      </c>
      <c r="AK128">
        <v>4</v>
      </c>
      <c r="AL128" t="s">
        <v>60</v>
      </c>
      <c r="AM128" t="s">
        <v>31</v>
      </c>
      <c r="AN128" t="s">
        <v>34</v>
      </c>
      <c r="AO128" t="s">
        <v>35</v>
      </c>
      <c r="AP128" t="s">
        <v>34</v>
      </c>
      <c r="AQ128" t="s">
        <v>31</v>
      </c>
      <c r="AR128" t="s">
        <v>43</v>
      </c>
      <c r="AS128" t="s">
        <v>61</v>
      </c>
      <c r="AT128" t="s">
        <v>29</v>
      </c>
      <c r="AU128" t="s">
        <v>29</v>
      </c>
      <c r="AV128">
        <v>2</v>
      </c>
    </row>
    <row r="129" spans="1:48">
      <c r="A129">
        <v>128</v>
      </c>
      <c r="B129" t="s">
        <v>292</v>
      </c>
      <c r="C129">
        <v>879199</v>
      </c>
      <c r="D129">
        <v>34</v>
      </c>
      <c r="E129">
        <v>36</v>
      </c>
      <c r="F129">
        <v>82</v>
      </c>
      <c r="G129">
        <v>1.64</v>
      </c>
      <c r="H129">
        <v>30.487804878048799</v>
      </c>
      <c r="I129" s="92">
        <v>24</v>
      </c>
      <c r="J129">
        <v>4</v>
      </c>
      <c r="K129">
        <v>5</v>
      </c>
      <c r="L129">
        <v>6</v>
      </c>
      <c r="M129" t="s">
        <v>27</v>
      </c>
      <c r="N129" t="s">
        <v>115</v>
      </c>
      <c r="O129">
        <v>4</v>
      </c>
      <c r="P129">
        <v>1</v>
      </c>
      <c r="Q129">
        <v>1</v>
      </c>
      <c r="R129">
        <v>0</v>
      </c>
      <c r="S129">
        <v>2</v>
      </c>
      <c r="T129">
        <v>0</v>
      </c>
      <c r="U129">
        <v>0</v>
      </c>
      <c r="V129">
        <v>1</v>
      </c>
      <c r="W129" t="s">
        <v>29</v>
      </c>
      <c r="X129">
        <v>38</v>
      </c>
      <c r="Y129" t="s">
        <v>89</v>
      </c>
      <c r="Z129" t="s">
        <v>29</v>
      </c>
      <c r="AA129" t="s">
        <v>31</v>
      </c>
      <c r="AB129" t="s">
        <v>49</v>
      </c>
      <c r="AC129" t="s">
        <v>32</v>
      </c>
      <c r="AD129" t="s">
        <v>33</v>
      </c>
      <c r="AE129">
        <v>48</v>
      </c>
      <c r="AF129" t="s">
        <v>29</v>
      </c>
      <c r="AG129" t="s">
        <v>521</v>
      </c>
      <c r="AH129" s="1" t="s">
        <v>33</v>
      </c>
      <c r="AI129" s="1" t="s">
        <v>31</v>
      </c>
      <c r="AJ129">
        <v>20</v>
      </c>
      <c r="AK129">
        <v>4</v>
      </c>
      <c r="AL129" t="s">
        <v>66</v>
      </c>
      <c r="AM129" t="s">
        <v>31</v>
      </c>
      <c r="AN129" t="s">
        <v>34</v>
      </c>
      <c r="AO129" t="s">
        <v>35</v>
      </c>
      <c r="AP129" t="s">
        <v>34</v>
      </c>
      <c r="AQ129" t="s">
        <v>31</v>
      </c>
      <c r="AR129" t="s">
        <v>43</v>
      </c>
      <c r="AS129" t="s">
        <v>61</v>
      </c>
      <c r="AT129" t="s">
        <v>29</v>
      </c>
      <c r="AU129" t="s">
        <v>29</v>
      </c>
      <c r="AV129">
        <v>2</v>
      </c>
    </row>
    <row r="130" spans="1:48">
      <c r="A130">
        <v>129</v>
      </c>
      <c r="B130" t="s">
        <v>293</v>
      </c>
      <c r="C130">
        <v>632636</v>
      </c>
      <c r="D130">
        <v>35</v>
      </c>
      <c r="E130">
        <v>37</v>
      </c>
      <c r="F130">
        <v>74</v>
      </c>
      <c r="G130">
        <v>1.59</v>
      </c>
      <c r="H130">
        <v>29.270994027135</v>
      </c>
      <c r="I130" s="92">
        <v>23</v>
      </c>
      <c r="J130">
        <v>3</v>
      </c>
      <c r="K130">
        <v>4</v>
      </c>
      <c r="L130">
        <v>5</v>
      </c>
      <c r="M130" t="s">
        <v>27</v>
      </c>
      <c r="N130" t="s">
        <v>68</v>
      </c>
      <c r="O130">
        <v>4</v>
      </c>
      <c r="P130">
        <v>1</v>
      </c>
      <c r="Q130">
        <v>1</v>
      </c>
      <c r="R130">
        <v>0</v>
      </c>
      <c r="S130">
        <v>2</v>
      </c>
      <c r="T130">
        <v>0</v>
      </c>
      <c r="U130">
        <v>1</v>
      </c>
      <c r="V130">
        <v>0</v>
      </c>
      <c r="W130" t="s">
        <v>29</v>
      </c>
      <c r="X130">
        <v>37</v>
      </c>
      <c r="Y130" t="s">
        <v>221</v>
      </c>
      <c r="Z130" t="s">
        <v>29</v>
      </c>
      <c r="AA130" t="s">
        <v>31</v>
      </c>
      <c r="AB130" t="s">
        <v>40</v>
      </c>
      <c r="AC130" t="s">
        <v>224</v>
      </c>
      <c r="AD130" t="s">
        <v>41</v>
      </c>
      <c r="AE130">
        <v>46</v>
      </c>
      <c r="AF130" t="s">
        <v>29</v>
      </c>
      <c r="AG130" t="s">
        <v>521</v>
      </c>
      <c r="AH130" s="1" t="s">
        <v>41</v>
      </c>
      <c r="AI130" s="1" t="s">
        <v>31</v>
      </c>
      <c r="AJ130">
        <v>14</v>
      </c>
      <c r="AK130">
        <v>4</v>
      </c>
      <c r="AL130" t="s">
        <v>66</v>
      </c>
      <c r="AM130" t="s">
        <v>31</v>
      </c>
      <c r="AN130" t="s">
        <v>34</v>
      </c>
      <c r="AO130" t="s">
        <v>42</v>
      </c>
      <c r="AP130" t="s">
        <v>29</v>
      </c>
      <c r="AQ130" t="s">
        <v>31</v>
      </c>
      <c r="AR130" t="s">
        <v>43</v>
      </c>
      <c r="AS130" t="s">
        <v>51</v>
      </c>
      <c r="AT130" t="s">
        <v>29</v>
      </c>
      <c r="AU130" t="s">
        <v>29</v>
      </c>
      <c r="AV130">
        <v>2</v>
      </c>
    </row>
    <row r="131" spans="1:48">
      <c r="A131">
        <v>130</v>
      </c>
      <c r="B131" t="s">
        <v>294</v>
      </c>
      <c r="C131">
        <v>879125</v>
      </c>
      <c r="D131">
        <v>35</v>
      </c>
      <c r="E131">
        <v>39</v>
      </c>
      <c r="F131">
        <v>79</v>
      </c>
      <c r="G131">
        <v>1.6</v>
      </c>
      <c r="H131">
        <v>30.859375</v>
      </c>
      <c r="I131" s="92">
        <v>16</v>
      </c>
      <c r="J131">
        <v>3</v>
      </c>
      <c r="K131">
        <v>4</v>
      </c>
      <c r="L131">
        <v>6</v>
      </c>
      <c r="M131" t="s">
        <v>27</v>
      </c>
      <c r="N131" t="s">
        <v>164</v>
      </c>
      <c r="O131">
        <v>2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 t="s">
        <v>29</v>
      </c>
      <c r="X131">
        <v>46</v>
      </c>
      <c r="Y131" t="s">
        <v>295</v>
      </c>
      <c r="Z131" t="s">
        <v>296</v>
      </c>
      <c r="AA131" t="s">
        <v>25</v>
      </c>
      <c r="AB131" t="s">
        <v>31</v>
      </c>
      <c r="AC131" t="s">
        <v>296</v>
      </c>
      <c r="AD131" t="s">
        <v>33</v>
      </c>
      <c r="AE131">
        <v>54</v>
      </c>
      <c r="AF131" t="s">
        <v>29</v>
      </c>
      <c r="AG131" t="s">
        <v>521</v>
      </c>
      <c r="AH131" s="1" t="s">
        <v>33</v>
      </c>
      <c r="AI131" s="1" t="s">
        <v>525</v>
      </c>
      <c r="AJ131">
        <v>18</v>
      </c>
      <c r="AK131">
        <v>3</v>
      </c>
      <c r="AL131" t="s">
        <v>90</v>
      </c>
      <c r="AM131" t="s">
        <v>31</v>
      </c>
      <c r="AN131" t="s">
        <v>34</v>
      </c>
      <c r="AO131" t="s">
        <v>35</v>
      </c>
      <c r="AP131" t="s">
        <v>34</v>
      </c>
      <c r="AQ131" t="s">
        <v>31</v>
      </c>
      <c r="AR131" t="s">
        <v>43</v>
      </c>
      <c r="AS131" t="s">
        <v>61</v>
      </c>
      <c r="AT131" t="s">
        <v>29</v>
      </c>
      <c r="AU131" t="s">
        <v>29</v>
      </c>
      <c r="AV131">
        <v>2</v>
      </c>
    </row>
    <row r="132" spans="1:48">
      <c r="A132">
        <v>131</v>
      </c>
      <c r="B132" t="s">
        <v>297</v>
      </c>
      <c r="C132">
        <v>849043</v>
      </c>
      <c r="D132">
        <v>29</v>
      </c>
      <c r="E132">
        <v>33</v>
      </c>
      <c r="F132">
        <v>69</v>
      </c>
      <c r="G132">
        <v>1.59</v>
      </c>
      <c r="H132">
        <v>27.293224160436701</v>
      </c>
      <c r="I132" s="92">
        <v>24</v>
      </c>
      <c r="J132">
        <v>4</v>
      </c>
      <c r="K132">
        <v>5</v>
      </c>
      <c r="L132">
        <v>3</v>
      </c>
      <c r="M132" t="s">
        <v>27</v>
      </c>
      <c r="N132" t="s">
        <v>68</v>
      </c>
      <c r="O132">
        <v>2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 t="s">
        <v>29</v>
      </c>
      <c r="X132">
        <v>12</v>
      </c>
      <c r="Y132" t="s">
        <v>39</v>
      </c>
      <c r="Z132" t="s">
        <v>29</v>
      </c>
      <c r="AA132" t="s">
        <v>25</v>
      </c>
      <c r="AB132" t="s">
        <v>31</v>
      </c>
      <c r="AC132" t="s">
        <v>50</v>
      </c>
      <c r="AD132" t="s">
        <v>41</v>
      </c>
      <c r="AE132">
        <v>0</v>
      </c>
      <c r="AF132" t="s">
        <v>29</v>
      </c>
      <c r="AG132" t="s">
        <v>522</v>
      </c>
      <c r="AH132" s="1" t="s">
        <v>41</v>
      </c>
      <c r="AI132" s="1" t="s">
        <v>525</v>
      </c>
      <c r="AJ132">
        <v>0</v>
      </c>
      <c r="AK132">
        <v>1</v>
      </c>
      <c r="AL132" t="s">
        <v>29</v>
      </c>
      <c r="AM132" t="s">
        <v>31</v>
      </c>
      <c r="AN132" t="s">
        <v>29</v>
      </c>
      <c r="AO132" t="s">
        <v>35</v>
      </c>
      <c r="AP132" t="s">
        <v>34</v>
      </c>
      <c r="AQ132" t="s">
        <v>31</v>
      </c>
      <c r="AR132" t="s">
        <v>43</v>
      </c>
      <c r="AS132" t="s">
        <v>61</v>
      </c>
      <c r="AT132" t="s">
        <v>29</v>
      </c>
      <c r="AU132" t="s">
        <v>29</v>
      </c>
      <c r="AV132">
        <v>2</v>
      </c>
    </row>
    <row r="133" spans="1:48">
      <c r="A133">
        <v>132</v>
      </c>
      <c r="B133" t="s">
        <v>298</v>
      </c>
      <c r="C133">
        <v>814643</v>
      </c>
      <c r="D133">
        <v>37</v>
      </c>
      <c r="E133">
        <v>39</v>
      </c>
      <c r="F133">
        <v>88</v>
      </c>
      <c r="G133">
        <v>1.63</v>
      </c>
      <c r="H133">
        <v>33.1213067861041</v>
      </c>
      <c r="I133" s="92">
        <v>24</v>
      </c>
      <c r="J133">
        <v>3</v>
      </c>
      <c r="K133">
        <v>4</v>
      </c>
      <c r="L133">
        <v>10</v>
      </c>
      <c r="M133" t="s">
        <v>27</v>
      </c>
      <c r="N133" t="s">
        <v>299</v>
      </c>
      <c r="O133">
        <v>3</v>
      </c>
      <c r="P133">
        <v>2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2</v>
      </c>
      <c r="W133" t="s">
        <v>29</v>
      </c>
      <c r="X133">
        <v>70</v>
      </c>
      <c r="Y133" t="s">
        <v>72</v>
      </c>
      <c r="Z133" t="s">
        <v>29</v>
      </c>
      <c r="AA133" t="s">
        <v>31</v>
      </c>
      <c r="AB133" t="s">
        <v>49</v>
      </c>
      <c r="AC133" t="s">
        <v>32</v>
      </c>
      <c r="AD133" t="s">
        <v>33</v>
      </c>
      <c r="AE133">
        <v>80</v>
      </c>
      <c r="AF133" t="s">
        <v>29</v>
      </c>
      <c r="AG133" t="s">
        <v>522</v>
      </c>
      <c r="AH133" s="1" t="s">
        <v>33</v>
      </c>
      <c r="AI133" s="1" t="s">
        <v>528</v>
      </c>
      <c r="AJ133">
        <v>22</v>
      </c>
      <c r="AK133">
        <v>4</v>
      </c>
      <c r="AL133" t="s">
        <v>60</v>
      </c>
      <c r="AM133" t="s">
        <v>31</v>
      </c>
      <c r="AN133" t="s">
        <v>34</v>
      </c>
      <c r="AO133" t="s">
        <v>42</v>
      </c>
      <c r="AP133" t="s">
        <v>29</v>
      </c>
      <c r="AQ133" t="s">
        <v>31</v>
      </c>
      <c r="AR133" t="s">
        <v>43</v>
      </c>
      <c r="AS133" t="s">
        <v>51</v>
      </c>
      <c r="AT133" t="s">
        <v>29</v>
      </c>
      <c r="AU133" t="s">
        <v>29</v>
      </c>
      <c r="AV133">
        <v>3</v>
      </c>
    </row>
    <row r="134" spans="1:48">
      <c r="A134">
        <v>133</v>
      </c>
      <c r="B134" t="s">
        <v>300</v>
      </c>
      <c r="C134">
        <v>863267</v>
      </c>
      <c r="D134">
        <v>26</v>
      </c>
      <c r="E134">
        <v>29</v>
      </c>
      <c r="F134">
        <v>76</v>
      </c>
      <c r="G134">
        <v>1.59</v>
      </c>
      <c r="H134">
        <v>30.0621019738143</v>
      </c>
      <c r="I134" s="92">
        <v>25</v>
      </c>
      <c r="J134">
        <v>4</v>
      </c>
      <c r="K134">
        <v>4</v>
      </c>
      <c r="L134">
        <v>4</v>
      </c>
      <c r="M134" t="s">
        <v>79</v>
      </c>
      <c r="N134" t="s">
        <v>219</v>
      </c>
      <c r="O134">
        <v>2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 t="s">
        <v>29</v>
      </c>
      <c r="X134">
        <v>26</v>
      </c>
      <c r="Y134" t="s">
        <v>89</v>
      </c>
      <c r="Z134" t="s">
        <v>301</v>
      </c>
      <c r="AA134" t="s">
        <v>31</v>
      </c>
      <c r="AB134" t="s">
        <v>40</v>
      </c>
      <c r="AC134" t="s">
        <v>32</v>
      </c>
      <c r="AD134" t="s">
        <v>33</v>
      </c>
      <c r="AE134">
        <v>35</v>
      </c>
      <c r="AF134" t="s">
        <v>29</v>
      </c>
      <c r="AG134" t="s">
        <v>521</v>
      </c>
      <c r="AH134" s="1" t="s">
        <v>41</v>
      </c>
      <c r="AI134" s="1" t="s">
        <v>31</v>
      </c>
      <c r="AJ134">
        <v>19</v>
      </c>
      <c r="AK134">
        <v>3</v>
      </c>
      <c r="AL134" t="s">
        <v>90</v>
      </c>
      <c r="AM134">
        <v>5</v>
      </c>
      <c r="AN134" t="s">
        <v>29</v>
      </c>
      <c r="AO134" t="s">
        <v>35</v>
      </c>
      <c r="AP134" t="s">
        <v>34</v>
      </c>
      <c r="AQ134">
        <v>6</v>
      </c>
      <c r="AR134" t="s">
        <v>43</v>
      </c>
      <c r="AS134" t="s">
        <v>51</v>
      </c>
      <c r="AT134" t="s">
        <v>29</v>
      </c>
      <c r="AU134" t="s">
        <v>29</v>
      </c>
      <c r="AV134">
        <v>2</v>
      </c>
    </row>
    <row r="135" spans="1:48">
      <c r="A135">
        <v>134</v>
      </c>
      <c r="B135" t="s">
        <v>302</v>
      </c>
      <c r="C135">
        <v>885749</v>
      </c>
      <c r="D135">
        <v>35</v>
      </c>
      <c r="E135">
        <v>37</v>
      </c>
      <c r="F135">
        <v>70</v>
      </c>
      <c r="G135">
        <v>1.55</v>
      </c>
      <c r="H135">
        <v>29.136316337148799</v>
      </c>
      <c r="I135" s="92">
        <v>19</v>
      </c>
      <c r="J135">
        <v>3</v>
      </c>
      <c r="K135">
        <v>4</v>
      </c>
      <c r="L135">
        <v>11</v>
      </c>
      <c r="M135" t="s">
        <v>27</v>
      </c>
      <c r="N135" t="s">
        <v>28</v>
      </c>
      <c r="O135">
        <v>4</v>
      </c>
      <c r="P135">
        <v>3</v>
      </c>
      <c r="Q135">
        <v>2</v>
      </c>
      <c r="R135">
        <v>1</v>
      </c>
      <c r="S135">
        <v>0</v>
      </c>
      <c r="T135">
        <v>0</v>
      </c>
      <c r="U135">
        <v>0</v>
      </c>
      <c r="V135">
        <v>1</v>
      </c>
      <c r="W135" t="s">
        <v>29</v>
      </c>
      <c r="X135">
        <v>41</v>
      </c>
      <c r="Y135" t="s">
        <v>303</v>
      </c>
      <c r="Z135" t="s">
        <v>102</v>
      </c>
      <c r="AA135" t="s">
        <v>31</v>
      </c>
      <c r="AB135" t="s">
        <v>49</v>
      </c>
      <c r="AC135" t="s">
        <v>81</v>
      </c>
      <c r="AD135" t="s">
        <v>33</v>
      </c>
      <c r="AE135">
        <v>48</v>
      </c>
      <c r="AF135" t="s">
        <v>29</v>
      </c>
      <c r="AG135" t="s">
        <v>521</v>
      </c>
      <c r="AH135" s="1" t="s">
        <v>33</v>
      </c>
      <c r="AI135" s="1" t="s">
        <v>525</v>
      </c>
      <c r="AJ135">
        <v>15</v>
      </c>
      <c r="AK135">
        <v>4</v>
      </c>
      <c r="AL135" t="s">
        <v>29</v>
      </c>
      <c r="AM135" t="s">
        <v>31</v>
      </c>
      <c r="AN135" t="s">
        <v>34</v>
      </c>
      <c r="AO135" t="s">
        <v>35</v>
      </c>
      <c r="AP135" t="s">
        <v>34</v>
      </c>
      <c r="AQ135" t="s">
        <v>31</v>
      </c>
      <c r="AR135" t="s">
        <v>43</v>
      </c>
      <c r="AS135" t="s">
        <v>61</v>
      </c>
      <c r="AT135" t="s">
        <v>34</v>
      </c>
      <c r="AU135" t="s">
        <v>29</v>
      </c>
      <c r="AV135">
        <v>4</v>
      </c>
    </row>
    <row r="136" spans="1:48">
      <c r="A136">
        <v>135</v>
      </c>
      <c r="B136" t="s">
        <v>304</v>
      </c>
      <c r="C136">
        <v>801566</v>
      </c>
      <c r="D136">
        <v>25</v>
      </c>
      <c r="E136">
        <v>25</v>
      </c>
      <c r="F136">
        <v>68</v>
      </c>
      <c r="G136">
        <v>1.51</v>
      </c>
      <c r="H136">
        <v>29.823253366080401</v>
      </c>
      <c r="I136" s="92">
        <v>16</v>
      </c>
      <c r="J136">
        <v>2</v>
      </c>
      <c r="K136">
        <v>3</v>
      </c>
      <c r="L136">
        <v>4</v>
      </c>
      <c r="M136" t="s">
        <v>27</v>
      </c>
      <c r="N136" t="s">
        <v>203</v>
      </c>
      <c r="O136">
        <v>2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 t="s">
        <v>29</v>
      </c>
      <c r="X136">
        <v>26</v>
      </c>
      <c r="Y136" t="s">
        <v>116</v>
      </c>
      <c r="Z136" t="s">
        <v>81</v>
      </c>
      <c r="AA136" t="s">
        <v>25</v>
      </c>
      <c r="AB136" t="s">
        <v>31</v>
      </c>
      <c r="AC136" t="s">
        <v>32</v>
      </c>
      <c r="AD136" t="s">
        <v>33</v>
      </c>
      <c r="AE136">
        <v>36</v>
      </c>
      <c r="AF136" t="s">
        <v>29</v>
      </c>
      <c r="AG136" t="s">
        <v>521</v>
      </c>
      <c r="AH136" s="1" t="s">
        <v>41</v>
      </c>
      <c r="AI136" s="1" t="s">
        <v>31</v>
      </c>
      <c r="AJ136">
        <v>16</v>
      </c>
      <c r="AK136">
        <v>4</v>
      </c>
      <c r="AL136" t="s">
        <v>29</v>
      </c>
      <c r="AM136" t="s">
        <v>31</v>
      </c>
      <c r="AN136" t="s">
        <v>34</v>
      </c>
      <c r="AO136" t="s">
        <v>35</v>
      </c>
      <c r="AP136" t="s">
        <v>34</v>
      </c>
      <c r="AQ136" t="s">
        <v>31</v>
      </c>
      <c r="AR136" t="s">
        <v>36</v>
      </c>
      <c r="AS136" t="s">
        <v>31</v>
      </c>
      <c r="AT136" t="s">
        <v>29</v>
      </c>
      <c r="AU136" t="s">
        <v>29</v>
      </c>
      <c r="AV136">
        <v>3</v>
      </c>
    </row>
    <row r="137" spans="1:48">
      <c r="A137">
        <v>136</v>
      </c>
      <c r="B137" t="s">
        <v>305</v>
      </c>
      <c r="C137">
        <v>874018</v>
      </c>
      <c r="D137">
        <v>38</v>
      </c>
      <c r="E137">
        <v>40</v>
      </c>
      <c r="F137">
        <v>79</v>
      </c>
      <c r="G137">
        <v>1.6</v>
      </c>
      <c r="H137">
        <v>30.859375</v>
      </c>
      <c r="I137" s="92">
        <v>24</v>
      </c>
      <c r="J137">
        <v>4</v>
      </c>
      <c r="K137">
        <v>5</v>
      </c>
      <c r="L137">
        <v>8</v>
      </c>
      <c r="M137" t="s">
        <v>27</v>
      </c>
      <c r="N137" t="s">
        <v>63</v>
      </c>
      <c r="O137">
        <v>5</v>
      </c>
      <c r="P137">
        <v>1</v>
      </c>
      <c r="Q137">
        <v>1</v>
      </c>
      <c r="R137">
        <v>0</v>
      </c>
      <c r="S137">
        <v>3</v>
      </c>
      <c r="T137">
        <v>0</v>
      </c>
      <c r="U137">
        <v>1</v>
      </c>
      <c r="V137">
        <v>0</v>
      </c>
      <c r="W137" t="s">
        <v>29</v>
      </c>
      <c r="X137">
        <v>53</v>
      </c>
      <c r="Y137" t="s">
        <v>252</v>
      </c>
      <c r="Z137" t="s">
        <v>81</v>
      </c>
      <c r="AA137" t="s">
        <v>25</v>
      </c>
      <c r="AB137" t="s">
        <v>31</v>
      </c>
      <c r="AC137" t="s">
        <v>81</v>
      </c>
      <c r="AD137" t="s">
        <v>41</v>
      </c>
      <c r="AE137">
        <v>62</v>
      </c>
      <c r="AF137" t="s">
        <v>29</v>
      </c>
      <c r="AG137" t="s">
        <v>522</v>
      </c>
      <c r="AH137" s="1" t="s">
        <v>41</v>
      </c>
      <c r="AI137" s="1" t="s">
        <v>31</v>
      </c>
      <c r="AJ137">
        <v>20</v>
      </c>
      <c r="AK137">
        <v>3</v>
      </c>
      <c r="AL137" t="s">
        <v>60</v>
      </c>
      <c r="AM137" t="s">
        <v>31</v>
      </c>
      <c r="AN137" t="s">
        <v>34</v>
      </c>
      <c r="AO137" t="s">
        <v>35</v>
      </c>
      <c r="AP137" t="s">
        <v>34</v>
      </c>
      <c r="AQ137" t="s">
        <v>31</v>
      </c>
      <c r="AR137" t="s">
        <v>43</v>
      </c>
      <c r="AS137" t="s">
        <v>44</v>
      </c>
      <c r="AT137" t="s">
        <v>34</v>
      </c>
      <c r="AU137" t="s">
        <v>29</v>
      </c>
      <c r="AV137">
        <v>3</v>
      </c>
    </row>
    <row r="138" spans="1:48">
      <c r="A138">
        <v>137</v>
      </c>
      <c r="B138" t="s">
        <v>306</v>
      </c>
      <c r="C138">
        <v>878711</v>
      </c>
      <c r="D138">
        <v>30</v>
      </c>
      <c r="E138">
        <v>35</v>
      </c>
      <c r="F138">
        <v>69</v>
      </c>
      <c r="G138">
        <v>1.56</v>
      </c>
      <c r="H138">
        <v>28.353057199211001</v>
      </c>
      <c r="I138" s="92">
        <v>25</v>
      </c>
      <c r="J138">
        <v>3</v>
      </c>
      <c r="K138">
        <v>4</v>
      </c>
      <c r="L138">
        <v>5</v>
      </c>
      <c r="M138" t="s">
        <v>27</v>
      </c>
      <c r="N138" t="s">
        <v>63</v>
      </c>
      <c r="O138">
        <v>2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 t="s">
        <v>29</v>
      </c>
      <c r="X138">
        <v>28</v>
      </c>
      <c r="Y138" t="s">
        <v>307</v>
      </c>
      <c r="Z138" t="s">
        <v>29</v>
      </c>
      <c r="AA138" t="s">
        <v>25</v>
      </c>
      <c r="AB138" t="s">
        <v>31</v>
      </c>
      <c r="AC138" t="s">
        <v>32</v>
      </c>
      <c r="AD138" t="s">
        <v>33</v>
      </c>
      <c r="AE138">
        <v>38</v>
      </c>
      <c r="AF138" t="s">
        <v>29</v>
      </c>
      <c r="AG138" t="s">
        <v>522</v>
      </c>
      <c r="AH138" s="1" t="s">
        <v>41</v>
      </c>
      <c r="AI138" s="1" t="s">
        <v>31</v>
      </c>
      <c r="AJ138">
        <v>18</v>
      </c>
      <c r="AK138">
        <v>4</v>
      </c>
      <c r="AL138" t="s">
        <v>66</v>
      </c>
      <c r="AM138" t="s">
        <v>31</v>
      </c>
      <c r="AN138" t="s">
        <v>29</v>
      </c>
      <c r="AO138" t="s">
        <v>42</v>
      </c>
      <c r="AP138" t="s">
        <v>29</v>
      </c>
      <c r="AQ138" t="s">
        <v>31</v>
      </c>
      <c r="AR138" t="s">
        <v>43</v>
      </c>
      <c r="AS138" t="s">
        <v>44</v>
      </c>
      <c r="AT138" t="s">
        <v>29</v>
      </c>
      <c r="AU138" t="s">
        <v>29</v>
      </c>
      <c r="AV138">
        <v>2</v>
      </c>
    </row>
    <row r="139" spans="1:48">
      <c r="A139">
        <v>138</v>
      </c>
      <c r="B139" t="s">
        <v>308</v>
      </c>
      <c r="C139">
        <v>676057</v>
      </c>
      <c r="D139">
        <v>33</v>
      </c>
      <c r="E139">
        <v>36</v>
      </c>
      <c r="F139">
        <v>69</v>
      </c>
      <c r="G139">
        <v>1.56</v>
      </c>
      <c r="H139">
        <v>28.353057199211001</v>
      </c>
      <c r="I139" s="92">
        <v>23</v>
      </c>
      <c r="J139">
        <v>4</v>
      </c>
      <c r="K139">
        <v>4</v>
      </c>
      <c r="L139">
        <v>8</v>
      </c>
      <c r="M139" t="s">
        <v>27</v>
      </c>
      <c r="N139" t="s">
        <v>68</v>
      </c>
      <c r="O139">
        <v>2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 t="s">
        <v>29</v>
      </c>
      <c r="X139">
        <v>69</v>
      </c>
      <c r="Y139" t="s">
        <v>309</v>
      </c>
      <c r="Z139" t="s">
        <v>29</v>
      </c>
      <c r="AA139" t="s">
        <v>31</v>
      </c>
      <c r="AB139" t="s">
        <v>40</v>
      </c>
      <c r="AC139" t="s">
        <v>86</v>
      </c>
      <c r="AD139" t="s">
        <v>33</v>
      </c>
      <c r="AE139">
        <v>78</v>
      </c>
      <c r="AF139" t="s">
        <v>29</v>
      </c>
      <c r="AG139" t="s">
        <v>522</v>
      </c>
      <c r="AH139" s="1" t="s">
        <v>33</v>
      </c>
      <c r="AI139" s="1" t="s">
        <v>525</v>
      </c>
      <c r="AJ139">
        <v>24</v>
      </c>
      <c r="AK139">
        <v>5</v>
      </c>
      <c r="AL139" t="s">
        <v>60</v>
      </c>
      <c r="AM139" t="s">
        <v>31</v>
      </c>
      <c r="AN139" t="s">
        <v>29</v>
      </c>
      <c r="AO139" t="s">
        <v>42</v>
      </c>
      <c r="AP139" t="s">
        <v>34</v>
      </c>
      <c r="AQ139" t="s">
        <v>31</v>
      </c>
      <c r="AR139" t="s">
        <v>43</v>
      </c>
      <c r="AS139" t="s">
        <v>61</v>
      </c>
      <c r="AT139" t="s">
        <v>29</v>
      </c>
      <c r="AU139" t="s">
        <v>29</v>
      </c>
      <c r="AV139">
        <v>2</v>
      </c>
    </row>
    <row r="140" spans="1:48">
      <c r="A140">
        <v>139</v>
      </c>
      <c r="B140" t="s">
        <v>310</v>
      </c>
      <c r="C140">
        <v>633624</v>
      </c>
      <c r="D140">
        <v>35</v>
      </c>
      <c r="E140">
        <v>36</v>
      </c>
      <c r="F140">
        <v>81</v>
      </c>
      <c r="G140">
        <v>1.6</v>
      </c>
      <c r="H140">
        <v>31.640625</v>
      </c>
      <c r="I140" s="92">
        <v>23</v>
      </c>
      <c r="J140">
        <v>4</v>
      </c>
      <c r="K140">
        <v>5</v>
      </c>
      <c r="L140">
        <v>6</v>
      </c>
      <c r="M140" t="s">
        <v>265</v>
      </c>
      <c r="N140" t="s">
        <v>68</v>
      </c>
      <c r="O140">
        <v>2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1</v>
      </c>
      <c r="V140">
        <v>0</v>
      </c>
      <c r="W140" t="s">
        <v>29</v>
      </c>
      <c r="X140">
        <v>39</v>
      </c>
      <c r="Y140" t="s">
        <v>311</v>
      </c>
      <c r="Z140" t="s">
        <v>93</v>
      </c>
      <c r="AA140" t="s">
        <v>31</v>
      </c>
      <c r="AB140" t="s">
        <v>49</v>
      </c>
      <c r="AC140" t="s">
        <v>32</v>
      </c>
      <c r="AD140" t="s">
        <v>41</v>
      </c>
      <c r="AE140">
        <v>47</v>
      </c>
      <c r="AF140" t="s">
        <v>29</v>
      </c>
      <c r="AG140" t="s">
        <v>521</v>
      </c>
      <c r="AH140" s="1" t="s">
        <v>41</v>
      </c>
      <c r="AI140" s="1" t="s">
        <v>31</v>
      </c>
      <c r="AJ140">
        <v>18</v>
      </c>
      <c r="AK140">
        <v>4</v>
      </c>
      <c r="AL140" t="s">
        <v>90</v>
      </c>
      <c r="AM140" t="s">
        <v>31</v>
      </c>
      <c r="AN140" t="s">
        <v>29</v>
      </c>
      <c r="AO140" t="s">
        <v>35</v>
      </c>
      <c r="AP140" t="s">
        <v>34</v>
      </c>
      <c r="AQ140" t="s">
        <v>31</v>
      </c>
      <c r="AR140" t="s">
        <v>43</v>
      </c>
      <c r="AS140" t="s">
        <v>61</v>
      </c>
      <c r="AT140" t="s">
        <v>29</v>
      </c>
      <c r="AU140" t="s">
        <v>29</v>
      </c>
      <c r="AV140">
        <v>3</v>
      </c>
    </row>
    <row r="141" spans="1:48">
      <c r="A141">
        <v>140</v>
      </c>
      <c r="B141" t="s">
        <v>312</v>
      </c>
      <c r="C141">
        <v>611625</v>
      </c>
      <c r="D141">
        <v>34</v>
      </c>
      <c r="E141">
        <v>35</v>
      </c>
      <c r="F141">
        <v>76</v>
      </c>
      <c r="G141">
        <v>1.61</v>
      </c>
      <c r="H141">
        <v>29.3198564870182</v>
      </c>
      <c r="I141" s="92">
        <v>24</v>
      </c>
      <c r="J141">
        <v>4</v>
      </c>
      <c r="K141">
        <v>5</v>
      </c>
      <c r="L141">
        <v>6</v>
      </c>
      <c r="M141" t="s">
        <v>27</v>
      </c>
      <c r="N141" t="s">
        <v>115</v>
      </c>
      <c r="O141">
        <v>4</v>
      </c>
      <c r="P141">
        <v>1</v>
      </c>
      <c r="Q141">
        <v>1</v>
      </c>
      <c r="R141">
        <v>0</v>
      </c>
      <c r="S141">
        <v>2</v>
      </c>
      <c r="T141">
        <v>0</v>
      </c>
      <c r="U141">
        <v>0</v>
      </c>
      <c r="V141">
        <v>1</v>
      </c>
      <c r="W141" t="s">
        <v>29</v>
      </c>
      <c r="X141">
        <v>42</v>
      </c>
      <c r="Y141" t="s">
        <v>89</v>
      </c>
      <c r="Z141" t="s">
        <v>313</v>
      </c>
      <c r="AA141" t="s">
        <v>31</v>
      </c>
      <c r="AB141" t="s">
        <v>49</v>
      </c>
      <c r="AC141" t="s">
        <v>313</v>
      </c>
      <c r="AD141" t="s">
        <v>33</v>
      </c>
      <c r="AE141">
        <v>52</v>
      </c>
      <c r="AF141" t="s">
        <v>29</v>
      </c>
      <c r="AG141" t="s">
        <v>521</v>
      </c>
      <c r="AH141" s="1" t="s">
        <v>33</v>
      </c>
      <c r="AI141" s="1" t="s">
        <v>524</v>
      </c>
      <c r="AJ141">
        <v>18</v>
      </c>
      <c r="AK141">
        <v>4</v>
      </c>
      <c r="AL141" t="s">
        <v>66</v>
      </c>
      <c r="AM141" t="s">
        <v>31</v>
      </c>
      <c r="AN141" t="s">
        <v>29</v>
      </c>
      <c r="AO141" t="s">
        <v>42</v>
      </c>
      <c r="AP141" t="s">
        <v>29</v>
      </c>
      <c r="AQ141" t="s">
        <v>31</v>
      </c>
      <c r="AR141" t="s">
        <v>43</v>
      </c>
      <c r="AS141" t="s">
        <v>51</v>
      </c>
      <c r="AT141" t="s">
        <v>34</v>
      </c>
      <c r="AU141" t="s">
        <v>29</v>
      </c>
      <c r="AV141">
        <v>2</v>
      </c>
    </row>
    <row r="142" spans="1:48">
      <c r="A142">
        <v>141</v>
      </c>
      <c r="B142" t="s">
        <v>314</v>
      </c>
      <c r="C142">
        <v>878500</v>
      </c>
      <c r="D142">
        <v>31</v>
      </c>
      <c r="E142">
        <v>32</v>
      </c>
      <c r="F142">
        <v>68</v>
      </c>
      <c r="G142">
        <v>1.54</v>
      </c>
      <c r="H142">
        <v>28.672626075223501</v>
      </c>
      <c r="I142" s="92">
        <v>21</v>
      </c>
      <c r="J142">
        <v>4</v>
      </c>
      <c r="K142">
        <v>4</v>
      </c>
      <c r="L142">
        <v>3</v>
      </c>
      <c r="M142" t="s">
        <v>27</v>
      </c>
      <c r="N142" t="s">
        <v>68</v>
      </c>
      <c r="O142">
        <v>2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 t="s">
        <v>29</v>
      </c>
      <c r="X142">
        <v>12</v>
      </c>
      <c r="Y142" t="s">
        <v>181</v>
      </c>
      <c r="Z142" t="s">
        <v>70</v>
      </c>
      <c r="AA142" t="s">
        <v>25</v>
      </c>
      <c r="AB142" t="s">
        <v>31</v>
      </c>
      <c r="AC142" t="s">
        <v>50</v>
      </c>
      <c r="AD142" t="s">
        <v>41</v>
      </c>
      <c r="AE142">
        <v>0</v>
      </c>
      <c r="AF142" t="s">
        <v>29</v>
      </c>
      <c r="AG142" t="s">
        <v>521</v>
      </c>
      <c r="AH142" s="1" t="s">
        <v>41</v>
      </c>
      <c r="AI142" s="1" t="s">
        <v>31</v>
      </c>
      <c r="AJ142">
        <v>0</v>
      </c>
      <c r="AK142">
        <v>1</v>
      </c>
      <c r="AL142" t="s">
        <v>29</v>
      </c>
      <c r="AM142" t="s">
        <v>31</v>
      </c>
      <c r="AN142" t="s">
        <v>34</v>
      </c>
      <c r="AO142" t="s">
        <v>42</v>
      </c>
      <c r="AP142" t="s">
        <v>29</v>
      </c>
      <c r="AQ142" t="s">
        <v>31</v>
      </c>
      <c r="AR142" t="s">
        <v>43</v>
      </c>
      <c r="AS142" t="s">
        <v>51</v>
      </c>
      <c r="AT142" t="s">
        <v>29</v>
      </c>
      <c r="AU142" t="s">
        <v>29</v>
      </c>
      <c r="AV142">
        <v>2</v>
      </c>
    </row>
    <row r="143" spans="1:48">
      <c r="A143">
        <v>142</v>
      </c>
      <c r="B143" t="s">
        <v>315</v>
      </c>
      <c r="C143">
        <v>821832</v>
      </c>
      <c r="D143">
        <v>28</v>
      </c>
      <c r="E143">
        <v>30</v>
      </c>
      <c r="F143">
        <v>70</v>
      </c>
      <c r="G143">
        <v>1.55</v>
      </c>
      <c r="H143">
        <v>29.136316337148799</v>
      </c>
      <c r="I143" s="92">
        <v>18</v>
      </c>
      <c r="J143">
        <v>2</v>
      </c>
      <c r="K143">
        <v>3</v>
      </c>
      <c r="L143">
        <v>4</v>
      </c>
      <c r="M143" t="s">
        <v>27</v>
      </c>
      <c r="N143" t="s">
        <v>28</v>
      </c>
      <c r="O143">
        <v>2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 t="s">
        <v>29</v>
      </c>
      <c r="X143">
        <v>23</v>
      </c>
      <c r="Y143" t="s">
        <v>280</v>
      </c>
      <c r="Z143" t="s">
        <v>29</v>
      </c>
      <c r="AA143" t="s">
        <v>25</v>
      </c>
      <c r="AB143" t="s">
        <v>31</v>
      </c>
      <c r="AC143" t="s">
        <v>32</v>
      </c>
      <c r="AD143" t="s">
        <v>33</v>
      </c>
      <c r="AE143">
        <v>31</v>
      </c>
      <c r="AF143" t="s">
        <v>29</v>
      </c>
      <c r="AG143" t="s">
        <v>521</v>
      </c>
      <c r="AH143" s="1" t="s">
        <v>33</v>
      </c>
      <c r="AI143" s="1" t="s">
        <v>525</v>
      </c>
      <c r="AJ143">
        <v>10</v>
      </c>
      <c r="AK143">
        <v>2</v>
      </c>
      <c r="AL143" t="s">
        <v>66</v>
      </c>
      <c r="AM143" t="s">
        <v>31</v>
      </c>
      <c r="AN143" t="s">
        <v>34</v>
      </c>
      <c r="AO143" t="s">
        <v>35</v>
      </c>
      <c r="AP143" t="s">
        <v>34</v>
      </c>
      <c r="AQ143" t="s">
        <v>31</v>
      </c>
      <c r="AR143" t="s">
        <v>43</v>
      </c>
      <c r="AS143" t="s">
        <v>51</v>
      </c>
      <c r="AT143" t="s">
        <v>29</v>
      </c>
      <c r="AU143" t="s">
        <v>29</v>
      </c>
      <c r="AV143">
        <v>3</v>
      </c>
    </row>
    <row r="144" spans="1:48">
      <c r="A144">
        <v>143</v>
      </c>
      <c r="B144" t="s">
        <v>316</v>
      </c>
      <c r="C144">
        <v>821067</v>
      </c>
      <c r="D144">
        <v>37</v>
      </c>
      <c r="E144">
        <v>39</v>
      </c>
      <c r="F144">
        <v>74</v>
      </c>
      <c r="G144">
        <v>1.58</v>
      </c>
      <c r="H144">
        <v>29.642685467072599</v>
      </c>
      <c r="I144" s="92">
        <v>24</v>
      </c>
      <c r="J144">
        <v>3</v>
      </c>
      <c r="K144">
        <v>4</v>
      </c>
      <c r="L144">
        <v>6</v>
      </c>
      <c r="M144" t="s">
        <v>27</v>
      </c>
      <c r="N144" t="s">
        <v>63</v>
      </c>
      <c r="O144">
        <v>4</v>
      </c>
      <c r="P144">
        <v>1</v>
      </c>
      <c r="Q144">
        <v>1</v>
      </c>
      <c r="R144">
        <v>0</v>
      </c>
      <c r="S144">
        <v>2</v>
      </c>
      <c r="T144">
        <v>0</v>
      </c>
      <c r="U144">
        <v>0</v>
      </c>
      <c r="V144">
        <v>1</v>
      </c>
      <c r="W144" t="s">
        <v>29</v>
      </c>
      <c r="X144">
        <v>46</v>
      </c>
      <c r="Y144" t="s">
        <v>30</v>
      </c>
      <c r="Z144" t="s">
        <v>29</v>
      </c>
      <c r="AA144" t="s">
        <v>25</v>
      </c>
      <c r="AB144" t="s">
        <v>31</v>
      </c>
      <c r="AC144" t="s">
        <v>317</v>
      </c>
      <c r="AD144" t="s">
        <v>33</v>
      </c>
      <c r="AE144">
        <v>54</v>
      </c>
      <c r="AF144" t="s">
        <v>29</v>
      </c>
      <c r="AG144" t="s">
        <v>522</v>
      </c>
      <c r="AH144" s="1" t="s">
        <v>41</v>
      </c>
      <c r="AI144" s="1" t="s">
        <v>31</v>
      </c>
      <c r="AJ144">
        <v>19</v>
      </c>
      <c r="AK144">
        <v>3</v>
      </c>
      <c r="AL144" t="s">
        <v>60</v>
      </c>
      <c r="AM144" t="s">
        <v>31</v>
      </c>
      <c r="AN144" t="s">
        <v>34</v>
      </c>
      <c r="AO144" t="s">
        <v>42</v>
      </c>
      <c r="AP144" t="s">
        <v>29</v>
      </c>
      <c r="AQ144" t="s">
        <v>31</v>
      </c>
      <c r="AR144" t="s">
        <v>43</v>
      </c>
      <c r="AS144" t="s">
        <v>51</v>
      </c>
      <c r="AT144" t="s">
        <v>29</v>
      </c>
      <c r="AU144" t="s">
        <v>29</v>
      </c>
      <c r="AV144">
        <v>2</v>
      </c>
    </row>
    <row r="145" spans="1:48">
      <c r="A145">
        <v>144</v>
      </c>
      <c r="B145" t="s">
        <v>318</v>
      </c>
      <c r="C145">
        <v>567167</v>
      </c>
      <c r="D145">
        <v>32</v>
      </c>
      <c r="E145">
        <v>33</v>
      </c>
      <c r="F145">
        <v>75</v>
      </c>
      <c r="G145">
        <v>1.58</v>
      </c>
      <c r="H145">
        <v>30.043262297708701</v>
      </c>
      <c r="I145" s="92">
        <v>28</v>
      </c>
      <c r="J145">
        <v>5</v>
      </c>
      <c r="K145">
        <v>5</v>
      </c>
      <c r="L145">
        <v>7</v>
      </c>
      <c r="M145" t="s">
        <v>233</v>
      </c>
      <c r="N145" t="s">
        <v>233</v>
      </c>
      <c r="O145">
        <v>3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1</v>
      </c>
      <c r="W145" t="s">
        <v>29</v>
      </c>
      <c r="X145">
        <v>50</v>
      </c>
      <c r="Y145" t="s">
        <v>181</v>
      </c>
      <c r="Z145" t="s">
        <v>29</v>
      </c>
      <c r="AA145" t="s">
        <v>31</v>
      </c>
      <c r="AB145" t="s">
        <v>49</v>
      </c>
      <c r="AC145" t="s">
        <v>32</v>
      </c>
      <c r="AD145" t="s">
        <v>33</v>
      </c>
      <c r="AE145">
        <v>59</v>
      </c>
      <c r="AF145" t="s">
        <v>29</v>
      </c>
      <c r="AG145" t="s">
        <v>522</v>
      </c>
      <c r="AH145" s="1" t="s">
        <v>33</v>
      </c>
      <c r="AI145" s="1" t="s">
        <v>31</v>
      </c>
      <c r="AJ145">
        <v>24</v>
      </c>
      <c r="AK145">
        <v>4</v>
      </c>
      <c r="AL145" t="s">
        <v>90</v>
      </c>
      <c r="AM145">
        <v>4</v>
      </c>
      <c r="AN145" t="s">
        <v>34</v>
      </c>
      <c r="AO145" t="s">
        <v>35</v>
      </c>
      <c r="AP145" t="s">
        <v>34</v>
      </c>
      <c r="AQ145">
        <v>6</v>
      </c>
      <c r="AR145" t="s">
        <v>43</v>
      </c>
      <c r="AS145" t="s">
        <v>61</v>
      </c>
      <c r="AT145" t="s">
        <v>29</v>
      </c>
      <c r="AU145" t="s">
        <v>29</v>
      </c>
      <c r="AV145">
        <v>2</v>
      </c>
    </row>
    <row r="146" spans="1:48">
      <c r="A146">
        <v>145</v>
      </c>
      <c r="B146" t="s">
        <v>319</v>
      </c>
      <c r="C146">
        <v>799516</v>
      </c>
      <c r="D146">
        <v>27</v>
      </c>
      <c r="E146">
        <v>29</v>
      </c>
      <c r="F146">
        <v>68</v>
      </c>
      <c r="G146">
        <v>1.51</v>
      </c>
      <c r="H146">
        <v>29.823253366080401</v>
      </c>
      <c r="I146" s="92">
        <v>18</v>
      </c>
      <c r="J146">
        <v>3</v>
      </c>
      <c r="K146">
        <v>3</v>
      </c>
      <c r="L146">
        <v>4</v>
      </c>
      <c r="M146" t="s">
        <v>27</v>
      </c>
      <c r="N146" t="s">
        <v>28</v>
      </c>
      <c r="O146">
        <v>2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 t="s">
        <v>29</v>
      </c>
      <c r="X146">
        <v>17</v>
      </c>
      <c r="Y146" t="s">
        <v>48</v>
      </c>
      <c r="Z146" t="s">
        <v>29</v>
      </c>
      <c r="AA146" t="s">
        <v>31</v>
      </c>
      <c r="AB146" t="s">
        <v>40</v>
      </c>
      <c r="AC146" t="s">
        <v>172</v>
      </c>
      <c r="AD146" t="s">
        <v>33</v>
      </c>
      <c r="AE146">
        <v>26</v>
      </c>
      <c r="AF146" t="s">
        <v>189</v>
      </c>
      <c r="AG146" t="s">
        <v>521</v>
      </c>
      <c r="AH146" s="1" t="s">
        <v>41</v>
      </c>
      <c r="AI146" s="1" t="s">
        <v>31</v>
      </c>
      <c r="AJ146">
        <v>10</v>
      </c>
      <c r="AK146">
        <v>2</v>
      </c>
      <c r="AL146" t="s">
        <v>29</v>
      </c>
      <c r="AM146" t="s">
        <v>31</v>
      </c>
      <c r="AN146" t="s">
        <v>34</v>
      </c>
      <c r="AO146" t="s">
        <v>35</v>
      </c>
      <c r="AP146" t="s">
        <v>34</v>
      </c>
      <c r="AQ146" t="s">
        <v>31</v>
      </c>
      <c r="AR146" t="s">
        <v>36</v>
      </c>
      <c r="AS146" t="s">
        <v>31</v>
      </c>
      <c r="AT146" t="s">
        <v>34</v>
      </c>
      <c r="AU146" t="s">
        <v>29</v>
      </c>
      <c r="AV146">
        <v>3</v>
      </c>
    </row>
    <row r="147" spans="1:48">
      <c r="A147">
        <v>146</v>
      </c>
      <c r="B147" t="s">
        <v>320</v>
      </c>
      <c r="C147">
        <v>632658</v>
      </c>
      <c r="D147">
        <v>35</v>
      </c>
      <c r="E147">
        <v>37</v>
      </c>
      <c r="F147">
        <v>74</v>
      </c>
      <c r="G147">
        <v>1.58</v>
      </c>
      <c r="H147">
        <v>29.642685467072599</v>
      </c>
      <c r="I147" s="92">
        <v>24</v>
      </c>
      <c r="J147">
        <v>3</v>
      </c>
      <c r="K147">
        <v>4</v>
      </c>
      <c r="L147">
        <v>9</v>
      </c>
      <c r="M147" t="s">
        <v>27</v>
      </c>
      <c r="N147" t="s">
        <v>63</v>
      </c>
      <c r="O147">
        <v>2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 t="s">
        <v>29</v>
      </c>
      <c r="X147">
        <v>81</v>
      </c>
      <c r="Y147" t="s">
        <v>39</v>
      </c>
      <c r="Z147" t="s">
        <v>81</v>
      </c>
      <c r="AA147" t="s">
        <v>31</v>
      </c>
      <c r="AB147" t="s">
        <v>40</v>
      </c>
      <c r="AC147" t="s">
        <v>224</v>
      </c>
      <c r="AD147" t="s">
        <v>41</v>
      </c>
      <c r="AE147">
        <v>80</v>
      </c>
      <c r="AF147" t="s">
        <v>29</v>
      </c>
      <c r="AG147" t="s">
        <v>521</v>
      </c>
      <c r="AH147" s="1" t="s">
        <v>33</v>
      </c>
      <c r="AI147" s="1" t="s">
        <v>528</v>
      </c>
      <c r="AJ147">
        <v>18</v>
      </c>
      <c r="AK147">
        <v>4</v>
      </c>
      <c r="AL147" t="s">
        <v>60</v>
      </c>
      <c r="AM147" t="s">
        <v>31</v>
      </c>
      <c r="AN147" t="s">
        <v>34</v>
      </c>
      <c r="AO147" t="s">
        <v>42</v>
      </c>
      <c r="AP147" t="s">
        <v>29</v>
      </c>
      <c r="AQ147" t="s">
        <v>31</v>
      </c>
      <c r="AR147" t="s">
        <v>43</v>
      </c>
      <c r="AS147" t="s">
        <v>51</v>
      </c>
      <c r="AT147" t="s">
        <v>29</v>
      </c>
      <c r="AU147" t="s">
        <v>29</v>
      </c>
      <c r="AV147">
        <v>2</v>
      </c>
    </row>
    <row r="148" spans="1:48">
      <c r="A148">
        <v>147</v>
      </c>
      <c r="B148" t="s">
        <v>321</v>
      </c>
      <c r="C148">
        <v>862202</v>
      </c>
      <c r="D148">
        <v>33</v>
      </c>
      <c r="E148">
        <v>36</v>
      </c>
      <c r="F148">
        <v>71</v>
      </c>
      <c r="G148">
        <v>1.57</v>
      </c>
      <c r="H148">
        <v>28.8044139721693</v>
      </c>
      <c r="I148" s="92">
        <v>23</v>
      </c>
      <c r="J148">
        <v>4</v>
      </c>
      <c r="K148">
        <v>5</v>
      </c>
      <c r="L148">
        <v>7</v>
      </c>
      <c r="M148" t="s">
        <v>27</v>
      </c>
      <c r="N148" t="s">
        <v>68</v>
      </c>
      <c r="O148">
        <v>3</v>
      </c>
      <c r="P148">
        <v>2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2</v>
      </c>
      <c r="W148" t="s">
        <v>29</v>
      </c>
      <c r="X148">
        <v>39</v>
      </c>
      <c r="Y148" t="s">
        <v>136</v>
      </c>
      <c r="Z148" t="s">
        <v>29</v>
      </c>
      <c r="AA148" t="s">
        <v>25</v>
      </c>
      <c r="AB148" t="s">
        <v>31</v>
      </c>
      <c r="AC148" t="s">
        <v>32</v>
      </c>
      <c r="AD148" t="s">
        <v>33</v>
      </c>
      <c r="AE148">
        <v>49</v>
      </c>
      <c r="AF148" t="s">
        <v>29</v>
      </c>
      <c r="AG148" t="s">
        <v>521</v>
      </c>
      <c r="AH148" s="1" t="s">
        <v>33</v>
      </c>
      <c r="AI148" s="1" t="s">
        <v>31</v>
      </c>
      <c r="AJ148">
        <v>21</v>
      </c>
      <c r="AK148">
        <v>4</v>
      </c>
      <c r="AL148" t="s">
        <v>66</v>
      </c>
      <c r="AM148" t="s">
        <v>31</v>
      </c>
      <c r="AN148" t="s">
        <v>34</v>
      </c>
      <c r="AO148" t="s">
        <v>42</v>
      </c>
      <c r="AP148" t="s">
        <v>29</v>
      </c>
      <c r="AQ148" t="s">
        <v>31</v>
      </c>
      <c r="AR148" t="s">
        <v>43</v>
      </c>
      <c r="AS148" t="s">
        <v>31</v>
      </c>
      <c r="AT148" t="s">
        <v>29</v>
      </c>
      <c r="AU148" t="s">
        <v>29</v>
      </c>
      <c r="AV148">
        <v>3</v>
      </c>
    </row>
    <row r="149" spans="1:48">
      <c r="A149">
        <v>148</v>
      </c>
      <c r="B149" t="s">
        <v>322</v>
      </c>
      <c r="C149">
        <v>877114</v>
      </c>
      <c r="D149">
        <v>35</v>
      </c>
      <c r="E149">
        <v>36</v>
      </c>
      <c r="F149">
        <v>74</v>
      </c>
      <c r="G149">
        <v>1.56</v>
      </c>
      <c r="H149">
        <v>30.4076265614727</v>
      </c>
      <c r="I149" s="92">
        <v>23</v>
      </c>
      <c r="J149">
        <v>3</v>
      </c>
      <c r="K149">
        <v>4</v>
      </c>
      <c r="L149">
        <v>7</v>
      </c>
      <c r="M149" t="s">
        <v>27</v>
      </c>
      <c r="N149" t="s">
        <v>68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0</v>
      </c>
      <c r="U149">
        <v>0</v>
      </c>
      <c r="V149">
        <v>1</v>
      </c>
      <c r="W149" t="s">
        <v>29</v>
      </c>
      <c r="X149">
        <v>56</v>
      </c>
      <c r="Y149" t="s">
        <v>280</v>
      </c>
      <c r="Z149" t="s">
        <v>70</v>
      </c>
      <c r="AA149" t="s">
        <v>31</v>
      </c>
      <c r="AB149" t="s">
        <v>49</v>
      </c>
      <c r="AC149" t="s">
        <v>86</v>
      </c>
      <c r="AD149" t="s">
        <v>33</v>
      </c>
      <c r="AE149">
        <v>65</v>
      </c>
      <c r="AF149" t="s">
        <v>29</v>
      </c>
      <c r="AG149" t="s">
        <v>522</v>
      </c>
      <c r="AH149" s="1" t="s">
        <v>33</v>
      </c>
      <c r="AI149" s="1" t="s">
        <v>31</v>
      </c>
      <c r="AJ149">
        <v>18</v>
      </c>
      <c r="AK149">
        <v>3</v>
      </c>
      <c r="AL149" t="s">
        <v>134</v>
      </c>
      <c r="AM149" t="s">
        <v>31</v>
      </c>
      <c r="AN149" t="s">
        <v>34</v>
      </c>
      <c r="AO149" t="s">
        <v>42</v>
      </c>
      <c r="AP149" t="s">
        <v>34</v>
      </c>
      <c r="AQ149" t="s">
        <v>31</v>
      </c>
      <c r="AR149" t="s">
        <v>43</v>
      </c>
      <c r="AS149" t="s">
        <v>61</v>
      </c>
      <c r="AT149" t="s">
        <v>29</v>
      </c>
      <c r="AU149" t="s">
        <v>29</v>
      </c>
      <c r="AV149">
        <v>2</v>
      </c>
    </row>
    <row r="150" spans="1:48">
      <c r="A150">
        <v>149</v>
      </c>
      <c r="B150" t="s">
        <v>323</v>
      </c>
      <c r="C150">
        <v>876858</v>
      </c>
      <c r="D150">
        <v>27</v>
      </c>
      <c r="E150">
        <v>30</v>
      </c>
      <c r="F150">
        <v>80</v>
      </c>
      <c r="G150">
        <v>1.58</v>
      </c>
      <c r="H150">
        <v>32.046146450889303</v>
      </c>
      <c r="I150" s="92">
        <v>19</v>
      </c>
      <c r="J150">
        <v>3</v>
      </c>
      <c r="K150">
        <v>3</v>
      </c>
      <c r="L150">
        <v>5</v>
      </c>
      <c r="M150" t="s">
        <v>27</v>
      </c>
      <c r="N150" t="s">
        <v>28</v>
      </c>
      <c r="O150">
        <v>3</v>
      </c>
      <c r="P150">
        <v>1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1</v>
      </c>
      <c r="W150" t="s">
        <v>29</v>
      </c>
      <c r="X150">
        <v>36</v>
      </c>
      <c r="Y150" t="s">
        <v>153</v>
      </c>
      <c r="Z150" t="s">
        <v>192</v>
      </c>
      <c r="AA150" t="s">
        <v>31</v>
      </c>
      <c r="AB150" t="s">
        <v>40</v>
      </c>
      <c r="AC150" t="s">
        <v>172</v>
      </c>
      <c r="AD150" t="s">
        <v>33</v>
      </c>
      <c r="AE150">
        <v>45</v>
      </c>
      <c r="AF150" t="s">
        <v>189</v>
      </c>
      <c r="AG150" t="s">
        <v>521</v>
      </c>
      <c r="AH150" s="1" t="s">
        <v>41</v>
      </c>
      <c r="AI150" s="1" t="s">
        <v>31</v>
      </c>
      <c r="AJ150">
        <v>12</v>
      </c>
      <c r="AK150">
        <v>4</v>
      </c>
      <c r="AL150" t="s">
        <v>66</v>
      </c>
      <c r="AM150" t="s">
        <v>31</v>
      </c>
      <c r="AN150" t="s">
        <v>34</v>
      </c>
      <c r="AO150" t="s">
        <v>35</v>
      </c>
      <c r="AP150" t="s">
        <v>34</v>
      </c>
      <c r="AQ150" t="s">
        <v>31</v>
      </c>
      <c r="AR150" t="s">
        <v>43</v>
      </c>
      <c r="AS150" t="s">
        <v>44</v>
      </c>
      <c r="AT150" t="s">
        <v>29</v>
      </c>
      <c r="AU150" t="s">
        <v>29</v>
      </c>
      <c r="AV150">
        <v>3</v>
      </c>
    </row>
    <row r="151" spans="1:48">
      <c r="A151">
        <v>150</v>
      </c>
      <c r="B151" t="s">
        <v>324</v>
      </c>
      <c r="C151">
        <v>876596</v>
      </c>
      <c r="D151">
        <v>24</v>
      </c>
      <c r="E151">
        <v>26</v>
      </c>
      <c r="F151">
        <v>69</v>
      </c>
      <c r="G151">
        <v>1.53</v>
      </c>
      <c r="H151">
        <v>29.4758426246315</v>
      </c>
      <c r="I151" s="92">
        <v>20</v>
      </c>
      <c r="J151">
        <v>3</v>
      </c>
      <c r="K151">
        <v>4</v>
      </c>
      <c r="L151">
        <v>4</v>
      </c>
      <c r="M151" t="s">
        <v>27</v>
      </c>
      <c r="N151" t="s">
        <v>68</v>
      </c>
      <c r="O151">
        <v>2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 t="s">
        <v>29</v>
      </c>
      <c r="X151">
        <v>10</v>
      </c>
      <c r="Y151" t="s">
        <v>167</v>
      </c>
      <c r="Z151" t="s">
        <v>29</v>
      </c>
      <c r="AA151" t="s">
        <v>31</v>
      </c>
      <c r="AB151" t="s">
        <v>40</v>
      </c>
      <c r="AC151" t="s">
        <v>172</v>
      </c>
      <c r="AD151" t="s">
        <v>33</v>
      </c>
      <c r="AE151">
        <v>19</v>
      </c>
      <c r="AF151" t="s">
        <v>189</v>
      </c>
      <c r="AG151" t="s">
        <v>521</v>
      </c>
      <c r="AH151" s="1" t="s">
        <v>41</v>
      </c>
      <c r="AI151" s="1" t="s">
        <v>31</v>
      </c>
      <c r="AJ151">
        <v>10</v>
      </c>
      <c r="AK151">
        <v>3</v>
      </c>
      <c r="AL151" t="s">
        <v>29</v>
      </c>
      <c r="AM151" t="s">
        <v>31</v>
      </c>
      <c r="AN151" t="s">
        <v>34</v>
      </c>
      <c r="AO151" t="s">
        <v>35</v>
      </c>
      <c r="AP151" t="s">
        <v>34</v>
      </c>
      <c r="AQ151" t="s">
        <v>31</v>
      </c>
      <c r="AR151" t="s">
        <v>36</v>
      </c>
      <c r="AS151" t="s">
        <v>31</v>
      </c>
      <c r="AT151" t="s">
        <v>34</v>
      </c>
      <c r="AU151" t="s">
        <v>29</v>
      </c>
      <c r="AV151">
        <v>2</v>
      </c>
    </row>
    <row r="152" spans="1:48">
      <c r="A152">
        <v>151</v>
      </c>
      <c r="B152" t="s">
        <v>325</v>
      </c>
      <c r="C152">
        <v>868508</v>
      </c>
      <c r="D152">
        <v>37</v>
      </c>
      <c r="E152">
        <v>39</v>
      </c>
      <c r="F152">
        <v>84</v>
      </c>
      <c r="G152">
        <v>1.61</v>
      </c>
      <c r="H152">
        <v>32.406157169862297</v>
      </c>
      <c r="I152" s="92">
        <v>24</v>
      </c>
      <c r="J152">
        <v>4</v>
      </c>
      <c r="K152">
        <v>4</v>
      </c>
      <c r="L152">
        <v>7</v>
      </c>
      <c r="M152" t="s">
        <v>79</v>
      </c>
      <c r="N152" t="s">
        <v>219</v>
      </c>
      <c r="O152">
        <v>3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1</v>
      </c>
      <c r="W152" t="s">
        <v>29</v>
      </c>
      <c r="X152">
        <v>54</v>
      </c>
      <c r="Y152" t="s">
        <v>69</v>
      </c>
      <c r="Z152" t="s">
        <v>102</v>
      </c>
      <c r="AA152" t="s">
        <v>25</v>
      </c>
      <c r="AB152" t="s">
        <v>31</v>
      </c>
      <c r="AC152" t="s">
        <v>32</v>
      </c>
      <c r="AD152" t="s">
        <v>33</v>
      </c>
      <c r="AE152">
        <v>64</v>
      </c>
      <c r="AF152" t="s">
        <v>29</v>
      </c>
      <c r="AG152" t="s">
        <v>521</v>
      </c>
      <c r="AH152" s="1" t="s">
        <v>33</v>
      </c>
      <c r="AI152" s="1" t="s">
        <v>528</v>
      </c>
      <c r="AJ152">
        <v>18</v>
      </c>
      <c r="AK152">
        <v>3</v>
      </c>
      <c r="AL152" t="s">
        <v>60</v>
      </c>
      <c r="AM152">
        <v>5</v>
      </c>
      <c r="AN152" t="s">
        <v>29</v>
      </c>
      <c r="AO152" t="s">
        <v>35</v>
      </c>
      <c r="AP152" t="s">
        <v>34</v>
      </c>
      <c r="AQ152">
        <v>6</v>
      </c>
      <c r="AR152" t="s">
        <v>43</v>
      </c>
      <c r="AS152" t="s">
        <v>61</v>
      </c>
      <c r="AT152" t="s">
        <v>29</v>
      </c>
      <c r="AU152" t="s">
        <v>29</v>
      </c>
      <c r="AV152">
        <v>2</v>
      </c>
    </row>
    <row r="153" spans="1:48">
      <c r="A153">
        <v>152</v>
      </c>
      <c r="B153" t="s">
        <v>326</v>
      </c>
      <c r="C153">
        <v>865303</v>
      </c>
      <c r="D153">
        <v>38</v>
      </c>
      <c r="E153">
        <v>40</v>
      </c>
      <c r="F153">
        <v>72</v>
      </c>
      <c r="G153">
        <v>1.59</v>
      </c>
      <c r="H153">
        <v>28.479886080455699</v>
      </c>
      <c r="I153" s="92">
        <v>27</v>
      </c>
      <c r="J153">
        <v>5</v>
      </c>
      <c r="K153">
        <v>5</v>
      </c>
      <c r="L153">
        <v>9</v>
      </c>
      <c r="M153" t="s">
        <v>233</v>
      </c>
      <c r="N153" t="s">
        <v>233</v>
      </c>
      <c r="O153">
        <v>2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0</v>
      </c>
      <c r="W153" t="s">
        <v>29</v>
      </c>
      <c r="X153">
        <v>76</v>
      </c>
      <c r="Y153" t="s">
        <v>162</v>
      </c>
      <c r="Z153" t="s">
        <v>327</v>
      </c>
      <c r="AA153" t="s">
        <v>31</v>
      </c>
      <c r="AB153" t="s">
        <v>49</v>
      </c>
      <c r="AC153" t="s">
        <v>32</v>
      </c>
      <c r="AD153" t="s">
        <v>41</v>
      </c>
      <c r="AE153">
        <v>84</v>
      </c>
      <c r="AF153" t="s">
        <v>29</v>
      </c>
      <c r="AG153" t="s">
        <v>522</v>
      </c>
      <c r="AH153" s="1" t="s">
        <v>33</v>
      </c>
      <c r="AI153" s="1" t="s">
        <v>31</v>
      </c>
      <c r="AJ153">
        <v>22</v>
      </c>
      <c r="AK153">
        <v>4</v>
      </c>
      <c r="AL153" t="s">
        <v>60</v>
      </c>
      <c r="AM153">
        <v>6</v>
      </c>
      <c r="AN153" t="s">
        <v>34</v>
      </c>
      <c r="AO153" t="s">
        <v>42</v>
      </c>
      <c r="AP153" t="s">
        <v>29</v>
      </c>
      <c r="AQ153">
        <v>6</v>
      </c>
      <c r="AR153" t="s">
        <v>43</v>
      </c>
      <c r="AS153" t="s">
        <v>61</v>
      </c>
      <c r="AT153" t="s">
        <v>29</v>
      </c>
      <c r="AU153" t="s">
        <v>29</v>
      </c>
      <c r="AV153">
        <v>2</v>
      </c>
    </row>
    <row r="154" spans="1:48">
      <c r="A154">
        <v>153</v>
      </c>
      <c r="B154" t="s">
        <v>328</v>
      </c>
      <c r="C154">
        <v>872655</v>
      </c>
      <c r="D154">
        <v>36</v>
      </c>
      <c r="E154">
        <v>37</v>
      </c>
      <c r="F154">
        <v>75</v>
      </c>
      <c r="G154">
        <v>1.54</v>
      </c>
      <c r="H154">
        <v>31.624219935908201</v>
      </c>
      <c r="I154" s="92">
        <v>25</v>
      </c>
      <c r="J154">
        <v>4</v>
      </c>
      <c r="K154">
        <v>4</v>
      </c>
      <c r="L154">
        <v>7</v>
      </c>
      <c r="M154" t="s">
        <v>79</v>
      </c>
      <c r="N154" t="s">
        <v>68</v>
      </c>
      <c r="O154">
        <v>3</v>
      </c>
      <c r="P154">
        <v>1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1</v>
      </c>
      <c r="W154" t="s">
        <v>29</v>
      </c>
      <c r="X154">
        <v>74</v>
      </c>
      <c r="Y154" t="s">
        <v>101</v>
      </c>
      <c r="Z154" t="s">
        <v>81</v>
      </c>
      <c r="AA154" t="s">
        <v>25</v>
      </c>
      <c r="AB154" t="s">
        <v>31</v>
      </c>
      <c r="AC154" t="s">
        <v>32</v>
      </c>
      <c r="AD154" t="s">
        <v>33</v>
      </c>
      <c r="AE154">
        <v>62</v>
      </c>
      <c r="AF154" t="s">
        <v>29</v>
      </c>
      <c r="AG154" t="s">
        <v>521</v>
      </c>
      <c r="AH154" s="1" t="s">
        <v>33</v>
      </c>
      <c r="AI154" s="1" t="s">
        <v>31</v>
      </c>
      <c r="AJ154">
        <v>18</v>
      </c>
      <c r="AK154">
        <v>2</v>
      </c>
      <c r="AL154" t="s">
        <v>66</v>
      </c>
      <c r="AM154">
        <v>4</v>
      </c>
      <c r="AN154" t="s">
        <v>34</v>
      </c>
      <c r="AO154" t="s">
        <v>35</v>
      </c>
      <c r="AP154" t="s">
        <v>34</v>
      </c>
      <c r="AQ154">
        <v>6</v>
      </c>
      <c r="AR154" t="s">
        <v>43</v>
      </c>
      <c r="AS154" t="s">
        <v>51</v>
      </c>
      <c r="AT154" t="s">
        <v>29</v>
      </c>
      <c r="AU154" t="s">
        <v>29</v>
      </c>
      <c r="AV154">
        <v>4</v>
      </c>
    </row>
    <row r="155" spans="1:48">
      <c r="A155">
        <v>154</v>
      </c>
      <c r="B155" t="s">
        <v>329</v>
      </c>
      <c r="C155">
        <v>795474</v>
      </c>
      <c r="D155">
        <v>29</v>
      </c>
      <c r="E155">
        <v>32</v>
      </c>
      <c r="F155">
        <v>84</v>
      </c>
      <c r="G155">
        <v>1.58</v>
      </c>
      <c r="H155">
        <v>33.648453773433701</v>
      </c>
      <c r="I155" s="92">
        <v>20</v>
      </c>
      <c r="J155">
        <v>3</v>
      </c>
      <c r="K155">
        <v>4</v>
      </c>
      <c r="L155">
        <v>9</v>
      </c>
      <c r="M155" t="s">
        <v>27</v>
      </c>
      <c r="N155" t="s">
        <v>28</v>
      </c>
      <c r="O155">
        <v>4</v>
      </c>
      <c r="P155">
        <v>2</v>
      </c>
      <c r="Q155">
        <v>2</v>
      </c>
      <c r="R155">
        <v>0</v>
      </c>
      <c r="S155">
        <v>1</v>
      </c>
      <c r="T155">
        <v>0</v>
      </c>
      <c r="U155">
        <v>1</v>
      </c>
      <c r="V155">
        <v>1</v>
      </c>
      <c r="W155" t="s">
        <v>29</v>
      </c>
      <c r="X155">
        <v>38</v>
      </c>
      <c r="Y155" t="s">
        <v>167</v>
      </c>
      <c r="Z155" t="s">
        <v>81</v>
      </c>
      <c r="AA155" t="s">
        <v>25</v>
      </c>
      <c r="AB155" t="s">
        <v>31</v>
      </c>
      <c r="AC155" t="s">
        <v>81</v>
      </c>
      <c r="AD155" t="s">
        <v>33</v>
      </c>
      <c r="AE155">
        <v>48</v>
      </c>
      <c r="AF155" t="s">
        <v>189</v>
      </c>
      <c r="AG155" t="s">
        <v>522</v>
      </c>
      <c r="AH155" s="1" t="s">
        <v>41</v>
      </c>
      <c r="AI155" s="1" t="s">
        <v>524</v>
      </c>
      <c r="AJ155">
        <v>16</v>
      </c>
      <c r="AK155">
        <v>4</v>
      </c>
      <c r="AL155" t="s">
        <v>90</v>
      </c>
      <c r="AM155" t="s">
        <v>31</v>
      </c>
      <c r="AN155" t="s">
        <v>34</v>
      </c>
      <c r="AO155" t="s">
        <v>42</v>
      </c>
      <c r="AP155" t="s">
        <v>29</v>
      </c>
      <c r="AQ155" t="s">
        <v>31</v>
      </c>
      <c r="AR155" t="s">
        <v>43</v>
      </c>
      <c r="AS155" t="s">
        <v>61</v>
      </c>
      <c r="AT155" t="s">
        <v>29</v>
      </c>
      <c r="AU155" t="s">
        <v>29</v>
      </c>
      <c r="AV155">
        <v>3</v>
      </c>
    </row>
    <row r="156" spans="1:48">
      <c r="A156">
        <v>155</v>
      </c>
      <c r="B156" t="s">
        <v>330</v>
      </c>
      <c r="C156">
        <v>875916</v>
      </c>
      <c r="D156">
        <v>30</v>
      </c>
      <c r="E156">
        <v>32</v>
      </c>
      <c r="F156">
        <v>82</v>
      </c>
      <c r="G156">
        <v>1.62</v>
      </c>
      <c r="H156">
        <v>31.2452370065539</v>
      </c>
      <c r="I156" s="92">
        <v>22</v>
      </c>
      <c r="J156">
        <v>3</v>
      </c>
      <c r="K156">
        <v>4</v>
      </c>
      <c r="L156">
        <v>6</v>
      </c>
      <c r="M156" t="s">
        <v>27</v>
      </c>
      <c r="N156" t="s">
        <v>68</v>
      </c>
      <c r="O156">
        <v>2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  <c r="W156" t="s">
        <v>29</v>
      </c>
      <c r="X156">
        <v>49</v>
      </c>
      <c r="Y156" t="s">
        <v>89</v>
      </c>
      <c r="Z156" t="s">
        <v>112</v>
      </c>
      <c r="AA156" t="s">
        <v>31</v>
      </c>
      <c r="AB156" t="s">
        <v>40</v>
      </c>
      <c r="AC156" t="s">
        <v>172</v>
      </c>
      <c r="AD156" t="s">
        <v>41</v>
      </c>
      <c r="AE156">
        <v>58</v>
      </c>
      <c r="AF156" t="s">
        <v>29</v>
      </c>
      <c r="AG156" t="s">
        <v>522</v>
      </c>
      <c r="AH156" s="1" t="s">
        <v>41</v>
      </c>
      <c r="AI156" s="1" t="s">
        <v>31</v>
      </c>
      <c r="AJ156">
        <v>18</v>
      </c>
      <c r="AK156">
        <v>3</v>
      </c>
      <c r="AL156" t="s">
        <v>60</v>
      </c>
      <c r="AM156" t="s">
        <v>31</v>
      </c>
      <c r="AN156" t="s">
        <v>34</v>
      </c>
      <c r="AO156" t="s">
        <v>35</v>
      </c>
      <c r="AP156" t="s">
        <v>34</v>
      </c>
      <c r="AQ156" t="s">
        <v>31</v>
      </c>
      <c r="AR156" t="s">
        <v>43</v>
      </c>
      <c r="AS156" t="s">
        <v>61</v>
      </c>
      <c r="AT156" t="s">
        <v>29</v>
      </c>
      <c r="AU156" t="s">
        <v>29</v>
      </c>
      <c r="AV156">
        <v>3</v>
      </c>
    </row>
    <row r="157" spans="1:48">
      <c r="A157">
        <v>156</v>
      </c>
      <c r="B157" t="s">
        <v>331</v>
      </c>
      <c r="C157">
        <v>875866</v>
      </c>
      <c r="D157">
        <v>33</v>
      </c>
      <c r="E157">
        <v>35</v>
      </c>
      <c r="F157">
        <v>74</v>
      </c>
      <c r="G157">
        <v>1.53</v>
      </c>
      <c r="H157">
        <v>31.611773249604799</v>
      </c>
      <c r="I157" s="92">
        <v>19</v>
      </c>
      <c r="J157">
        <v>3</v>
      </c>
      <c r="K157">
        <v>4</v>
      </c>
      <c r="L157">
        <v>5</v>
      </c>
      <c r="M157" t="s">
        <v>27</v>
      </c>
      <c r="N157" t="s">
        <v>28</v>
      </c>
      <c r="O157">
        <v>5</v>
      </c>
      <c r="P157">
        <v>1</v>
      </c>
      <c r="Q157">
        <v>1</v>
      </c>
      <c r="R157">
        <v>0</v>
      </c>
      <c r="S157">
        <v>3</v>
      </c>
      <c r="T157">
        <v>0</v>
      </c>
      <c r="U157">
        <v>0</v>
      </c>
      <c r="V157">
        <v>1</v>
      </c>
      <c r="W157" t="s">
        <v>29</v>
      </c>
      <c r="X157">
        <v>37</v>
      </c>
      <c r="Y157" t="s">
        <v>80</v>
      </c>
      <c r="Z157" t="s">
        <v>98</v>
      </c>
      <c r="AA157" t="s">
        <v>31</v>
      </c>
      <c r="AB157" t="s">
        <v>49</v>
      </c>
      <c r="AC157" t="s">
        <v>86</v>
      </c>
      <c r="AD157" t="s">
        <v>33</v>
      </c>
      <c r="AE157">
        <v>45</v>
      </c>
      <c r="AF157" t="s">
        <v>29</v>
      </c>
      <c r="AG157" t="s">
        <v>521</v>
      </c>
      <c r="AH157" s="1" t="s">
        <v>33</v>
      </c>
      <c r="AI157" s="1" t="s">
        <v>31</v>
      </c>
      <c r="AJ157">
        <v>14</v>
      </c>
      <c r="AK157">
        <v>3</v>
      </c>
      <c r="AL157" t="s">
        <v>66</v>
      </c>
      <c r="AM157" t="s">
        <v>31</v>
      </c>
      <c r="AN157" t="s">
        <v>29</v>
      </c>
      <c r="AO157" t="s">
        <v>35</v>
      </c>
      <c r="AP157" t="s">
        <v>34</v>
      </c>
      <c r="AQ157" t="s">
        <v>31</v>
      </c>
      <c r="AR157" t="s">
        <v>43</v>
      </c>
      <c r="AS157" t="s">
        <v>51</v>
      </c>
      <c r="AT157" t="s">
        <v>29</v>
      </c>
      <c r="AU157" t="s">
        <v>29</v>
      </c>
      <c r="AV157">
        <v>2</v>
      </c>
    </row>
    <row r="158" spans="1:48">
      <c r="A158">
        <v>157</v>
      </c>
      <c r="B158" t="s">
        <v>332</v>
      </c>
      <c r="C158">
        <v>783453</v>
      </c>
      <c r="D158">
        <v>29</v>
      </c>
      <c r="E158">
        <v>32</v>
      </c>
      <c r="F158">
        <v>75</v>
      </c>
      <c r="G158">
        <v>1.58</v>
      </c>
      <c r="H158">
        <v>30.043262297708701</v>
      </c>
      <c r="I158" s="92">
        <v>24</v>
      </c>
      <c r="J158">
        <v>4</v>
      </c>
      <c r="K158">
        <v>4</v>
      </c>
      <c r="L158">
        <v>3</v>
      </c>
      <c r="M158" t="s">
        <v>265</v>
      </c>
      <c r="N158" t="s">
        <v>68</v>
      </c>
      <c r="O158">
        <v>2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 t="s">
        <v>29</v>
      </c>
      <c r="X158">
        <v>14</v>
      </c>
      <c r="Y158" t="s">
        <v>235</v>
      </c>
      <c r="Z158" t="s">
        <v>29</v>
      </c>
      <c r="AA158" t="s">
        <v>31</v>
      </c>
      <c r="AB158" t="s">
        <v>40</v>
      </c>
      <c r="AC158" t="s">
        <v>172</v>
      </c>
      <c r="AD158" t="s">
        <v>33</v>
      </c>
      <c r="AE158">
        <v>24</v>
      </c>
      <c r="AF158" t="s">
        <v>29</v>
      </c>
      <c r="AG158" t="s">
        <v>521</v>
      </c>
      <c r="AH158" s="1" t="s">
        <v>41</v>
      </c>
      <c r="AI158" s="1" t="s">
        <v>31</v>
      </c>
      <c r="AJ158">
        <v>12</v>
      </c>
      <c r="AK158">
        <v>3</v>
      </c>
      <c r="AL158" t="s">
        <v>66</v>
      </c>
      <c r="AM158" t="s">
        <v>31</v>
      </c>
      <c r="AN158" t="s">
        <v>29</v>
      </c>
      <c r="AO158" t="s">
        <v>42</v>
      </c>
      <c r="AP158" t="s">
        <v>29</v>
      </c>
      <c r="AQ158" t="s">
        <v>31</v>
      </c>
      <c r="AR158" t="s">
        <v>43</v>
      </c>
      <c r="AS158" t="s">
        <v>51</v>
      </c>
      <c r="AT158" t="s">
        <v>34</v>
      </c>
      <c r="AU158" t="s">
        <v>29</v>
      </c>
      <c r="AV158">
        <v>2</v>
      </c>
    </row>
    <row r="159" spans="1:48">
      <c r="A159">
        <v>158</v>
      </c>
      <c r="B159" t="s">
        <v>333</v>
      </c>
      <c r="C159">
        <v>811625</v>
      </c>
      <c r="D159">
        <v>23</v>
      </c>
      <c r="E159">
        <v>25</v>
      </c>
      <c r="F159">
        <v>70</v>
      </c>
      <c r="G159">
        <v>1.56</v>
      </c>
      <c r="H159">
        <v>28.763971071663399</v>
      </c>
      <c r="I159" s="92">
        <v>19</v>
      </c>
      <c r="J159">
        <v>3</v>
      </c>
      <c r="K159">
        <v>4</v>
      </c>
      <c r="L159">
        <v>3</v>
      </c>
      <c r="M159" t="s">
        <v>27</v>
      </c>
      <c r="N159" t="s">
        <v>38</v>
      </c>
      <c r="O159">
        <v>2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 t="s">
        <v>29</v>
      </c>
      <c r="X159">
        <v>13</v>
      </c>
      <c r="Y159" t="s">
        <v>121</v>
      </c>
      <c r="Z159" t="s">
        <v>29</v>
      </c>
      <c r="AA159" t="s">
        <v>31</v>
      </c>
      <c r="AB159" t="s">
        <v>40</v>
      </c>
      <c r="AC159" t="s">
        <v>86</v>
      </c>
      <c r="AD159" t="s">
        <v>33</v>
      </c>
      <c r="AE159">
        <v>22</v>
      </c>
      <c r="AF159" t="s">
        <v>29</v>
      </c>
      <c r="AG159" t="s">
        <v>521</v>
      </c>
      <c r="AH159" s="1" t="s">
        <v>33</v>
      </c>
      <c r="AI159" s="1" t="s">
        <v>525</v>
      </c>
      <c r="AJ159">
        <v>10</v>
      </c>
      <c r="AK159">
        <v>3</v>
      </c>
      <c r="AL159" t="s">
        <v>90</v>
      </c>
      <c r="AM159" t="s">
        <v>31</v>
      </c>
      <c r="AN159" t="s">
        <v>34</v>
      </c>
      <c r="AO159" t="s">
        <v>35</v>
      </c>
      <c r="AP159" t="s">
        <v>34</v>
      </c>
      <c r="AQ159" t="s">
        <v>31</v>
      </c>
      <c r="AR159" t="s">
        <v>43</v>
      </c>
      <c r="AS159" t="s">
        <v>61</v>
      </c>
      <c r="AT159" t="s">
        <v>34</v>
      </c>
      <c r="AU159" t="s">
        <v>29</v>
      </c>
      <c r="AV159">
        <v>3</v>
      </c>
    </row>
    <row r="160" spans="1:48">
      <c r="A160">
        <v>159</v>
      </c>
      <c r="B160" t="s">
        <v>334</v>
      </c>
      <c r="C160">
        <v>875748</v>
      </c>
      <c r="D160">
        <v>29</v>
      </c>
      <c r="E160">
        <v>30</v>
      </c>
      <c r="F160">
        <v>69</v>
      </c>
      <c r="G160">
        <v>1.54</v>
      </c>
      <c r="H160">
        <v>29.094282341035601</v>
      </c>
      <c r="I160" s="92">
        <v>20</v>
      </c>
      <c r="J160">
        <v>3</v>
      </c>
      <c r="K160">
        <v>4</v>
      </c>
      <c r="L160">
        <v>5</v>
      </c>
      <c r="M160" t="s">
        <v>27</v>
      </c>
      <c r="N160" t="s">
        <v>38</v>
      </c>
      <c r="O160">
        <v>3</v>
      </c>
      <c r="P160">
        <v>1</v>
      </c>
      <c r="Q160">
        <v>1</v>
      </c>
      <c r="R160">
        <v>0</v>
      </c>
      <c r="S160">
        <v>1</v>
      </c>
      <c r="T160">
        <v>0</v>
      </c>
      <c r="U160">
        <v>0</v>
      </c>
      <c r="V160">
        <v>1</v>
      </c>
      <c r="W160" t="s">
        <v>29</v>
      </c>
      <c r="X160">
        <v>39</v>
      </c>
      <c r="Y160" t="s">
        <v>140</v>
      </c>
      <c r="Z160" t="s">
        <v>208</v>
      </c>
      <c r="AA160" t="s">
        <v>25</v>
      </c>
      <c r="AB160" t="s">
        <v>31</v>
      </c>
      <c r="AC160" t="s">
        <v>32</v>
      </c>
      <c r="AD160" t="s">
        <v>33</v>
      </c>
      <c r="AE160">
        <v>46</v>
      </c>
      <c r="AF160" t="s">
        <v>29</v>
      </c>
      <c r="AG160" t="s">
        <v>521</v>
      </c>
      <c r="AH160" s="1" t="s">
        <v>41</v>
      </c>
      <c r="AI160" s="1" t="s">
        <v>525</v>
      </c>
      <c r="AJ160">
        <v>14</v>
      </c>
      <c r="AK160">
        <v>3</v>
      </c>
      <c r="AL160" t="s">
        <v>134</v>
      </c>
      <c r="AM160" t="s">
        <v>31</v>
      </c>
      <c r="AN160" t="s">
        <v>34</v>
      </c>
      <c r="AO160" t="s">
        <v>42</v>
      </c>
      <c r="AP160" t="s">
        <v>34</v>
      </c>
      <c r="AQ160" t="s">
        <v>31</v>
      </c>
      <c r="AR160" t="s">
        <v>43</v>
      </c>
      <c r="AS160" t="s">
        <v>51</v>
      </c>
      <c r="AT160" t="s">
        <v>29</v>
      </c>
      <c r="AU160" t="s">
        <v>34</v>
      </c>
      <c r="AV160">
        <v>2</v>
      </c>
    </row>
    <row r="161" spans="1:48">
      <c r="A161">
        <v>160</v>
      </c>
      <c r="B161" t="s">
        <v>335</v>
      </c>
      <c r="C161">
        <v>874638</v>
      </c>
      <c r="D161">
        <v>28</v>
      </c>
      <c r="E161">
        <v>30</v>
      </c>
      <c r="F161">
        <v>90</v>
      </c>
      <c r="G161">
        <v>1.67</v>
      </c>
      <c r="H161">
        <v>32.270787765785798</v>
      </c>
      <c r="I161" s="92">
        <v>27</v>
      </c>
      <c r="J161">
        <v>5</v>
      </c>
      <c r="K161">
        <v>5</v>
      </c>
      <c r="L161">
        <v>2</v>
      </c>
      <c r="M161" t="s">
        <v>233</v>
      </c>
      <c r="N161" t="s">
        <v>233</v>
      </c>
      <c r="O161">
        <v>2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 t="s">
        <v>29</v>
      </c>
      <c r="X161">
        <v>12</v>
      </c>
      <c r="Y161" t="s">
        <v>311</v>
      </c>
      <c r="Z161" t="s">
        <v>156</v>
      </c>
      <c r="AA161" t="s">
        <v>336</v>
      </c>
      <c r="AB161" t="s">
        <v>40</v>
      </c>
      <c r="AC161" t="s">
        <v>73</v>
      </c>
      <c r="AD161" t="s">
        <v>41</v>
      </c>
      <c r="AE161">
        <v>0</v>
      </c>
      <c r="AF161" t="s">
        <v>29</v>
      </c>
      <c r="AG161" t="s">
        <v>521</v>
      </c>
      <c r="AH161" s="1" t="s">
        <v>41</v>
      </c>
      <c r="AI161" s="1" t="s">
        <v>524</v>
      </c>
      <c r="AJ161">
        <v>0</v>
      </c>
      <c r="AK161">
        <v>1</v>
      </c>
      <c r="AL161" t="s">
        <v>29</v>
      </c>
      <c r="AM161">
        <v>2</v>
      </c>
      <c r="AN161" t="s">
        <v>34</v>
      </c>
      <c r="AO161" t="s">
        <v>42</v>
      </c>
      <c r="AP161" t="s">
        <v>34</v>
      </c>
      <c r="AQ161">
        <v>2</v>
      </c>
      <c r="AR161" t="s">
        <v>43</v>
      </c>
      <c r="AS161" t="s">
        <v>61</v>
      </c>
      <c r="AT161" t="s">
        <v>29</v>
      </c>
      <c r="AU161" t="s">
        <v>29</v>
      </c>
      <c r="AV161">
        <v>2</v>
      </c>
    </row>
    <row r="162" spans="1:48">
      <c r="A162">
        <v>161</v>
      </c>
      <c r="B162" t="s">
        <v>337</v>
      </c>
      <c r="C162">
        <v>873038</v>
      </c>
      <c r="D162">
        <v>33</v>
      </c>
      <c r="E162">
        <v>34</v>
      </c>
      <c r="F162">
        <v>82</v>
      </c>
      <c r="G162">
        <v>1.59</v>
      </c>
      <c r="H162">
        <v>32.435425813852298</v>
      </c>
      <c r="I162" s="92">
        <v>19</v>
      </c>
      <c r="J162">
        <v>4</v>
      </c>
      <c r="K162">
        <v>4</v>
      </c>
      <c r="L162">
        <v>7</v>
      </c>
      <c r="M162" t="s">
        <v>27</v>
      </c>
      <c r="N162" t="s">
        <v>38</v>
      </c>
      <c r="O162">
        <v>4</v>
      </c>
      <c r="P162">
        <v>2</v>
      </c>
      <c r="Q162">
        <v>2</v>
      </c>
      <c r="R162">
        <v>0</v>
      </c>
      <c r="S162">
        <v>1</v>
      </c>
      <c r="T162">
        <v>0</v>
      </c>
      <c r="U162">
        <v>0</v>
      </c>
      <c r="V162">
        <v>2</v>
      </c>
      <c r="W162" t="s">
        <v>29</v>
      </c>
      <c r="X162">
        <v>11</v>
      </c>
      <c r="Y162" t="s">
        <v>48</v>
      </c>
      <c r="Z162" t="s">
        <v>29</v>
      </c>
      <c r="AA162" t="s">
        <v>31</v>
      </c>
      <c r="AB162" t="s">
        <v>49</v>
      </c>
      <c r="AC162" t="s">
        <v>32</v>
      </c>
      <c r="AD162" t="s">
        <v>33</v>
      </c>
      <c r="AE162">
        <v>20</v>
      </c>
      <c r="AF162" t="s">
        <v>29</v>
      </c>
      <c r="AG162" t="s">
        <v>521</v>
      </c>
      <c r="AH162" s="1" t="s">
        <v>33</v>
      </c>
      <c r="AI162" s="1" t="s">
        <v>524</v>
      </c>
      <c r="AJ162">
        <v>10</v>
      </c>
      <c r="AK162">
        <v>2</v>
      </c>
      <c r="AL162" t="s">
        <v>29</v>
      </c>
      <c r="AM162" t="s">
        <v>31</v>
      </c>
      <c r="AN162" t="s">
        <v>34</v>
      </c>
      <c r="AO162" t="s">
        <v>35</v>
      </c>
      <c r="AP162" t="s">
        <v>29</v>
      </c>
      <c r="AQ162" t="s">
        <v>31</v>
      </c>
      <c r="AR162" t="s">
        <v>36</v>
      </c>
      <c r="AS162" t="s">
        <v>31</v>
      </c>
      <c r="AT162" t="s">
        <v>34</v>
      </c>
      <c r="AU162" t="s">
        <v>29</v>
      </c>
      <c r="AV162">
        <v>4</v>
      </c>
    </row>
    <row r="163" spans="1:48">
      <c r="A163">
        <v>162</v>
      </c>
      <c r="B163" t="s">
        <v>338</v>
      </c>
      <c r="C163">
        <v>877258</v>
      </c>
      <c r="D163">
        <v>31</v>
      </c>
      <c r="E163">
        <v>33</v>
      </c>
      <c r="F163">
        <v>78</v>
      </c>
      <c r="G163">
        <v>1.54</v>
      </c>
      <c r="H163">
        <v>32.889188733344596</v>
      </c>
      <c r="I163" s="92">
        <v>19</v>
      </c>
      <c r="J163">
        <v>3</v>
      </c>
      <c r="K163">
        <v>3</v>
      </c>
      <c r="L163">
        <v>5</v>
      </c>
      <c r="M163" t="s">
        <v>27</v>
      </c>
      <c r="N163" t="s">
        <v>38</v>
      </c>
      <c r="O163">
        <v>2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1</v>
      </c>
      <c r="W163" t="s">
        <v>29</v>
      </c>
      <c r="X163">
        <v>25</v>
      </c>
      <c r="Y163" t="s">
        <v>252</v>
      </c>
      <c r="Z163" t="s">
        <v>98</v>
      </c>
      <c r="AA163" t="s">
        <v>31</v>
      </c>
      <c r="AB163" t="s">
        <v>40</v>
      </c>
      <c r="AC163" t="s">
        <v>172</v>
      </c>
      <c r="AD163" t="s">
        <v>33</v>
      </c>
      <c r="AE163">
        <v>34</v>
      </c>
      <c r="AF163" t="s">
        <v>29</v>
      </c>
      <c r="AG163" t="s">
        <v>521</v>
      </c>
      <c r="AH163" s="1" t="s">
        <v>41</v>
      </c>
      <c r="AI163" s="1" t="s">
        <v>528</v>
      </c>
      <c r="AJ163">
        <v>12</v>
      </c>
      <c r="AK163">
        <v>3</v>
      </c>
      <c r="AL163" t="s">
        <v>29</v>
      </c>
      <c r="AM163" t="s">
        <v>31</v>
      </c>
      <c r="AN163" t="s">
        <v>34</v>
      </c>
      <c r="AO163" t="s">
        <v>35</v>
      </c>
      <c r="AP163" t="s">
        <v>34</v>
      </c>
      <c r="AQ163" t="s">
        <v>31</v>
      </c>
      <c r="AR163" t="s">
        <v>43</v>
      </c>
      <c r="AS163" t="s">
        <v>51</v>
      </c>
      <c r="AT163" t="s">
        <v>34</v>
      </c>
      <c r="AU163" t="s">
        <v>29</v>
      </c>
      <c r="AV163">
        <v>2</v>
      </c>
    </row>
    <row r="164" spans="1:48">
      <c r="A164">
        <v>163</v>
      </c>
      <c r="B164" t="s">
        <v>339</v>
      </c>
      <c r="C164">
        <v>790920</v>
      </c>
      <c r="D164">
        <v>27</v>
      </c>
      <c r="E164">
        <v>30</v>
      </c>
      <c r="F164">
        <v>72</v>
      </c>
      <c r="G164">
        <v>1.56</v>
      </c>
      <c r="H164">
        <v>29.585798816568001</v>
      </c>
      <c r="I164" s="92">
        <v>24</v>
      </c>
      <c r="J164">
        <v>4</v>
      </c>
      <c r="K164">
        <v>4</v>
      </c>
      <c r="L164">
        <v>5</v>
      </c>
      <c r="M164" t="s">
        <v>27</v>
      </c>
      <c r="N164" t="s">
        <v>63</v>
      </c>
      <c r="O164">
        <v>3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1</v>
      </c>
      <c r="V164">
        <v>0</v>
      </c>
      <c r="W164" t="s">
        <v>29</v>
      </c>
      <c r="X164">
        <v>33</v>
      </c>
      <c r="Y164" t="s">
        <v>303</v>
      </c>
      <c r="Z164" t="s">
        <v>70</v>
      </c>
      <c r="AA164" t="s">
        <v>31</v>
      </c>
      <c r="AB164" t="s">
        <v>40</v>
      </c>
      <c r="AC164" t="s">
        <v>73</v>
      </c>
      <c r="AD164" t="s">
        <v>41</v>
      </c>
      <c r="AE164">
        <v>40</v>
      </c>
      <c r="AF164" t="s">
        <v>29</v>
      </c>
      <c r="AG164" t="s">
        <v>521</v>
      </c>
      <c r="AH164" s="1" t="s">
        <v>41</v>
      </c>
      <c r="AI164" s="1" t="s">
        <v>31</v>
      </c>
      <c r="AJ164">
        <v>14</v>
      </c>
      <c r="AK164">
        <v>3</v>
      </c>
      <c r="AL164" t="s">
        <v>134</v>
      </c>
      <c r="AM164" t="s">
        <v>31</v>
      </c>
      <c r="AN164" t="s">
        <v>29</v>
      </c>
      <c r="AO164" t="s">
        <v>42</v>
      </c>
      <c r="AP164" t="s">
        <v>29</v>
      </c>
      <c r="AQ164" t="s">
        <v>31</v>
      </c>
      <c r="AR164" t="s">
        <v>43</v>
      </c>
      <c r="AS164" t="s">
        <v>61</v>
      </c>
      <c r="AT164" t="s">
        <v>29</v>
      </c>
      <c r="AU164" t="s">
        <v>29</v>
      </c>
      <c r="AV164">
        <v>3</v>
      </c>
    </row>
    <row r="165" spans="1:48">
      <c r="A165">
        <v>164</v>
      </c>
      <c r="B165" t="s">
        <v>340</v>
      </c>
      <c r="C165">
        <v>640972</v>
      </c>
      <c r="D165">
        <v>31</v>
      </c>
      <c r="E165">
        <v>33</v>
      </c>
      <c r="F165">
        <v>68</v>
      </c>
      <c r="G165">
        <v>1.49</v>
      </c>
      <c r="H165">
        <v>30.629250934642599</v>
      </c>
      <c r="I165" s="92">
        <v>23</v>
      </c>
      <c r="J165">
        <v>3</v>
      </c>
      <c r="K165">
        <v>4</v>
      </c>
      <c r="L165">
        <v>6</v>
      </c>
      <c r="M165" t="s">
        <v>27</v>
      </c>
      <c r="N165" t="s">
        <v>68</v>
      </c>
      <c r="O165">
        <v>3</v>
      </c>
      <c r="P165">
        <v>1</v>
      </c>
      <c r="Q165">
        <v>1</v>
      </c>
      <c r="R165">
        <v>0</v>
      </c>
      <c r="S165">
        <v>1</v>
      </c>
      <c r="T165">
        <v>0</v>
      </c>
      <c r="U165">
        <v>0</v>
      </c>
      <c r="V165">
        <v>1</v>
      </c>
      <c r="W165" t="s">
        <v>29</v>
      </c>
      <c r="X165">
        <v>50</v>
      </c>
      <c r="Y165" t="s">
        <v>311</v>
      </c>
      <c r="Z165" t="s">
        <v>29</v>
      </c>
      <c r="AA165" t="s">
        <v>25</v>
      </c>
      <c r="AB165" t="s">
        <v>31</v>
      </c>
      <c r="AC165" t="s">
        <v>31</v>
      </c>
      <c r="AD165" t="s">
        <v>33</v>
      </c>
      <c r="AE165">
        <v>58</v>
      </c>
      <c r="AF165" t="s">
        <v>29</v>
      </c>
      <c r="AG165" t="s">
        <v>521</v>
      </c>
      <c r="AH165" s="1" t="s">
        <v>33</v>
      </c>
      <c r="AI165" s="1" t="s">
        <v>31</v>
      </c>
      <c r="AJ165">
        <v>18</v>
      </c>
      <c r="AK165">
        <v>4</v>
      </c>
      <c r="AL165" t="s">
        <v>60</v>
      </c>
      <c r="AM165" t="s">
        <v>31</v>
      </c>
      <c r="AN165" t="s">
        <v>34</v>
      </c>
      <c r="AO165" t="s">
        <v>35</v>
      </c>
      <c r="AP165" t="s">
        <v>34</v>
      </c>
      <c r="AQ165" t="s">
        <v>31</v>
      </c>
      <c r="AR165" t="s">
        <v>43</v>
      </c>
      <c r="AS165" t="s">
        <v>44</v>
      </c>
      <c r="AT165" t="s">
        <v>29</v>
      </c>
      <c r="AU165" t="s">
        <v>29</v>
      </c>
      <c r="AV165">
        <v>3</v>
      </c>
    </row>
    <row r="166" spans="1:48">
      <c r="A166">
        <v>165</v>
      </c>
      <c r="B166" t="s">
        <v>341</v>
      </c>
      <c r="C166">
        <v>886658</v>
      </c>
      <c r="D166">
        <v>27</v>
      </c>
      <c r="E166">
        <v>30</v>
      </c>
      <c r="F166">
        <v>69</v>
      </c>
      <c r="G166">
        <v>1.56</v>
      </c>
      <c r="H166">
        <v>28.353057199211001</v>
      </c>
      <c r="I166" s="92">
        <v>23</v>
      </c>
      <c r="J166">
        <v>3</v>
      </c>
      <c r="K166">
        <v>4</v>
      </c>
      <c r="L166">
        <v>8</v>
      </c>
      <c r="M166" t="s">
        <v>27</v>
      </c>
      <c r="N166" t="s">
        <v>68</v>
      </c>
      <c r="O166">
        <v>2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0</v>
      </c>
      <c r="W166" t="s">
        <v>29</v>
      </c>
      <c r="X166">
        <v>62</v>
      </c>
      <c r="Y166" t="s">
        <v>342</v>
      </c>
      <c r="Z166" t="s">
        <v>59</v>
      </c>
      <c r="AA166" t="s">
        <v>25</v>
      </c>
      <c r="AB166" t="s">
        <v>31</v>
      </c>
      <c r="AC166" t="s">
        <v>31</v>
      </c>
      <c r="AD166" t="s">
        <v>41</v>
      </c>
      <c r="AE166">
        <v>72</v>
      </c>
      <c r="AF166" t="s">
        <v>189</v>
      </c>
      <c r="AG166" t="s">
        <v>522</v>
      </c>
      <c r="AH166" s="1" t="s">
        <v>41</v>
      </c>
      <c r="AI166" s="1" t="s">
        <v>31</v>
      </c>
      <c r="AJ166">
        <v>15</v>
      </c>
      <c r="AK166">
        <v>4</v>
      </c>
      <c r="AL166" t="s">
        <v>66</v>
      </c>
      <c r="AM166" t="s">
        <v>31</v>
      </c>
      <c r="AN166" t="s">
        <v>34</v>
      </c>
      <c r="AO166" t="s">
        <v>35</v>
      </c>
      <c r="AP166" t="s">
        <v>34</v>
      </c>
      <c r="AQ166" t="s">
        <v>31</v>
      </c>
      <c r="AR166" t="s">
        <v>43</v>
      </c>
      <c r="AS166" t="s">
        <v>61</v>
      </c>
      <c r="AT166" t="s">
        <v>29</v>
      </c>
      <c r="AU166" t="s">
        <v>29</v>
      </c>
      <c r="AV166">
        <v>2</v>
      </c>
    </row>
    <row r="167" spans="1:48">
      <c r="A167">
        <v>166</v>
      </c>
      <c r="B167" t="s">
        <v>343</v>
      </c>
      <c r="C167">
        <v>644886</v>
      </c>
      <c r="D167">
        <v>27</v>
      </c>
      <c r="E167">
        <v>28</v>
      </c>
      <c r="F167">
        <v>70</v>
      </c>
      <c r="G167">
        <v>1.52</v>
      </c>
      <c r="H167">
        <v>30.297783933518001</v>
      </c>
      <c r="I167" s="92">
        <v>19</v>
      </c>
      <c r="J167">
        <v>2</v>
      </c>
      <c r="K167">
        <v>4</v>
      </c>
      <c r="L167">
        <v>4</v>
      </c>
      <c r="M167" t="s">
        <v>27</v>
      </c>
      <c r="N167" t="s">
        <v>38</v>
      </c>
      <c r="O167">
        <v>2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1</v>
      </c>
      <c r="W167" t="s">
        <v>29</v>
      </c>
      <c r="X167">
        <v>24</v>
      </c>
      <c r="Y167" t="s">
        <v>121</v>
      </c>
      <c r="Z167" t="s">
        <v>70</v>
      </c>
      <c r="AA167" t="s">
        <v>31</v>
      </c>
      <c r="AB167" t="s">
        <v>40</v>
      </c>
      <c r="AC167" t="s">
        <v>86</v>
      </c>
      <c r="AD167" t="s">
        <v>33</v>
      </c>
      <c r="AE167">
        <v>33</v>
      </c>
      <c r="AF167" t="s">
        <v>189</v>
      </c>
      <c r="AG167" t="s">
        <v>522</v>
      </c>
      <c r="AH167" s="1" t="s">
        <v>41</v>
      </c>
      <c r="AI167" s="1" t="s">
        <v>528</v>
      </c>
      <c r="AJ167">
        <v>8</v>
      </c>
      <c r="AK167">
        <v>3</v>
      </c>
      <c r="AL167" t="s">
        <v>29</v>
      </c>
      <c r="AM167" t="s">
        <v>31</v>
      </c>
      <c r="AN167" t="s">
        <v>34</v>
      </c>
      <c r="AO167" t="s">
        <v>35</v>
      </c>
      <c r="AP167" t="s">
        <v>34</v>
      </c>
      <c r="AQ167" t="s">
        <v>31</v>
      </c>
      <c r="AR167" t="s">
        <v>36</v>
      </c>
      <c r="AS167" t="s">
        <v>31</v>
      </c>
      <c r="AT167" t="s">
        <v>34</v>
      </c>
      <c r="AU167" t="s">
        <v>29</v>
      </c>
      <c r="AV167">
        <v>3</v>
      </c>
    </row>
    <row r="168" spans="1:48">
      <c r="A168">
        <v>167</v>
      </c>
      <c r="B168" t="s">
        <v>344</v>
      </c>
      <c r="C168">
        <v>777857</v>
      </c>
      <c r="D168">
        <v>33</v>
      </c>
      <c r="E168">
        <v>35</v>
      </c>
      <c r="F168">
        <v>75</v>
      </c>
      <c r="G168">
        <v>1.58</v>
      </c>
      <c r="H168">
        <v>30.043262297708701</v>
      </c>
      <c r="I168" s="92">
        <v>22</v>
      </c>
      <c r="J168">
        <v>3</v>
      </c>
      <c r="K168">
        <v>4</v>
      </c>
      <c r="L168">
        <v>5</v>
      </c>
      <c r="M168" t="s">
        <v>27</v>
      </c>
      <c r="N168" t="s">
        <v>68</v>
      </c>
      <c r="O168">
        <v>3</v>
      </c>
      <c r="P168">
        <v>1</v>
      </c>
      <c r="Q168">
        <v>1</v>
      </c>
      <c r="R168">
        <v>0</v>
      </c>
      <c r="S168">
        <v>1</v>
      </c>
      <c r="T168">
        <v>0</v>
      </c>
      <c r="U168">
        <v>0</v>
      </c>
      <c r="V168">
        <v>1</v>
      </c>
      <c r="W168" t="s">
        <v>29</v>
      </c>
      <c r="X168">
        <v>39</v>
      </c>
      <c r="Y168" t="s">
        <v>136</v>
      </c>
      <c r="Z168" t="s">
        <v>70</v>
      </c>
      <c r="AA168" t="s">
        <v>25</v>
      </c>
      <c r="AB168" t="s">
        <v>31</v>
      </c>
      <c r="AC168" t="s">
        <v>31</v>
      </c>
      <c r="AD168" t="s">
        <v>33</v>
      </c>
      <c r="AE168">
        <v>48</v>
      </c>
      <c r="AF168" t="s">
        <v>29</v>
      </c>
      <c r="AG168" t="s">
        <v>521</v>
      </c>
      <c r="AH168" s="1" t="s">
        <v>33</v>
      </c>
      <c r="AI168" s="1" t="s">
        <v>61</v>
      </c>
      <c r="AJ168">
        <v>14</v>
      </c>
      <c r="AK168">
        <v>4</v>
      </c>
      <c r="AL168" t="s">
        <v>66</v>
      </c>
      <c r="AM168" t="s">
        <v>31</v>
      </c>
      <c r="AN168" t="s">
        <v>34</v>
      </c>
      <c r="AO168" t="s">
        <v>42</v>
      </c>
      <c r="AP168" t="s">
        <v>29</v>
      </c>
      <c r="AQ168" t="s">
        <v>31</v>
      </c>
      <c r="AR168" t="s">
        <v>43</v>
      </c>
      <c r="AS168" t="s">
        <v>51</v>
      </c>
      <c r="AT168" t="s">
        <v>34</v>
      </c>
      <c r="AU168" t="s">
        <v>29</v>
      </c>
      <c r="AV168">
        <v>3</v>
      </c>
    </row>
    <row r="169" spans="1:48">
      <c r="A169">
        <v>168</v>
      </c>
      <c r="B169" t="s">
        <v>345</v>
      </c>
      <c r="C169">
        <v>582629</v>
      </c>
      <c r="D169">
        <v>35</v>
      </c>
      <c r="E169">
        <v>37</v>
      </c>
      <c r="F169">
        <v>80</v>
      </c>
      <c r="G169">
        <v>1.59</v>
      </c>
      <c r="H169">
        <v>31.644317867173001</v>
      </c>
      <c r="I169" s="92">
        <v>24</v>
      </c>
      <c r="J169">
        <v>4</v>
      </c>
      <c r="K169">
        <v>5</v>
      </c>
      <c r="L169">
        <v>8</v>
      </c>
      <c r="M169" t="s">
        <v>27</v>
      </c>
      <c r="N169" t="s">
        <v>63</v>
      </c>
      <c r="O169">
        <v>2</v>
      </c>
      <c r="P169">
        <v>2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29</v>
      </c>
      <c r="X169">
        <v>61</v>
      </c>
      <c r="Y169" t="s">
        <v>89</v>
      </c>
      <c r="Z169" t="s">
        <v>29</v>
      </c>
      <c r="AA169" t="s">
        <v>25</v>
      </c>
      <c r="AB169" t="s">
        <v>31</v>
      </c>
      <c r="AC169" t="s">
        <v>31</v>
      </c>
      <c r="AD169" t="s">
        <v>41</v>
      </c>
      <c r="AE169">
        <v>70</v>
      </c>
      <c r="AF169" t="s">
        <v>29</v>
      </c>
      <c r="AG169" t="s">
        <v>521</v>
      </c>
      <c r="AH169" s="1" t="s">
        <v>33</v>
      </c>
      <c r="AI169" s="1" t="s">
        <v>31</v>
      </c>
      <c r="AJ169">
        <v>18</v>
      </c>
      <c r="AK169">
        <v>5</v>
      </c>
      <c r="AL169" t="s">
        <v>60</v>
      </c>
      <c r="AM169" t="s">
        <v>31</v>
      </c>
      <c r="AN169" t="s">
        <v>29</v>
      </c>
      <c r="AO169" t="s">
        <v>42</v>
      </c>
      <c r="AP169" t="s">
        <v>29</v>
      </c>
      <c r="AQ169" t="s">
        <v>31</v>
      </c>
      <c r="AR169" t="s">
        <v>43</v>
      </c>
      <c r="AS169" t="s">
        <v>44</v>
      </c>
      <c r="AT169" t="s">
        <v>29</v>
      </c>
      <c r="AU169" t="s">
        <v>29</v>
      </c>
      <c r="AV169">
        <v>2</v>
      </c>
    </row>
    <row r="170" spans="1:48">
      <c r="A170">
        <v>169</v>
      </c>
      <c r="B170" t="s">
        <v>346</v>
      </c>
      <c r="C170">
        <v>884182</v>
      </c>
      <c r="D170">
        <v>30</v>
      </c>
      <c r="E170">
        <v>35</v>
      </c>
      <c r="F170">
        <v>75</v>
      </c>
      <c r="G170">
        <v>1.52</v>
      </c>
      <c r="H170">
        <v>32.461911357340703</v>
      </c>
      <c r="I170" s="92">
        <v>23</v>
      </c>
      <c r="J170">
        <v>3</v>
      </c>
      <c r="K170">
        <v>5</v>
      </c>
      <c r="L170">
        <v>5</v>
      </c>
      <c r="M170" t="s">
        <v>27</v>
      </c>
      <c r="N170" t="s">
        <v>68</v>
      </c>
      <c r="O170">
        <v>4</v>
      </c>
      <c r="P170">
        <v>2</v>
      </c>
      <c r="Q170">
        <v>2</v>
      </c>
      <c r="R170">
        <v>0</v>
      </c>
      <c r="S170">
        <v>1</v>
      </c>
      <c r="T170">
        <v>0</v>
      </c>
      <c r="U170">
        <v>0</v>
      </c>
      <c r="V170">
        <v>1</v>
      </c>
      <c r="W170" t="s">
        <v>29</v>
      </c>
      <c r="X170">
        <v>16</v>
      </c>
      <c r="Y170" t="s">
        <v>183</v>
      </c>
      <c r="Z170" t="s">
        <v>29</v>
      </c>
      <c r="AA170" t="s">
        <v>31</v>
      </c>
      <c r="AB170" t="s">
        <v>40</v>
      </c>
      <c r="AC170" t="s">
        <v>172</v>
      </c>
      <c r="AD170" t="s">
        <v>33</v>
      </c>
      <c r="AE170">
        <v>24</v>
      </c>
      <c r="AF170" t="s">
        <v>29</v>
      </c>
      <c r="AG170" t="s">
        <v>522</v>
      </c>
      <c r="AH170" s="1" t="s">
        <v>41</v>
      </c>
      <c r="AI170" s="1" t="s">
        <v>31</v>
      </c>
      <c r="AJ170">
        <v>10</v>
      </c>
      <c r="AK170">
        <v>4</v>
      </c>
      <c r="AL170" t="s">
        <v>29</v>
      </c>
      <c r="AM170" t="s">
        <v>31</v>
      </c>
      <c r="AN170" t="s">
        <v>34</v>
      </c>
      <c r="AO170" t="s">
        <v>35</v>
      </c>
      <c r="AP170" t="s">
        <v>34</v>
      </c>
      <c r="AQ170" t="s">
        <v>31</v>
      </c>
      <c r="AR170" t="s">
        <v>43</v>
      </c>
      <c r="AS170" t="s">
        <v>61</v>
      </c>
      <c r="AT170" t="s">
        <v>34</v>
      </c>
      <c r="AU170" t="s">
        <v>29</v>
      </c>
      <c r="AV170">
        <v>3</v>
      </c>
    </row>
    <row r="171" spans="1:48">
      <c r="A171">
        <v>170</v>
      </c>
      <c r="B171" t="s">
        <v>347</v>
      </c>
      <c r="C171">
        <v>727763</v>
      </c>
      <c r="D171">
        <v>33</v>
      </c>
      <c r="E171">
        <v>37</v>
      </c>
      <c r="F171">
        <v>68</v>
      </c>
      <c r="G171">
        <v>1.54</v>
      </c>
      <c r="H171">
        <v>28.672626075223501</v>
      </c>
      <c r="I171" s="92">
        <v>25</v>
      </c>
      <c r="J171">
        <v>4</v>
      </c>
      <c r="K171">
        <v>5</v>
      </c>
      <c r="L171">
        <v>6</v>
      </c>
      <c r="M171" t="s">
        <v>265</v>
      </c>
      <c r="N171" t="s">
        <v>47</v>
      </c>
      <c r="O171">
        <v>2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 t="s">
        <v>29</v>
      </c>
      <c r="X171">
        <v>50</v>
      </c>
      <c r="Y171" t="s">
        <v>58</v>
      </c>
      <c r="Z171" t="s">
        <v>81</v>
      </c>
      <c r="AA171" t="s">
        <v>31</v>
      </c>
      <c r="AB171" t="s">
        <v>40</v>
      </c>
      <c r="AC171" t="s">
        <v>172</v>
      </c>
      <c r="AD171" t="s">
        <v>41</v>
      </c>
      <c r="AE171">
        <v>59</v>
      </c>
      <c r="AF171" t="s">
        <v>29</v>
      </c>
      <c r="AG171" t="s">
        <v>521</v>
      </c>
      <c r="AH171" s="1" t="s">
        <v>33</v>
      </c>
      <c r="AI171" s="1" t="s">
        <v>525</v>
      </c>
      <c r="AJ171">
        <v>20</v>
      </c>
      <c r="AK171">
        <v>4</v>
      </c>
      <c r="AL171" t="s">
        <v>66</v>
      </c>
      <c r="AM171">
        <v>4</v>
      </c>
      <c r="AN171" t="s">
        <v>34</v>
      </c>
      <c r="AO171" t="s">
        <v>35</v>
      </c>
      <c r="AP171" t="s">
        <v>34</v>
      </c>
      <c r="AQ171">
        <v>3</v>
      </c>
      <c r="AR171" t="s">
        <v>43</v>
      </c>
      <c r="AS171" t="s">
        <v>51</v>
      </c>
      <c r="AT171" t="s">
        <v>29</v>
      </c>
      <c r="AU171" t="s">
        <v>29</v>
      </c>
      <c r="AV171">
        <v>2</v>
      </c>
    </row>
    <row r="172" spans="1:48">
      <c r="A172">
        <v>171</v>
      </c>
      <c r="B172" t="s">
        <v>348</v>
      </c>
      <c r="C172">
        <v>886079</v>
      </c>
      <c r="D172">
        <v>26</v>
      </c>
      <c r="E172">
        <v>28</v>
      </c>
      <c r="F172">
        <v>70</v>
      </c>
      <c r="G172">
        <v>1.56</v>
      </c>
      <c r="H172">
        <v>28.763971071663399</v>
      </c>
      <c r="I172" s="92">
        <v>20</v>
      </c>
      <c r="J172">
        <v>2</v>
      </c>
      <c r="K172">
        <v>3</v>
      </c>
      <c r="L172">
        <v>3</v>
      </c>
      <c r="M172" t="s">
        <v>27</v>
      </c>
      <c r="N172" t="s">
        <v>28</v>
      </c>
      <c r="O172">
        <v>2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 t="s">
        <v>29</v>
      </c>
      <c r="X172">
        <v>15</v>
      </c>
      <c r="Y172" t="s">
        <v>167</v>
      </c>
      <c r="Z172" t="s">
        <v>93</v>
      </c>
      <c r="AA172" t="s">
        <v>25</v>
      </c>
      <c r="AB172" t="s">
        <v>31</v>
      </c>
      <c r="AC172" t="s">
        <v>31</v>
      </c>
      <c r="AD172" t="s">
        <v>41</v>
      </c>
      <c r="AE172">
        <v>0</v>
      </c>
      <c r="AF172" t="s">
        <v>29</v>
      </c>
      <c r="AG172" t="s">
        <v>521</v>
      </c>
      <c r="AH172" s="1" t="s">
        <v>41</v>
      </c>
      <c r="AI172" s="1" t="s">
        <v>31</v>
      </c>
      <c r="AJ172">
        <v>0</v>
      </c>
      <c r="AK172">
        <v>1</v>
      </c>
      <c r="AL172" t="s">
        <v>29</v>
      </c>
      <c r="AM172" t="s">
        <v>31</v>
      </c>
      <c r="AN172" t="s">
        <v>34</v>
      </c>
      <c r="AO172" t="s">
        <v>35</v>
      </c>
      <c r="AP172" t="s">
        <v>34</v>
      </c>
      <c r="AQ172" t="s">
        <v>31</v>
      </c>
      <c r="AR172" t="s">
        <v>43</v>
      </c>
      <c r="AS172" t="s">
        <v>61</v>
      </c>
      <c r="AT172" t="s">
        <v>29</v>
      </c>
      <c r="AU172" t="s">
        <v>29</v>
      </c>
      <c r="AV172">
        <v>3</v>
      </c>
    </row>
    <row r="173" spans="1:48">
      <c r="A173">
        <v>172</v>
      </c>
      <c r="B173" t="s">
        <v>349</v>
      </c>
      <c r="C173">
        <v>674036</v>
      </c>
      <c r="D173">
        <v>31</v>
      </c>
      <c r="E173">
        <v>34</v>
      </c>
      <c r="F173">
        <v>67</v>
      </c>
      <c r="G173">
        <v>1.52</v>
      </c>
      <c r="H173">
        <v>28.999307479224399</v>
      </c>
      <c r="I173" s="92">
        <v>19</v>
      </c>
      <c r="J173">
        <v>1</v>
      </c>
      <c r="K173">
        <v>3</v>
      </c>
      <c r="L173">
        <v>5</v>
      </c>
      <c r="M173" t="s">
        <v>27</v>
      </c>
      <c r="N173" t="s">
        <v>28</v>
      </c>
      <c r="O173">
        <v>2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 t="s">
        <v>29</v>
      </c>
      <c r="X173">
        <v>37</v>
      </c>
      <c r="Y173" t="s">
        <v>72</v>
      </c>
      <c r="Z173" t="s">
        <v>29</v>
      </c>
      <c r="AA173" t="s">
        <v>25</v>
      </c>
      <c r="AB173" t="s">
        <v>31</v>
      </c>
      <c r="AC173" t="s">
        <v>31</v>
      </c>
      <c r="AD173" t="s">
        <v>33</v>
      </c>
      <c r="AE173">
        <v>47</v>
      </c>
      <c r="AF173" t="s">
        <v>29</v>
      </c>
      <c r="AG173" t="s">
        <v>522</v>
      </c>
      <c r="AH173" s="1" t="s">
        <v>33</v>
      </c>
      <c r="AI173" s="1" t="s">
        <v>528</v>
      </c>
      <c r="AJ173">
        <v>17</v>
      </c>
      <c r="AK173">
        <v>3</v>
      </c>
      <c r="AL173" t="s">
        <v>29</v>
      </c>
      <c r="AM173" t="s">
        <v>31</v>
      </c>
      <c r="AN173" t="s">
        <v>34</v>
      </c>
      <c r="AO173" t="s">
        <v>35</v>
      </c>
      <c r="AP173" t="s">
        <v>34</v>
      </c>
      <c r="AQ173" t="s">
        <v>31</v>
      </c>
      <c r="AR173" t="s">
        <v>36</v>
      </c>
      <c r="AS173" t="s">
        <v>31</v>
      </c>
      <c r="AT173" t="s">
        <v>29</v>
      </c>
      <c r="AU173" t="s">
        <v>29</v>
      </c>
      <c r="AV173">
        <v>3</v>
      </c>
    </row>
    <row r="174" spans="1:48">
      <c r="A174">
        <v>173</v>
      </c>
      <c r="B174" t="s">
        <v>350</v>
      </c>
      <c r="C174">
        <v>555591</v>
      </c>
      <c r="D174">
        <v>27</v>
      </c>
      <c r="E174">
        <v>30</v>
      </c>
      <c r="F174">
        <v>71</v>
      </c>
      <c r="G174">
        <v>1.58</v>
      </c>
      <c r="H174">
        <v>28.4409549751642</v>
      </c>
      <c r="I174" s="92">
        <v>23</v>
      </c>
      <c r="J174">
        <v>4</v>
      </c>
      <c r="K174">
        <v>5</v>
      </c>
      <c r="L174">
        <v>5</v>
      </c>
      <c r="M174" t="s">
        <v>27</v>
      </c>
      <c r="N174" t="s">
        <v>68</v>
      </c>
      <c r="O174">
        <v>2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 t="s">
        <v>29</v>
      </c>
      <c r="X174">
        <v>33</v>
      </c>
      <c r="Y174" t="s">
        <v>252</v>
      </c>
      <c r="Z174" t="s">
        <v>29</v>
      </c>
      <c r="AA174" t="s">
        <v>31</v>
      </c>
      <c r="AB174" t="s">
        <v>40</v>
      </c>
      <c r="AC174" t="s">
        <v>73</v>
      </c>
      <c r="AD174" t="s">
        <v>33</v>
      </c>
      <c r="AE174">
        <v>42</v>
      </c>
      <c r="AF174" t="s">
        <v>29</v>
      </c>
      <c r="AG174" t="s">
        <v>522</v>
      </c>
      <c r="AH174" s="1" t="s">
        <v>41</v>
      </c>
      <c r="AI174" s="1" t="s">
        <v>31</v>
      </c>
      <c r="AJ174">
        <v>15</v>
      </c>
      <c r="AK174">
        <v>3</v>
      </c>
      <c r="AL174" t="s">
        <v>29</v>
      </c>
      <c r="AM174" t="s">
        <v>31</v>
      </c>
      <c r="AN174" t="s">
        <v>34</v>
      </c>
      <c r="AO174" t="s">
        <v>42</v>
      </c>
      <c r="AP174" t="s">
        <v>29</v>
      </c>
      <c r="AQ174" t="s">
        <v>31</v>
      </c>
      <c r="AR174" t="s">
        <v>36</v>
      </c>
      <c r="AS174" t="s">
        <v>31</v>
      </c>
      <c r="AT174" t="s">
        <v>29</v>
      </c>
      <c r="AU174" t="s">
        <v>29</v>
      </c>
      <c r="AV174">
        <v>2</v>
      </c>
    </row>
    <row r="175" spans="1:48">
      <c r="A175">
        <v>174</v>
      </c>
      <c r="B175" t="s">
        <v>351</v>
      </c>
      <c r="C175">
        <v>867690</v>
      </c>
      <c r="D175">
        <v>26</v>
      </c>
      <c r="E175">
        <v>28</v>
      </c>
      <c r="F175">
        <v>70</v>
      </c>
      <c r="G175">
        <v>1.58</v>
      </c>
      <c r="H175">
        <v>28.040378144528098</v>
      </c>
      <c r="I175" s="92">
        <v>19</v>
      </c>
      <c r="J175">
        <v>3</v>
      </c>
      <c r="K175">
        <v>4</v>
      </c>
      <c r="L175">
        <v>6</v>
      </c>
      <c r="M175" t="s">
        <v>27</v>
      </c>
      <c r="N175" t="s">
        <v>38</v>
      </c>
      <c r="O175">
        <v>4</v>
      </c>
      <c r="P175">
        <v>1</v>
      </c>
      <c r="Q175">
        <v>1</v>
      </c>
      <c r="R175">
        <v>0</v>
      </c>
      <c r="S175">
        <v>2</v>
      </c>
      <c r="T175">
        <v>0</v>
      </c>
      <c r="U175">
        <v>0</v>
      </c>
      <c r="V175">
        <v>1</v>
      </c>
      <c r="W175" t="s">
        <v>29</v>
      </c>
      <c r="X175">
        <v>45</v>
      </c>
      <c r="Y175" t="s">
        <v>85</v>
      </c>
      <c r="Z175" t="s">
        <v>29</v>
      </c>
      <c r="AA175" t="s">
        <v>25</v>
      </c>
      <c r="AB175" t="s">
        <v>31</v>
      </c>
      <c r="AC175" t="s">
        <v>31</v>
      </c>
      <c r="AD175" t="s">
        <v>33</v>
      </c>
      <c r="AE175">
        <v>54</v>
      </c>
      <c r="AF175" t="s">
        <v>29</v>
      </c>
      <c r="AG175" t="s">
        <v>521</v>
      </c>
      <c r="AH175" s="1" t="s">
        <v>41</v>
      </c>
      <c r="AI175" s="1" t="s">
        <v>31</v>
      </c>
      <c r="AJ175">
        <v>16</v>
      </c>
      <c r="AK175">
        <v>4</v>
      </c>
      <c r="AL175" t="s">
        <v>29</v>
      </c>
      <c r="AM175" t="s">
        <v>31</v>
      </c>
      <c r="AN175" t="s">
        <v>34</v>
      </c>
      <c r="AO175" t="s">
        <v>35</v>
      </c>
      <c r="AP175" t="s">
        <v>29</v>
      </c>
      <c r="AQ175" t="s">
        <v>31</v>
      </c>
      <c r="AR175" t="s">
        <v>36</v>
      </c>
      <c r="AS175" t="s">
        <v>31</v>
      </c>
      <c r="AT175" t="s">
        <v>29</v>
      </c>
      <c r="AU175" t="s">
        <v>29</v>
      </c>
      <c r="AV175">
        <v>2</v>
      </c>
    </row>
    <row r="176" spans="1:48">
      <c r="A176">
        <v>175</v>
      </c>
      <c r="B176" t="s">
        <v>352</v>
      </c>
      <c r="C176">
        <v>631847</v>
      </c>
      <c r="D176">
        <v>33</v>
      </c>
      <c r="E176">
        <v>35</v>
      </c>
      <c r="F176">
        <v>69</v>
      </c>
      <c r="G176">
        <v>1.49</v>
      </c>
      <c r="H176">
        <v>31.079681095446201</v>
      </c>
      <c r="I176" s="92">
        <v>23</v>
      </c>
      <c r="J176">
        <v>3</v>
      </c>
      <c r="K176">
        <v>4</v>
      </c>
      <c r="L176">
        <v>7</v>
      </c>
      <c r="M176" t="s">
        <v>27</v>
      </c>
      <c r="N176" t="s">
        <v>68</v>
      </c>
      <c r="O176">
        <v>3</v>
      </c>
      <c r="P176">
        <v>1</v>
      </c>
      <c r="Q176">
        <v>1</v>
      </c>
      <c r="R176">
        <v>0</v>
      </c>
      <c r="S176">
        <v>1</v>
      </c>
      <c r="T176">
        <v>0</v>
      </c>
      <c r="U176">
        <v>1</v>
      </c>
      <c r="V176">
        <v>0</v>
      </c>
      <c r="W176" t="s">
        <v>29</v>
      </c>
      <c r="X176">
        <v>47</v>
      </c>
      <c r="Y176" t="s">
        <v>187</v>
      </c>
      <c r="Z176" t="s">
        <v>70</v>
      </c>
      <c r="AA176" t="s">
        <v>25</v>
      </c>
      <c r="AB176" t="s">
        <v>31</v>
      </c>
      <c r="AC176" t="s">
        <v>31</v>
      </c>
      <c r="AD176" t="s">
        <v>41</v>
      </c>
      <c r="AE176">
        <v>57</v>
      </c>
      <c r="AF176" t="s">
        <v>29</v>
      </c>
      <c r="AG176" t="s">
        <v>522</v>
      </c>
      <c r="AH176" s="1" t="s">
        <v>33</v>
      </c>
      <c r="AI176" s="1" t="s">
        <v>31</v>
      </c>
      <c r="AJ176">
        <v>20</v>
      </c>
      <c r="AK176">
        <v>4</v>
      </c>
      <c r="AL176" t="s">
        <v>134</v>
      </c>
      <c r="AM176" t="s">
        <v>31</v>
      </c>
      <c r="AN176" t="s">
        <v>34</v>
      </c>
      <c r="AO176" t="s">
        <v>35</v>
      </c>
      <c r="AP176" t="s">
        <v>34</v>
      </c>
      <c r="AQ176" t="s">
        <v>31</v>
      </c>
      <c r="AR176" t="s">
        <v>43</v>
      </c>
      <c r="AS176" t="s">
        <v>61</v>
      </c>
      <c r="AT176" t="s">
        <v>34</v>
      </c>
      <c r="AU176" t="s">
        <v>29</v>
      </c>
      <c r="AV176">
        <v>3</v>
      </c>
    </row>
    <row r="177" spans="1:48">
      <c r="A177">
        <v>176</v>
      </c>
      <c r="B177" t="s">
        <v>353</v>
      </c>
      <c r="C177">
        <v>731184</v>
      </c>
      <c r="D177">
        <v>33</v>
      </c>
      <c r="E177">
        <v>36</v>
      </c>
      <c r="F177">
        <v>80</v>
      </c>
      <c r="G177">
        <v>1.61</v>
      </c>
      <c r="H177">
        <v>30.863006828440302</v>
      </c>
      <c r="I177" s="92">
        <v>23</v>
      </c>
      <c r="J177">
        <v>3</v>
      </c>
      <c r="K177">
        <v>4</v>
      </c>
      <c r="L177">
        <v>9</v>
      </c>
      <c r="M177" t="s">
        <v>27</v>
      </c>
      <c r="N177" t="s">
        <v>68</v>
      </c>
      <c r="O177">
        <v>3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1</v>
      </c>
      <c r="V177">
        <v>0</v>
      </c>
      <c r="W177" t="s">
        <v>29</v>
      </c>
      <c r="X177">
        <v>75</v>
      </c>
      <c r="Y177" t="s">
        <v>354</v>
      </c>
      <c r="Z177" t="s">
        <v>70</v>
      </c>
      <c r="AA177" t="s">
        <v>31</v>
      </c>
      <c r="AB177" t="s">
        <v>49</v>
      </c>
      <c r="AC177" t="s">
        <v>86</v>
      </c>
      <c r="AD177" t="s">
        <v>41</v>
      </c>
      <c r="AE177">
        <v>83</v>
      </c>
      <c r="AF177" t="s">
        <v>29</v>
      </c>
      <c r="AG177" t="s">
        <v>522</v>
      </c>
      <c r="AH177" s="1" t="s">
        <v>33</v>
      </c>
      <c r="AI177" s="1" t="s">
        <v>31</v>
      </c>
      <c r="AJ177">
        <v>18</v>
      </c>
      <c r="AK177">
        <v>3</v>
      </c>
      <c r="AL177" t="s">
        <v>60</v>
      </c>
      <c r="AM177" t="s">
        <v>31</v>
      </c>
      <c r="AN177" t="s">
        <v>34</v>
      </c>
      <c r="AO177" t="s">
        <v>42</v>
      </c>
      <c r="AP177" t="s">
        <v>29</v>
      </c>
      <c r="AQ177" t="s">
        <v>31</v>
      </c>
      <c r="AR177" t="s">
        <v>43</v>
      </c>
      <c r="AS177" t="s">
        <v>51</v>
      </c>
      <c r="AT177" t="s">
        <v>29</v>
      </c>
      <c r="AU177" t="s">
        <v>29</v>
      </c>
      <c r="AV177">
        <v>2</v>
      </c>
    </row>
    <row r="178" spans="1:48">
      <c r="A178">
        <v>177</v>
      </c>
      <c r="B178" t="s">
        <v>355</v>
      </c>
      <c r="C178">
        <v>886060</v>
      </c>
      <c r="D178">
        <v>32</v>
      </c>
      <c r="E178">
        <v>34</v>
      </c>
      <c r="F178">
        <v>71</v>
      </c>
      <c r="G178">
        <v>1.57</v>
      </c>
      <c r="H178">
        <v>28.8044139721693</v>
      </c>
      <c r="I178" s="92">
        <v>19</v>
      </c>
      <c r="J178">
        <v>3</v>
      </c>
      <c r="K178">
        <v>3</v>
      </c>
      <c r="L178">
        <v>8</v>
      </c>
      <c r="M178" t="s">
        <v>27</v>
      </c>
      <c r="N178" t="s">
        <v>28</v>
      </c>
      <c r="O178">
        <v>2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0</v>
      </c>
      <c r="W178" t="s">
        <v>29</v>
      </c>
      <c r="X178">
        <v>64</v>
      </c>
      <c r="Y178" t="s">
        <v>69</v>
      </c>
      <c r="Z178" t="s">
        <v>98</v>
      </c>
      <c r="AA178" t="s">
        <v>31</v>
      </c>
      <c r="AB178" t="s">
        <v>40</v>
      </c>
      <c r="AC178" t="s">
        <v>172</v>
      </c>
      <c r="AD178" t="s">
        <v>41</v>
      </c>
      <c r="AE178">
        <v>74</v>
      </c>
      <c r="AF178" t="s">
        <v>29</v>
      </c>
      <c r="AG178" t="s">
        <v>521</v>
      </c>
      <c r="AH178" s="1" t="s">
        <v>41</v>
      </c>
      <c r="AI178" s="1" t="s">
        <v>524</v>
      </c>
      <c r="AJ178">
        <v>18</v>
      </c>
      <c r="AK178">
        <v>4</v>
      </c>
      <c r="AL178" t="s">
        <v>66</v>
      </c>
      <c r="AM178" t="s">
        <v>31</v>
      </c>
      <c r="AN178" t="s">
        <v>34</v>
      </c>
      <c r="AO178" t="s">
        <v>35</v>
      </c>
      <c r="AP178" t="s">
        <v>34</v>
      </c>
      <c r="AQ178" t="s">
        <v>31</v>
      </c>
      <c r="AR178" t="s">
        <v>43</v>
      </c>
      <c r="AS178" t="s">
        <v>61</v>
      </c>
      <c r="AT178" t="s">
        <v>29</v>
      </c>
      <c r="AU178" t="s">
        <v>29</v>
      </c>
      <c r="AV178">
        <v>2</v>
      </c>
    </row>
    <row r="179" spans="1:48">
      <c r="A179">
        <v>178</v>
      </c>
      <c r="B179" t="s">
        <v>356</v>
      </c>
      <c r="C179">
        <v>885843</v>
      </c>
      <c r="D179">
        <v>38</v>
      </c>
      <c r="E179">
        <v>40</v>
      </c>
      <c r="F179">
        <v>80</v>
      </c>
      <c r="G179">
        <v>1.59</v>
      </c>
      <c r="H179">
        <v>31.644317867173001</v>
      </c>
      <c r="I179" s="92">
        <v>22</v>
      </c>
      <c r="J179">
        <v>3</v>
      </c>
      <c r="K179">
        <v>4</v>
      </c>
      <c r="L179">
        <v>9</v>
      </c>
      <c r="M179" t="s">
        <v>27</v>
      </c>
      <c r="N179" t="s">
        <v>68</v>
      </c>
      <c r="O179">
        <v>4</v>
      </c>
      <c r="P179">
        <v>2</v>
      </c>
      <c r="Q179">
        <v>2</v>
      </c>
      <c r="R179">
        <v>0</v>
      </c>
      <c r="S179">
        <v>1</v>
      </c>
      <c r="T179">
        <v>0</v>
      </c>
      <c r="U179">
        <v>0</v>
      </c>
      <c r="V179">
        <v>2</v>
      </c>
      <c r="W179" t="s">
        <v>29</v>
      </c>
      <c r="X179">
        <v>38</v>
      </c>
      <c r="Y179" t="s">
        <v>262</v>
      </c>
      <c r="Z179" t="s">
        <v>102</v>
      </c>
      <c r="AA179" t="s">
        <v>31</v>
      </c>
      <c r="AB179" t="s">
        <v>49</v>
      </c>
      <c r="AC179" t="s">
        <v>31</v>
      </c>
      <c r="AD179" t="s">
        <v>33</v>
      </c>
      <c r="AE179">
        <v>46</v>
      </c>
      <c r="AF179" t="s">
        <v>29</v>
      </c>
      <c r="AG179" t="s">
        <v>521</v>
      </c>
      <c r="AH179" s="1" t="s">
        <v>33</v>
      </c>
      <c r="AI179" s="1" t="s">
        <v>31</v>
      </c>
      <c r="AJ179">
        <v>15</v>
      </c>
      <c r="AK179">
        <v>3</v>
      </c>
      <c r="AL179" t="s">
        <v>29</v>
      </c>
      <c r="AM179" t="s">
        <v>31</v>
      </c>
      <c r="AN179" t="s">
        <v>34</v>
      </c>
      <c r="AO179" t="s">
        <v>42</v>
      </c>
      <c r="AP179" t="s">
        <v>29</v>
      </c>
      <c r="AQ179" t="s">
        <v>31</v>
      </c>
      <c r="AR179" t="s">
        <v>36</v>
      </c>
      <c r="AS179" t="s">
        <v>31</v>
      </c>
      <c r="AT179" t="s">
        <v>29</v>
      </c>
      <c r="AU179" t="s">
        <v>29</v>
      </c>
      <c r="AV179">
        <v>3</v>
      </c>
    </row>
    <row r="180" spans="1:48">
      <c r="A180">
        <v>179</v>
      </c>
      <c r="B180" t="s">
        <v>357</v>
      </c>
      <c r="C180">
        <v>726931</v>
      </c>
      <c r="D180">
        <v>27</v>
      </c>
      <c r="E180">
        <v>29</v>
      </c>
      <c r="F180">
        <v>85</v>
      </c>
      <c r="G180">
        <v>1.57</v>
      </c>
      <c r="H180">
        <v>34.484157572315297</v>
      </c>
      <c r="I180" s="92">
        <v>20</v>
      </c>
      <c r="J180">
        <v>2</v>
      </c>
      <c r="K180">
        <v>4</v>
      </c>
      <c r="L180">
        <v>7</v>
      </c>
      <c r="M180" t="s">
        <v>27</v>
      </c>
      <c r="N180" t="s">
        <v>28</v>
      </c>
      <c r="O180">
        <v>5</v>
      </c>
      <c r="P180">
        <v>3</v>
      </c>
      <c r="Q180">
        <v>2</v>
      </c>
      <c r="R180">
        <v>1</v>
      </c>
      <c r="S180">
        <v>1</v>
      </c>
      <c r="T180">
        <v>0</v>
      </c>
      <c r="U180">
        <v>0</v>
      </c>
      <c r="V180">
        <v>2</v>
      </c>
      <c r="W180" t="s">
        <v>29</v>
      </c>
      <c r="X180">
        <v>18</v>
      </c>
      <c r="Y180" t="s">
        <v>358</v>
      </c>
      <c r="Z180" t="s">
        <v>98</v>
      </c>
      <c r="AA180" t="s">
        <v>31</v>
      </c>
      <c r="AB180" t="s">
        <v>40</v>
      </c>
      <c r="AC180" t="s">
        <v>81</v>
      </c>
      <c r="AD180" t="s">
        <v>41</v>
      </c>
      <c r="AE180">
        <v>0</v>
      </c>
      <c r="AF180" t="s">
        <v>29</v>
      </c>
      <c r="AG180" t="s">
        <v>521</v>
      </c>
      <c r="AH180" s="1" t="s">
        <v>41</v>
      </c>
      <c r="AI180" s="1" t="s">
        <v>31</v>
      </c>
      <c r="AJ180">
        <v>0</v>
      </c>
      <c r="AK180">
        <v>2</v>
      </c>
      <c r="AL180" t="s">
        <v>29</v>
      </c>
      <c r="AM180" t="s">
        <v>31</v>
      </c>
      <c r="AN180" t="s">
        <v>34</v>
      </c>
      <c r="AO180" t="s">
        <v>35</v>
      </c>
      <c r="AP180" t="s">
        <v>34</v>
      </c>
      <c r="AQ180" t="s">
        <v>31</v>
      </c>
      <c r="AR180" t="s">
        <v>36</v>
      </c>
      <c r="AS180" t="s">
        <v>31</v>
      </c>
      <c r="AT180" t="s">
        <v>34</v>
      </c>
      <c r="AU180" t="s">
        <v>29</v>
      </c>
      <c r="AV180">
        <v>4</v>
      </c>
    </row>
    <row r="181" spans="1:48">
      <c r="A181">
        <v>180</v>
      </c>
      <c r="B181" t="s">
        <v>359</v>
      </c>
      <c r="C181">
        <v>877397</v>
      </c>
      <c r="D181">
        <v>36</v>
      </c>
      <c r="E181">
        <v>38</v>
      </c>
      <c r="F181">
        <v>90</v>
      </c>
      <c r="G181">
        <v>1.6</v>
      </c>
      <c r="H181">
        <v>35.15625</v>
      </c>
      <c r="I181" s="92">
        <v>25</v>
      </c>
      <c r="J181">
        <v>4</v>
      </c>
      <c r="K181">
        <v>5</v>
      </c>
      <c r="L181">
        <v>9</v>
      </c>
      <c r="M181" t="s">
        <v>79</v>
      </c>
      <c r="N181" t="s">
        <v>68</v>
      </c>
      <c r="O181">
        <v>2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0</v>
      </c>
      <c r="W181" t="s">
        <v>29</v>
      </c>
      <c r="X181">
        <v>75</v>
      </c>
      <c r="Y181" t="s">
        <v>39</v>
      </c>
      <c r="Z181" t="s">
        <v>70</v>
      </c>
      <c r="AA181" t="s">
        <v>25</v>
      </c>
      <c r="AB181" t="s">
        <v>31</v>
      </c>
      <c r="AC181" t="s">
        <v>31</v>
      </c>
      <c r="AD181" t="s">
        <v>41</v>
      </c>
      <c r="AE181">
        <v>84</v>
      </c>
      <c r="AF181" t="s">
        <v>189</v>
      </c>
      <c r="AG181" t="s">
        <v>521</v>
      </c>
      <c r="AH181" s="1" t="s">
        <v>33</v>
      </c>
      <c r="AI181" s="1" t="s">
        <v>525</v>
      </c>
      <c r="AJ181">
        <v>12</v>
      </c>
      <c r="AK181">
        <v>3</v>
      </c>
      <c r="AL181" t="s">
        <v>66</v>
      </c>
      <c r="AM181">
        <v>5</v>
      </c>
      <c r="AN181" t="s">
        <v>34</v>
      </c>
      <c r="AO181" t="s">
        <v>42</v>
      </c>
      <c r="AP181" t="s">
        <v>29</v>
      </c>
      <c r="AQ181">
        <v>4</v>
      </c>
      <c r="AR181" t="s">
        <v>43</v>
      </c>
      <c r="AS181" t="s">
        <v>44</v>
      </c>
      <c r="AT181" t="s">
        <v>29</v>
      </c>
      <c r="AU181" t="s">
        <v>29</v>
      </c>
      <c r="AV181">
        <v>2</v>
      </c>
    </row>
    <row r="182" spans="1:48">
      <c r="A182">
        <v>181</v>
      </c>
      <c r="B182" t="s">
        <v>360</v>
      </c>
      <c r="C182">
        <v>875650</v>
      </c>
      <c r="D182">
        <v>35</v>
      </c>
      <c r="E182">
        <v>36</v>
      </c>
      <c r="F182">
        <v>85</v>
      </c>
      <c r="G182">
        <v>1.55</v>
      </c>
      <c r="H182">
        <v>35.379812695109301</v>
      </c>
      <c r="I182" s="92">
        <v>24</v>
      </c>
      <c r="J182">
        <v>3</v>
      </c>
      <c r="K182">
        <v>4</v>
      </c>
      <c r="L182">
        <v>7</v>
      </c>
      <c r="M182" t="s">
        <v>27</v>
      </c>
      <c r="N182" t="s">
        <v>28</v>
      </c>
      <c r="O182">
        <v>5</v>
      </c>
      <c r="P182">
        <v>1</v>
      </c>
      <c r="Q182">
        <v>1</v>
      </c>
      <c r="R182">
        <v>0</v>
      </c>
      <c r="S182">
        <v>3</v>
      </c>
      <c r="T182">
        <v>0</v>
      </c>
      <c r="U182">
        <v>0</v>
      </c>
      <c r="V182">
        <v>1</v>
      </c>
      <c r="W182" t="s">
        <v>29</v>
      </c>
      <c r="X182">
        <v>52</v>
      </c>
      <c r="Y182" t="s">
        <v>311</v>
      </c>
      <c r="Z182" t="s">
        <v>29</v>
      </c>
      <c r="AA182" t="s">
        <v>31</v>
      </c>
      <c r="AB182" t="s">
        <v>49</v>
      </c>
      <c r="AC182" t="s">
        <v>31</v>
      </c>
      <c r="AD182" t="s">
        <v>33</v>
      </c>
      <c r="AE182">
        <v>60</v>
      </c>
      <c r="AF182" t="s">
        <v>29</v>
      </c>
      <c r="AG182" t="s">
        <v>522</v>
      </c>
      <c r="AH182" s="1" t="s">
        <v>41</v>
      </c>
      <c r="AI182" s="1" t="s">
        <v>31</v>
      </c>
      <c r="AJ182">
        <v>18</v>
      </c>
      <c r="AK182">
        <v>4</v>
      </c>
      <c r="AL182" t="s">
        <v>29</v>
      </c>
      <c r="AM182" t="s">
        <v>31</v>
      </c>
      <c r="AN182" t="s">
        <v>34</v>
      </c>
      <c r="AO182" t="s">
        <v>35</v>
      </c>
      <c r="AP182" t="s">
        <v>34</v>
      </c>
      <c r="AQ182" t="s">
        <v>31</v>
      </c>
      <c r="AR182" t="s">
        <v>36</v>
      </c>
      <c r="AS182" t="s">
        <v>31</v>
      </c>
      <c r="AT182" t="s">
        <v>34</v>
      </c>
      <c r="AU182" t="s">
        <v>29</v>
      </c>
      <c r="AV182">
        <v>2</v>
      </c>
    </row>
    <row r="183" spans="1:48">
      <c r="A183">
        <v>182</v>
      </c>
      <c r="B183" t="s">
        <v>361</v>
      </c>
      <c r="C183">
        <v>886245</v>
      </c>
      <c r="D183">
        <v>24</v>
      </c>
      <c r="E183">
        <v>27</v>
      </c>
      <c r="F183">
        <v>75</v>
      </c>
      <c r="G183">
        <v>1.51</v>
      </c>
      <c r="H183">
        <v>32.893294153765197</v>
      </c>
      <c r="I183" s="92">
        <v>23</v>
      </c>
      <c r="J183">
        <v>2</v>
      </c>
      <c r="K183">
        <v>3</v>
      </c>
      <c r="L183">
        <v>4</v>
      </c>
      <c r="M183" t="s">
        <v>27</v>
      </c>
      <c r="N183" t="s">
        <v>28</v>
      </c>
      <c r="O183">
        <v>2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1</v>
      </c>
      <c r="W183" t="s">
        <v>29</v>
      </c>
      <c r="X183">
        <v>21</v>
      </c>
      <c r="Y183" t="s">
        <v>214</v>
      </c>
      <c r="Z183" t="s">
        <v>208</v>
      </c>
      <c r="AA183" t="s">
        <v>25</v>
      </c>
      <c r="AB183" t="s">
        <v>31</v>
      </c>
      <c r="AC183" t="s">
        <v>31</v>
      </c>
      <c r="AD183" t="s">
        <v>33</v>
      </c>
      <c r="AE183">
        <v>30</v>
      </c>
      <c r="AF183" t="s">
        <v>29</v>
      </c>
      <c r="AG183" t="s">
        <v>521</v>
      </c>
      <c r="AH183" s="1" t="s">
        <v>33</v>
      </c>
      <c r="AI183" s="1" t="s">
        <v>524</v>
      </c>
      <c r="AJ183">
        <v>12</v>
      </c>
      <c r="AK183">
        <v>2</v>
      </c>
      <c r="AL183" t="s">
        <v>29</v>
      </c>
      <c r="AM183" t="s">
        <v>31</v>
      </c>
      <c r="AN183" t="s">
        <v>34</v>
      </c>
      <c r="AO183" t="s">
        <v>35</v>
      </c>
      <c r="AP183" t="s">
        <v>34</v>
      </c>
      <c r="AQ183" t="s">
        <v>31</v>
      </c>
      <c r="AR183" t="s">
        <v>43</v>
      </c>
      <c r="AS183" t="s">
        <v>51</v>
      </c>
      <c r="AT183" t="s">
        <v>34</v>
      </c>
      <c r="AU183" t="s">
        <v>29</v>
      </c>
      <c r="AV183">
        <v>3</v>
      </c>
    </row>
    <row r="184" spans="1:48">
      <c r="A184">
        <v>183</v>
      </c>
      <c r="B184" t="s">
        <v>362</v>
      </c>
      <c r="C184">
        <v>881365</v>
      </c>
      <c r="D184">
        <v>29</v>
      </c>
      <c r="E184">
        <v>30</v>
      </c>
      <c r="F184">
        <v>80</v>
      </c>
      <c r="G184">
        <v>1.54</v>
      </c>
      <c r="H184">
        <v>33.732501264968803</v>
      </c>
      <c r="I184" s="92">
        <v>24</v>
      </c>
      <c r="J184">
        <v>3</v>
      </c>
      <c r="K184">
        <v>4</v>
      </c>
      <c r="L184">
        <v>8</v>
      </c>
      <c r="M184" t="s">
        <v>27</v>
      </c>
      <c r="N184" t="s">
        <v>68</v>
      </c>
      <c r="O184">
        <v>2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0</v>
      </c>
      <c r="W184" t="s">
        <v>29</v>
      </c>
      <c r="X184">
        <v>68</v>
      </c>
      <c r="Y184" t="s">
        <v>136</v>
      </c>
      <c r="Z184" t="s">
        <v>29</v>
      </c>
      <c r="AA184" t="s">
        <v>25</v>
      </c>
      <c r="AB184" t="s">
        <v>31</v>
      </c>
      <c r="AC184" t="s">
        <v>31</v>
      </c>
      <c r="AD184" t="s">
        <v>41</v>
      </c>
      <c r="AE184">
        <v>78</v>
      </c>
      <c r="AF184" t="s">
        <v>29</v>
      </c>
      <c r="AG184" t="s">
        <v>521</v>
      </c>
      <c r="AH184" s="1" t="s">
        <v>41</v>
      </c>
      <c r="AI184" s="1" t="s">
        <v>524</v>
      </c>
      <c r="AJ184">
        <v>20</v>
      </c>
      <c r="AK184">
        <v>4</v>
      </c>
      <c r="AL184" t="s">
        <v>29</v>
      </c>
      <c r="AM184" t="s">
        <v>31</v>
      </c>
      <c r="AN184" t="s">
        <v>34</v>
      </c>
      <c r="AO184" t="s">
        <v>42</v>
      </c>
      <c r="AP184" t="s">
        <v>34</v>
      </c>
      <c r="AQ184" t="s">
        <v>31</v>
      </c>
      <c r="AR184" t="s">
        <v>43</v>
      </c>
      <c r="AS184" t="s">
        <v>61</v>
      </c>
      <c r="AT184" t="s">
        <v>29</v>
      </c>
      <c r="AU184" t="s">
        <v>29</v>
      </c>
      <c r="AV184">
        <v>3</v>
      </c>
    </row>
    <row r="185" spans="1:48">
      <c r="A185">
        <v>184</v>
      </c>
      <c r="AI185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topLeftCell="A17" zoomScale="55" zoomScaleNormal="55" workbookViewId="0">
      <selection activeCell="B57" sqref="A41:B57"/>
    </sheetView>
  </sheetViews>
  <sheetFormatPr defaultRowHeight="15"/>
  <cols>
    <col min="1" max="1" width="37.28515625" customWidth="1"/>
    <col min="2" max="2" width="46" customWidth="1"/>
    <col min="9" max="9" width="11.5703125" bestFit="1" customWidth="1"/>
  </cols>
  <sheetData>
    <row r="1" spans="1:22" ht="15.75" thickBot="1"/>
    <row r="2" spans="1:22" ht="15.75" customHeight="1" thickBot="1">
      <c r="A2" s="2" t="s">
        <v>13</v>
      </c>
      <c r="B2" t="s">
        <v>386</v>
      </c>
      <c r="C2" t="e">
        <f>((#REF!)/54)</f>
        <v>#REF!</v>
      </c>
      <c r="F2" s="58"/>
      <c r="G2" s="59"/>
      <c r="H2" s="58" t="s">
        <v>387</v>
      </c>
      <c r="I2" s="60"/>
      <c r="J2" s="60"/>
      <c r="K2" s="60"/>
      <c r="L2" s="60"/>
      <c r="M2" s="59"/>
      <c r="N2" s="18"/>
      <c r="T2" t="s">
        <v>387</v>
      </c>
    </row>
    <row r="3" spans="1:22" ht="30" customHeight="1" thickBot="1">
      <c r="C3">
        <f>((G1)/54)</f>
        <v>0</v>
      </c>
      <c r="F3" s="58" t="s">
        <v>388</v>
      </c>
      <c r="G3" s="59"/>
      <c r="H3" s="58" t="s">
        <v>464</v>
      </c>
      <c r="I3" s="59"/>
      <c r="J3" s="58" t="s">
        <v>465</v>
      </c>
      <c r="K3" s="59"/>
      <c r="L3" s="58" t="s">
        <v>391</v>
      </c>
      <c r="M3" s="59"/>
      <c r="N3" s="8" t="s">
        <v>392</v>
      </c>
      <c r="R3" t="s">
        <v>388</v>
      </c>
      <c r="T3" t="s">
        <v>389</v>
      </c>
      <c r="U3" t="s">
        <v>390</v>
      </c>
      <c r="V3" t="s">
        <v>391</v>
      </c>
    </row>
    <row r="4" spans="1:22" ht="15.75" thickBot="1">
      <c r="A4" s="2" t="s">
        <v>384</v>
      </c>
      <c r="B4" t="s">
        <v>383</v>
      </c>
      <c r="C4">
        <f>((G2)/54)</f>
        <v>0</v>
      </c>
      <c r="F4" s="20"/>
      <c r="G4" s="8"/>
      <c r="H4" s="8" t="s">
        <v>393</v>
      </c>
      <c r="I4" s="8" t="s">
        <v>394</v>
      </c>
      <c r="J4" s="8" t="s">
        <v>393</v>
      </c>
      <c r="K4" s="8" t="s">
        <v>394</v>
      </c>
      <c r="L4" s="8" t="s">
        <v>393</v>
      </c>
      <c r="M4" s="8" t="s">
        <v>394</v>
      </c>
      <c r="N4" s="8"/>
      <c r="T4" t="s">
        <v>393</v>
      </c>
      <c r="U4" t="s">
        <v>393</v>
      </c>
      <c r="V4" t="s">
        <v>393</v>
      </c>
    </row>
    <row r="5" spans="1:22" ht="17.25" customHeight="1">
      <c r="A5" s="4">
        <v>0</v>
      </c>
      <c r="B5" s="3">
        <v>19</v>
      </c>
      <c r="C5">
        <f>((G3)/54)</f>
        <v>0</v>
      </c>
      <c r="F5" s="61" t="s">
        <v>452</v>
      </c>
      <c r="G5" s="14">
        <v>0</v>
      </c>
      <c r="H5" s="14">
        <v>19</v>
      </c>
      <c r="I5" s="35">
        <f>(H5/54)</f>
        <v>0.35185185185185186</v>
      </c>
      <c r="J5" s="14">
        <v>0</v>
      </c>
      <c r="K5" s="35">
        <f>J5/106</f>
        <v>0</v>
      </c>
      <c r="L5" s="14">
        <v>0</v>
      </c>
      <c r="M5" s="35">
        <f>L5/23</f>
        <v>0</v>
      </c>
      <c r="N5" s="14" t="s">
        <v>439</v>
      </c>
      <c r="R5" t="s">
        <v>452</v>
      </c>
      <c r="S5">
        <v>0</v>
      </c>
      <c r="T5">
        <v>19</v>
      </c>
      <c r="U5">
        <v>0</v>
      </c>
      <c r="V5">
        <v>0</v>
      </c>
    </row>
    <row r="6" spans="1:22" ht="30">
      <c r="A6" s="4">
        <v>4</v>
      </c>
      <c r="B6" s="3">
        <v>1</v>
      </c>
      <c r="F6" s="62"/>
      <c r="G6" s="14" t="s">
        <v>453</v>
      </c>
      <c r="H6" s="14">
        <v>35</v>
      </c>
      <c r="I6" s="35">
        <f t="shared" ref="I6:I17" si="0">(H6/54)</f>
        <v>0.64814814814814814</v>
      </c>
      <c r="J6" s="14">
        <v>81</v>
      </c>
      <c r="K6" s="35">
        <f t="shared" ref="K6:K17" si="1">J6/106</f>
        <v>0.76415094339622647</v>
      </c>
      <c r="L6" s="14">
        <v>13</v>
      </c>
      <c r="M6" s="35">
        <f t="shared" ref="M6:M17" si="2">L6/23</f>
        <v>0.56521739130434778</v>
      </c>
      <c r="N6" s="14"/>
      <c r="S6" t="s">
        <v>453</v>
      </c>
      <c r="T6">
        <v>35</v>
      </c>
      <c r="U6">
        <v>81</v>
      </c>
      <c r="V6">
        <v>13</v>
      </c>
    </row>
    <row r="7" spans="1:22" ht="30.75" thickBot="1">
      <c r="A7" s="4">
        <v>6</v>
      </c>
      <c r="B7" s="3">
        <v>1</v>
      </c>
      <c r="F7" s="63"/>
      <c r="G7" s="32" t="s">
        <v>454</v>
      </c>
      <c r="H7" s="32">
        <v>0</v>
      </c>
      <c r="I7" s="35">
        <f t="shared" si="0"/>
        <v>0</v>
      </c>
      <c r="J7" s="32">
        <v>25</v>
      </c>
      <c r="K7" s="35">
        <f t="shared" si="1"/>
        <v>0.23584905660377359</v>
      </c>
      <c r="L7" s="32">
        <v>10</v>
      </c>
      <c r="M7" s="35">
        <f t="shared" si="2"/>
        <v>0.43478260869565216</v>
      </c>
      <c r="N7" s="32"/>
      <c r="S7" t="s">
        <v>454</v>
      </c>
      <c r="T7">
        <v>0</v>
      </c>
      <c r="U7">
        <v>25</v>
      </c>
      <c r="V7">
        <v>10</v>
      </c>
    </row>
    <row r="8" spans="1:22" ht="30">
      <c r="A8" s="4">
        <v>7</v>
      </c>
      <c r="B8" s="3">
        <v>2</v>
      </c>
      <c r="F8" s="23" t="s">
        <v>455</v>
      </c>
      <c r="G8" s="14">
        <v>0</v>
      </c>
      <c r="H8" s="14">
        <v>1</v>
      </c>
      <c r="I8" s="35">
        <f t="shared" si="0"/>
        <v>1.8518518518518517E-2</v>
      </c>
      <c r="J8" s="14">
        <v>0</v>
      </c>
      <c r="K8" s="35">
        <f t="shared" si="1"/>
        <v>0</v>
      </c>
      <c r="L8" s="14">
        <v>0</v>
      </c>
      <c r="M8" s="35">
        <f t="shared" si="2"/>
        <v>0</v>
      </c>
      <c r="N8" s="14" t="s">
        <v>439</v>
      </c>
      <c r="R8" t="s">
        <v>455</v>
      </c>
      <c r="S8">
        <v>0</v>
      </c>
      <c r="T8">
        <v>1</v>
      </c>
      <c r="U8">
        <v>0</v>
      </c>
      <c r="V8">
        <v>0</v>
      </c>
    </row>
    <row r="9" spans="1:22" ht="30">
      <c r="A9" s="4">
        <v>8</v>
      </c>
      <c r="B9" s="3">
        <v>2</v>
      </c>
      <c r="F9" s="23"/>
      <c r="G9" s="14" t="s">
        <v>456</v>
      </c>
      <c r="H9" s="14">
        <v>46</v>
      </c>
      <c r="I9" s="35">
        <f t="shared" si="0"/>
        <v>0.85185185185185186</v>
      </c>
      <c r="J9" s="14">
        <v>28</v>
      </c>
      <c r="K9" s="35">
        <f t="shared" si="1"/>
        <v>0.26415094339622641</v>
      </c>
      <c r="L9" s="14">
        <v>6</v>
      </c>
      <c r="M9" s="35">
        <f t="shared" si="2"/>
        <v>0.2608695652173913</v>
      </c>
      <c r="N9" s="14"/>
      <c r="S9" t="s">
        <v>456</v>
      </c>
      <c r="T9">
        <v>46</v>
      </c>
      <c r="U9">
        <v>28</v>
      </c>
      <c r="V9">
        <v>6</v>
      </c>
    </row>
    <row r="10" spans="1:22" ht="30.75" thickBot="1">
      <c r="A10" s="4">
        <v>9</v>
      </c>
      <c r="B10" s="3">
        <v>2</v>
      </c>
      <c r="F10" s="24"/>
      <c r="G10" s="32" t="s">
        <v>457</v>
      </c>
      <c r="H10" s="32">
        <v>7</v>
      </c>
      <c r="I10" s="35">
        <f t="shared" si="0"/>
        <v>0.12962962962962962</v>
      </c>
      <c r="J10" s="32">
        <v>78</v>
      </c>
      <c r="K10" s="35">
        <f t="shared" si="1"/>
        <v>0.73584905660377353</v>
      </c>
      <c r="L10" s="32">
        <v>17</v>
      </c>
      <c r="M10" s="35">
        <f t="shared" si="2"/>
        <v>0.73913043478260865</v>
      </c>
      <c r="N10" s="32"/>
      <c r="S10" t="s">
        <v>457</v>
      </c>
      <c r="T10">
        <v>7</v>
      </c>
      <c r="U10">
        <v>78</v>
      </c>
      <c r="V10">
        <v>17</v>
      </c>
    </row>
    <row r="11" spans="1:22" ht="29.25" customHeight="1">
      <c r="A11" s="4">
        <v>10</v>
      </c>
      <c r="B11" s="3">
        <v>18</v>
      </c>
      <c r="F11" s="61" t="s">
        <v>458</v>
      </c>
      <c r="G11" s="14" t="s">
        <v>459</v>
      </c>
      <c r="H11" s="14">
        <v>48</v>
      </c>
      <c r="I11" s="35">
        <f t="shared" si="0"/>
        <v>0.88888888888888884</v>
      </c>
      <c r="J11" s="14">
        <v>48</v>
      </c>
      <c r="K11" s="35">
        <f t="shared" si="1"/>
        <v>0.45283018867924529</v>
      </c>
      <c r="L11" s="14">
        <v>3</v>
      </c>
      <c r="M11" s="35">
        <f t="shared" si="2"/>
        <v>0.13043478260869565</v>
      </c>
      <c r="N11" s="14" t="s">
        <v>439</v>
      </c>
      <c r="R11" t="s">
        <v>458</v>
      </c>
      <c r="S11" t="s">
        <v>459</v>
      </c>
      <c r="T11">
        <v>48</v>
      </c>
      <c r="U11">
        <v>48</v>
      </c>
      <c r="V11">
        <v>3</v>
      </c>
    </row>
    <row r="12" spans="1:22" ht="15.75" thickBot="1">
      <c r="A12" s="4">
        <v>11</v>
      </c>
      <c r="B12" s="3">
        <v>2</v>
      </c>
      <c r="F12" s="63"/>
      <c r="G12" s="32" t="s">
        <v>404</v>
      </c>
      <c r="H12" s="32">
        <v>6</v>
      </c>
      <c r="I12" s="35">
        <f t="shared" si="0"/>
        <v>0.1111111111111111</v>
      </c>
      <c r="J12" s="32">
        <v>58</v>
      </c>
      <c r="K12" s="35">
        <f t="shared" si="1"/>
        <v>0.54716981132075471</v>
      </c>
      <c r="L12" s="32">
        <v>20</v>
      </c>
      <c r="M12" s="35">
        <f t="shared" si="2"/>
        <v>0.86956521739130432</v>
      </c>
      <c r="N12" s="32"/>
      <c r="S12" t="s">
        <v>404</v>
      </c>
      <c r="T12">
        <v>6</v>
      </c>
      <c r="U12">
        <v>58</v>
      </c>
      <c r="V12">
        <v>20</v>
      </c>
    </row>
    <row r="13" spans="1:22" ht="17.25" customHeight="1">
      <c r="A13" s="4">
        <v>12</v>
      </c>
      <c r="B13" s="3">
        <v>3</v>
      </c>
      <c r="F13" s="61" t="s">
        <v>460</v>
      </c>
      <c r="G13" s="14" t="s">
        <v>31</v>
      </c>
      <c r="H13" s="14">
        <v>0</v>
      </c>
      <c r="I13" s="35">
        <f t="shared" si="0"/>
        <v>0</v>
      </c>
      <c r="J13" s="14">
        <v>84</v>
      </c>
      <c r="K13" s="35">
        <f t="shared" si="1"/>
        <v>0.79245283018867929</v>
      </c>
      <c r="L13" s="14">
        <v>14</v>
      </c>
      <c r="M13" s="35">
        <f t="shared" si="2"/>
        <v>0.60869565217391308</v>
      </c>
      <c r="N13" s="14" t="s">
        <v>461</v>
      </c>
      <c r="R13" t="s">
        <v>460</v>
      </c>
      <c r="S13" t="s">
        <v>31</v>
      </c>
      <c r="T13">
        <v>0</v>
      </c>
      <c r="U13">
        <v>84</v>
      </c>
      <c r="V13">
        <v>14</v>
      </c>
    </row>
    <row r="14" spans="1:22" ht="30">
      <c r="A14" s="4">
        <v>13</v>
      </c>
      <c r="B14" s="3">
        <v>1</v>
      </c>
      <c r="F14" s="62"/>
      <c r="G14" s="14" t="s">
        <v>456</v>
      </c>
      <c r="H14" s="14">
        <v>2</v>
      </c>
      <c r="I14" s="35">
        <f t="shared" si="0"/>
        <v>3.7037037037037035E-2</v>
      </c>
      <c r="J14" s="14">
        <v>21</v>
      </c>
      <c r="K14" s="35">
        <f t="shared" si="1"/>
        <v>0.19811320754716982</v>
      </c>
      <c r="L14" s="14">
        <v>0</v>
      </c>
      <c r="M14" s="35">
        <f t="shared" si="2"/>
        <v>0</v>
      </c>
      <c r="N14" s="14"/>
      <c r="S14" t="s">
        <v>456</v>
      </c>
      <c r="T14">
        <v>2</v>
      </c>
      <c r="U14">
        <v>21</v>
      </c>
      <c r="V14">
        <v>0</v>
      </c>
    </row>
    <row r="15" spans="1:22" ht="30.75" thickBot="1">
      <c r="A15" s="4">
        <v>14</v>
      </c>
      <c r="B15" s="3">
        <v>2</v>
      </c>
      <c r="F15" s="63"/>
      <c r="G15" s="32" t="s">
        <v>457</v>
      </c>
      <c r="H15" s="32">
        <v>52</v>
      </c>
      <c r="I15" s="35">
        <f t="shared" si="0"/>
        <v>0.96296296296296291</v>
      </c>
      <c r="J15" s="32">
        <v>16</v>
      </c>
      <c r="K15" s="35">
        <f t="shared" si="1"/>
        <v>0.15094339622641509</v>
      </c>
      <c r="L15" s="32">
        <v>9</v>
      </c>
      <c r="M15" s="35">
        <f t="shared" si="2"/>
        <v>0.39130434782608697</v>
      </c>
      <c r="N15" s="32"/>
      <c r="S15" t="s">
        <v>457</v>
      </c>
      <c r="T15">
        <v>52</v>
      </c>
      <c r="U15">
        <v>16</v>
      </c>
      <c r="V15">
        <v>9</v>
      </c>
    </row>
    <row r="16" spans="1:22" ht="29.25" customHeight="1">
      <c r="A16" s="4">
        <v>18</v>
      </c>
      <c r="B16" s="3">
        <v>1</v>
      </c>
      <c r="F16" s="61" t="s">
        <v>462</v>
      </c>
      <c r="G16" s="14" t="s">
        <v>459</v>
      </c>
      <c r="H16" s="14">
        <v>19</v>
      </c>
      <c r="I16" s="35">
        <f t="shared" si="0"/>
        <v>0.35185185185185186</v>
      </c>
      <c r="J16" s="14">
        <v>25</v>
      </c>
      <c r="K16" s="35">
        <f t="shared" si="1"/>
        <v>0.23584905660377359</v>
      </c>
      <c r="L16" s="14">
        <v>5</v>
      </c>
      <c r="M16" s="35">
        <f t="shared" si="2"/>
        <v>0.21739130434782608</v>
      </c>
      <c r="N16" s="14" t="s">
        <v>463</v>
      </c>
      <c r="R16" t="s">
        <v>462</v>
      </c>
      <c r="S16" t="s">
        <v>459</v>
      </c>
      <c r="T16">
        <v>19</v>
      </c>
      <c r="U16">
        <v>25</v>
      </c>
      <c r="V16">
        <v>5</v>
      </c>
    </row>
    <row r="17" spans="1:22" ht="15.75" thickBot="1">
      <c r="A17" s="4" t="s">
        <v>385</v>
      </c>
      <c r="B17" s="3">
        <v>54</v>
      </c>
      <c r="F17" s="63"/>
      <c r="G17" s="32" t="s">
        <v>404</v>
      </c>
      <c r="H17" s="32">
        <v>35</v>
      </c>
      <c r="I17" s="35">
        <f t="shared" si="0"/>
        <v>0.64814814814814814</v>
      </c>
      <c r="J17" s="32">
        <v>81</v>
      </c>
      <c r="K17" s="35">
        <f t="shared" si="1"/>
        <v>0.76415094339622647</v>
      </c>
      <c r="L17" s="32">
        <v>18</v>
      </c>
      <c r="M17" s="35">
        <f t="shared" si="2"/>
        <v>0.78260869565217395</v>
      </c>
      <c r="N17" s="32"/>
      <c r="S17" t="s">
        <v>404</v>
      </c>
      <c r="T17">
        <v>35</v>
      </c>
      <c r="U17">
        <v>81</v>
      </c>
      <c r="V17">
        <v>18</v>
      </c>
    </row>
    <row r="18" spans="1:22">
      <c r="A18" s="4"/>
      <c r="B18" s="3"/>
    </row>
    <row r="19" spans="1:22">
      <c r="A19" s="2" t="s">
        <v>13</v>
      </c>
      <c r="B19" t="s">
        <v>386</v>
      </c>
    </row>
    <row r="21" spans="1:22">
      <c r="A21" s="2" t="s">
        <v>384</v>
      </c>
      <c r="B21" t="s">
        <v>383</v>
      </c>
    </row>
    <row r="22" spans="1:22">
      <c r="A22" s="4">
        <v>5</v>
      </c>
      <c r="B22" s="3">
        <v>1</v>
      </c>
    </row>
    <row r="23" spans="1:22">
      <c r="A23" s="4">
        <v>6</v>
      </c>
      <c r="B23" s="3">
        <v>1</v>
      </c>
    </row>
    <row r="24" spans="1:22">
      <c r="A24" s="4">
        <v>8</v>
      </c>
      <c r="B24" s="3">
        <v>4</v>
      </c>
    </row>
    <row r="25" spans="1:22">
      <c r="A25" s="4">
        <v>9</v>
      </c>
      <c r="B25" s="3">
        <v>3</v>
      </c>
    </row>
    <row r="26" spans="1:22">
      <c r="A26" s="4">
        <v>10</v>
      </c>
      <c r="B26" s="3">
        <v>8</v>
      </c>
    </row>
    <row r="27" spans="1:22">
      <c r="A27" s="4">
        <v>12</v>
      </c>
      <c r="B27" s="3">
        <v>13</v>
      </c>
    </row>
    <row r="28" spans="1:22">
      <c r="A28" s="4">
        <v>13</v>
      </c>
      <c r="B28" s="3">
        <v>1</v>
      </c>
    </row>
    <row r="29" spans="1:22">
      <c r="A29" s="4">
        <v>14</v>
      </c>
      <c r="B29" s="3">
        <v>11</v>
      </c>
    </row>
    <row r="30" spans="1:22">
      <c r="A30" s="4">
        <v>15</v>
      </c>
      <c r="B30" s="3">
        <v>7</v>
      </c>
    </row>
    <row r="31" spans="1:22">
      <c r="A31" s="4">
        <v>16</v>
      </c>
      <c r="B31" s="3">
        <v>13</v>
      </c>
      <c r="C31">
        <f>SUM(B22:B33)</f>
        <v>81</v>
      </c>
    </row>
    <row r="32" spans="1:22">
      <c r="A32" s="4">
        <v>17</v>
      </c>
      <c r="B32" s="3">
        <v>2</v>
      </c>
      <c r="C32">
        <f>SUM(B34:B38)</f>
        <v>25</v>
      </c>
    </row>
    <row r="33" spans="1:3">
      <c r="A33" s="4">
        <v>18</v>
      </c>
      <c r="B33" s="3">
        <v>17</v>
      </c>
    </row>
    <row r="34" spans="1:3">
      <c r="A34" s="4">
        <v>19</v>
      </c>
      <c r="B34" s="3">
        <v>3</v>
      </c>
    </row>
    <row r="35" spans="1:3">
      <c r="A35" s="4">
        <v>20</v>
      </c>
      <c r="B35" s="3">
        <v>14</v>
      </c>
    </row>
    <row r="36" spans="1:3">
      <c r="A36" s="4">
        <v>21</v>
      </c>
      <c r="B36" s="3">
        <v>2</v>
      </c>
    </row>
    <row r="37" spans="1:3">
      <c r="A37" s="4">
        <v>22</v>
      </c>
      <c r="B37" s="3">
        <v>2</v>
      </c>
    </row>
    <row r="38" spans="1:3">
      <c r="A38" s="4">
        <v>24</v>
      </c>
      <c r="B38" s="3">
        <v>4</v>
      </c>
    </row>
    <row r="39" spans="1:3">
      <c r="A39" s="4" t="s">
        <v>385</v>
      </c>
      <c r="B39" s="3">
        <v>106</v>
      </c>
    </row>
    <row r="41" spans="1:3">
      <c r="A41" s="2" t="s">
        <v>13</v>
      </c>
      <c r="B41" t="s">
        <v>386</v>
      </c>
    </row>
    <row r="43" spans="1:3">
      <c r="A43" s="2" t="s">
        <v>384</v>
      </c>
      <c r="B43" t="s">
        <v>383</v>
      </c>
    </row>
    <row r="44" spans="1:3">
      <c r="A44" s="4">
        <v>5</v>
      </c>
      <c r="B44" s="3">
        <v>1</v>
      </c>
    </row>
    <row r="45" spans="1:3">
      <c r="A45" s="4">
        <v>10</v>
      </c>
      <c r="B45" s="3">
        <v>1</v>
      </c>
    </row>
    <row r="46" spans="1:3">
      <c r="A46" s="4">
        <v>12</v>
      </c>
      <c r="B46" s="3">
        <v>1</v>
      </c>
    </row>
    <row r="47" spans="1:3">
      <c r="A47" s="4">
        <v>14</v>
      </c>
      <c r="B47" s="3">
        <v>2</v>
      </c>
      <c r="C47">
        <f>SUM(B44:B50)</f>
        <v>13</v>
      </c>
    </row>
    <row r="48" spans="1:3">
      <c r="A48" s="4">
        <v>15</v>
      </c>
      <c r="B48" s="3">
        <v>1</v>
      </c>
      <c r="C48">
        <f>SUM(B51:B54)</f>
        <v>10</v>
      </c>
    </row>
    <row r="49" spans="1:4">
      <c r="A49" s="4">
        <v>16</v>
      </c>
      <c r="B49" s="3">
        <v>2</v>
      </c>
    </row>
    <row r="50" spans="1:4">
      <c r="A50" s="4">
        <v>18</v>
      </c>
      <c r="B50" s="3">
        <v>5</v>
      </c>
    </row>
    <row r="51" spans="1:4">
      <c r="A51" s="4">
        <v>19</v>
      </c>
      <c r="B51" s="3">
        <v>1</v>
      </c>
    </row>
    <row r="52" spans="1:4">
      <c r="A52" s="4">
        <v>20</v>
      </c>
      <c r="B52" s="3">
        <v>2</v>
      </c>
    </row>
    <row r="53" spans="1:4">
      <c r="A53" s="4">
        <v>22</v>
      </c>
      <c r="B53" s="3">
        <v>3</v>
      </c>
    </row>
    <row r="54" spans="1:4">
      <c r="A54" s="4">
        <v>24</v>
      </c>
      <c r="B54" s="3">
        <v>4</v>
      </c>
    </row>
    <row r="55" spans="1:4">
      <c r="A55" s="4" t="s">
        <v>385</v>
      </c>
      <c r="B55" s="3">
        <v>23</v>
      </c>
    </row>
    <row r="60" spans="1:4">
      <c r="A60" s="2" t="s">
        <v>13</v>
      </c>
      <c r="B60" t="s">
        <v>386</v>
      </c>
      <c r="C60" t="e">
        <f>((#REF!)/54)</f>
        <v>#REF!</v>
      </c>
    </row>
    <row r="61" spans="1:4">
      <c r="C61">
        <f>((G59)/54)</f>
        <v>0</v>
      </c>
    </row>
    <row r="62" spans="1:4">
      <c r="A62" s="2" t="s">
        <v>384</v>
      </c>
      <c r="B62" t="s">
        <v>383</v>
      </c>
      <c r="C62">
        <f>((G60)/54)</f>
        <v>0</v>
      </c>
    </row>
    <row r="63" spans="1:4">
      <c r="A63" s="4">
        <v>0</v>
      </c>
      <c r="B63" s="3">
        <v>1</v>
      </c>
      <c r="C63">
        <f>((G61)/54)</f>
        <v>0</v>
      </c>
      <c r="D63">
        <f>SUM(B64:B66)</f>
        <v>46</v>
      </c>
    </row>
    <row r="64" spans="1:4">
      <c r="A64" s="4">
        <v>1</v>
      </c>
      <c r="B64" s="3">
        <v>16</v>
      </c>
      <c r="D64">
        <f>SUM(B67:B68)</f>
        <v>7</v>
      </c>
    </row>
    <row r="65" spans="1:2">
      <c r="A65" s="4">
        <v>2</v>
      </c>
      <c r="B65" s="3">
        <v>10</v>
      </c>
    </row>
    <row r="66" spans="1:2">
      <c r="A66" s="4">
        <v>3</v>
      </c>
      <c r="B66" s="3">
        <v>20</v>
      </c>
    </row>
    <row r="67" spans="1:2">
      <c r="A67" s="4">
        <v>4</v>
      </c>
      <c r="B67" s="3">
        <v>6</v>
      </c>
    </row>
    <row r="68" spans="1:2">
      <c r="A68" s="4">
        <v>5</v>
      </c>
      <c r="B68" s="3">
        <v>1</v>
      </c>
    </row>
    <row r="69" spans="1:2">
      <c r="A69" s="4" t="s">
        <v>385</v>
      </c>
      <c r="B69" s="3">
        <v>54</v>
      </c>
    </row>
    <row r="73" spans="1:2">
      <c r="A73" s="2" t="s">
        <v>13</v>
      </c>
      <c r="B73" t="s">
        <v>386</v>
      </c>
    </row>
    <row r="75" spans="1:2">
      <c r="A75" s="2" t="s">
        <v>384</v>
      </c>
      <c r="B75" t="s">
        <v>383</v>
      </c>
    </row>
    <row r="76" spans="1:2">
      <c r="A76" s="4">
        <v>2</v>
      </c>
      <c r="B76" s="3">
        <v>2</v>
      </c>
    </row>
    <row r="77" spans="1:2">
      <c r="A77" s="4">
        <v>3</v>
      </c>
      <c r="B77" s="3">
        <v>26</v>
      </c>
    </row>
    <row r="78" spans="1:2">
      <c r="A78" s="4">
        <v>4</v>
      </c>
      <c r="B78" s="3">
        <v>56</v>
      </c>
    </row>
    <row r="79" spans="1:2">
      <c r="A79" s="4">
        <v>5</v>
      </c>
      <c r="B79" s="3">
        <v>21</v>
      </c>
    </row>
    <row r="80" spans="1:2">
      <c r="A80" s="4">
        <v>6</v>
      </c>
      <c r="B80" s="3">
        <v>1</v>
      </c>
    </row>
    <row r="81" spans="1:3">
      <c r="A81" s="4" t="s">
        <v>385</v>
      </c>
      <c r="B81" s="3">
        <v>106</v>
      </c>
    </row>
    <row r="82" spans="1:3">
      <c r="B82">
        <f>SUM(B76:B77)</f>
        <v>28</v>
      </c>
    </row>
    <row r="83" spans="1:3">
      <c r="B83">
        <f>SUM(B78:B80)</f>
        <v>78</v>
      </c>
    </row>
    <row r="85" spans="1:3">
      <c r="C85">
        <f>SUM(B76:B87)</f>
        <v>318</v>
      </c>
    </row>
    <row r="86" spans="1:3">
      <c r="C86">
        <f>SUM(B88:B92)</f>
        <v>54</v>
      </c>
    </row>
    <row r="87" spans="1:3">
      <c r="A87" s="2" t="s">
        <v>13</v>
      </c>
      <c r="B87" t="s">
        <v>386</v>
      </c>
      <c r="C87" t="e">
        <f>((#REF!)/54)</f>
        <v>#REF!</v>
      </c>
    </row>
    <row r="88" spans="1:3">
      <c r="C88">
        <f>((G86)/54)</f>
        <v>0</v>
      </c>
    </row>
    <row r="89" spans="1:3">
      <c r="A89" s="2" t="s">
        <v>384</v>
      </c>
      <c r="B89" t="s">
        <v>383</v>
      </c>
      <c r="C89">
        <f>((G87)/54)</f>
        <v>0</v>
      </c>
    </row>
    <row r="90" spans="1:3">
      <c r="A90" s="4" t="s">
        <v>66</v>
      </c>
      <c r="B90" s="3">
        <v>4</v>
      </c>
      <c r="C90">
        <f>((G88)/54)</f>
        <v>0</v>
      </c>
    </row>
    <row r="91" spans="1:3">
      <c r="A91" s="4" t="s">
        <v>29</v>
      </c>
      <c r="B91" s="3">
        <v>48</v>
      </c>
    </row>
    <row r="92" spans="1:3">
      <c r="A92" s="4" t="s">
        <v>90</v>
      </c>
      <c r="B92" s="3">
        <v>2</v>
      </c>
    </row>
    <row r="93" spans="1:3">
      <c r="A93" s="4" t="s">
        <v>385</v>
      </c>
      <c r="B93" s="3">
        <v>54</v>
      </c>
    </row>
    <row r="97" spans="1:3">
      <c r="A97" s="2" t="s">
        <v>13</v>
      </c>
      <c r="B97" t="s">
        <v>386</v>
      </c>
    </row>
    <row r="99" spans="1:3">
      <c r="A99" s="2" t="s">
        <v>384</v>
      </c>
      <c r="B99" t="s">
        <v>383</v>
      </c>
    </row>
    <row r="100" spans="1:3">
      <c r="A100" s="4" t="s">
        <v>66</v>
      </c>
      <c r="B100" s="3">
        <v>16</v>
      </c>
    </row>
    <row r="101" spans="1:3">
      <c r="A101" s="4" t="s">
        <v>134</v>
      </c>
      <c r="B101" s="3">
        <v>8</v>
      </c>
    </row>
    <row r="102" spans="1:3">
      <c r="A102" s="4" t="s">
        <v>60</v>
      </c>
      <c r="B102" s="3">
        <v>20</v>
      </c>
    </row>
    <row r="103" spans="1:3">
      <c r="A103" s="4" t="s">
        <v>29</v>
      </c>
      <c r="B103" s="3">
        <v>48</v>
      </c>
    </row>
    <row r="104" spans="1:3">
      <c r="A104" s="4" t="s">
        <v>90</v>
      </c>
      <c r="B104" s="3">
        <v>14</v>
      </c>
    </row>
    <row r="105" spans="1:3">
      <c r="A105" s="4" t="s">
        <v>385</v>
      </c>
      <c r="B105" s="3">
        <v>106</v>
      </c>
    </row>
    <row r="109" spans="1:3">
      <c r="A109" s="2" t="s">
        <v>13</v>
      </c>
      <c r="B109" t="s">
        <v>386</v>
      </c>
      <c r="C109" t="e">
        <f>((#REF!)/54)</f>
        <v>#REF!</v>
      </c>
    </row>
    <row r="110" spans="1:3">
      <c r="C110">
        <f>((G108)/54)</f>
        <v>0</v>
      </c>
    </row>
    <row r="111" spans="1:3">
      <c r="A111" s="2" t="s">
        <v>384</v>
      </c>
      <c r="B111" t="s">
        <v>383</v>
      </c>
      <c r="C111">
        <f>((G109)/54)</f>
        <v>0</v>
      </c>
    </row>
    <row r="112" spans="1:3">
      <c r="A112" s="4">
        <v>2</v>
      </c>
      <c r="B112" s="3">
        <v>1</v>
      </c>
      <c r="C112">
        <f>((G110)/54)</f>
        <v>0</v>
      </c>
    </row>
    <row r="113" spans="1:2">
      <c r="A113" s="4">
        <v>3</v>
      </c>
      <c r="B113" s="3">
        <v>1</v>
      </c>
    </row>
    <row r="114" spans="1:2">
      <c r="A114" s="4">
        <v>4</v>
      </c>
      <c r="B114" s="3">
        <v>1</v>
      </c>
    </row>
    <row r="115" spans="1:2">
      <c r="A115" s="4">
        <v>6</v>
      </c>
      <c r="B115" s="3">
        <v>1</v>
      </c>
    </row>
    <row r="116" spans="1:2">
      <c r="A116" s="4" t="s">
        <v>31</v>
      </c>
      <c r="B116" s="3">
        <v>50</v>
      </c>
    </row>
    <row r="117" spans="1:2">
      <c r="A117" s="4" t="s">
        <v>385</v>
      </c>
      <c r="B117" s="3">
        <v>54</v>
      </c>
    </row>
    <row r="118" spans="1:2">
      <c r="A118" s="2" t="s">
        <v>13</v>
      </c>
      <c r="B118" t="s">
        <v>386</v>
      </c>
    </row>
    <row r="120" spans="1:2">
      <c r="A120" s="2" t="s">
        <v>384</v>
      </c>
      <c r="B120" t="s">
        <v>383</v>
      </c>
    </row>
    <row r="121" spans="1:2">
      <c r="A121" s="4">
        <v>3</v>
      </c>
      <c r="B121" s="3">
        <v>1</v>
      </c>
    </row>
    <row r="122" spans="1:2">
      <c r="A122" s="4">
        <v>4</v>
      </c>
      <c r="B122" s="3">
        <v>3</v>
      </c>
    </row>
    <row r="123" spans="1:2">
      <c r="A123" s="4">
        <v>5</v>
      </c>
      <c r="B123" s="3">
        <v>1</v>
      </c>
    </row>
    <row r="124" spans="1:2">
      <c r="A124" s="4">
        <v>6</v>
      </c>
      <c r="B124" s="3">
        <v>17</v>
      </c>
    </row>
    <row r="125" spans="1:2">
      <c r="A125" s="4" t="s">
        <v>31</v>
      </c>
      <c r="B125" s="3">
        <v>84</v>
      </c>
    </row>
    <row r="126" spans="1:2">
      <c r="A126" s="4" t="s">
        <v>385</v>
      </c>
      <c r="B126" s="3">
        <v>106</v>
      </c>
    </row>
    <row r="130" spans="1:3">
      <c r="A130" s="2" t="s">
        <v>13</v>
      </c>
      <c r="B130" t="s">
        <v>386</v>
      </c>
      <c r="C130" t="e">
        <f>((#REF!)/54)</f>
        <v>#REF!</v>
      </c>
    </row>
    <row r="131" spans="1:3">
      <c r="C131">
        <f>((G129)/54)</f>
        <v>0</v>
      </c>
    </row>
    <row r="132" spans="1:3">
      <c r="A132" s="2" t="s">
        <v>384</v>
      </c>
      <c r="B132" t="s">
        <v>383</v>
      </c>
      <c r="C132">
        <f>((G130)/54)</f>
        <v>0</v>
      </c>
    </row>
    <row r="133" spans="1:3">
      <c r="A133" s="4" t="s">
        <v>29</v>
      </c>
      <c r="B133" s="3">
        <v>19</v>
      </c>
      <c r="C133">
        <f>((G131)/54)</f>
        <v>0</v>
      </c>
    </row>
    <row r="134" spans="1:3">
      <c r="A134" s="4" t="s">
        <v>34</v>
      </c>
      <c r="B134" s="3">
        <v>35</v>
      </c>
    </row>
    <row r="135" spans="1:3">
      <c r="A135" s="4" t="s">
        <v>385</v>
      </c>
      <c r="B135" s="3">
        <v>54</v>
      </c>
    </row>
    <row r="139" spans="1:3">
      <c r="A139" t="s">
        <v>13</v>
      </c>
      <c r="B139" t="s">
        <v>386</v>
      </c>
    </row>
    <row r="144" spans="1:3">
      <c r="A144" s="2" t="s">
        <v>13</v>
      </c>
      <c r="B144" t="s">
        <v>386</v>
      </c>
    </row>
    <row r="146" spans="1:2">
      <c r="A146" s="2" t="s">
        <v>384</v>
      </c>
      <c r="B146" t="s">
        <v>383</v>
      </c>
    </row>
    <row r="147" spans="1:2">
      <c r="A147" s="4" t="s">
        <v>29</v>
      </c>
      <c r="B147" s="3">
        <v>25</v>
      </c>
    </row>
    <row r="148" spans="1:2">
      <c r="A148" s="4" t="s">
        <v>34</v>
      </c>
      <c r="B148" s="3">
        <v>81</v>
      </c>
    </row>
    <row r="149" spans="1:2">
      <c r="A149" s="4" t="s">
        <v>385</v>
      </c>
      <c r="B149" s="3">
        <v>106</v>
      </c>
    </row>
  </sheetData>
  <mergeCells count="10">
    <mergeCell ref="H2:M2"/>
    <mergeCell ref="F3:G3"/>
    <mergeCell ref="H3:I3"/>
    <mergeCell ref="J3:K3"/>
    <mergeCell ref="L3:M3"/>
    <mergeCell ref="F5:F7"/>
    <mergeCell ref="F11:F12"/>
    <mergeCell ref="F13:F15"/>
    <mergeCell ref="F16:F17"/>
    <mergeCell ref="F2:G2"/>
  </mergeCell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opLeftCell="A6" workbookViewId="0">
      <selection activeCell="C16" sqref="A10:C16"/>
    </sheetView>
  </sheetViews>
  <sheetFormatPr defaultRowHeight="15"/>
  <cols>
    <col min="1" max="1" width="37.28515625" customWidth="1"/>
    <col min="2" max="2" width="46" customWidth="1"/>
    <col min="10" max="10" width="11.5703125" bestFit="1" customWidth="1"/>
    <col min="12" max="12" width="11.5703125" bestFit="1" customWidth="1"/>
    <col min="14" max="14" width="11.5703125" bestFit="1" customWidth="1"/>
  </cols>
  <sheetData>
    <row r="1" spans="1:22" ht="15.75" customHeight="1" thickBot="1">
      <c r="G1" s="58"/>
      <c r="H1" s="59"/>
      <c r="I1" s="58" t="s">
        <v>387</v>
      </c>
      <c r="J1" s="60"/>
      <c r="K1" s="60"/>
      <c r="L1" s="60"/>
      <c r="M1" s="60"/>
      <c r="N1" s="59"/>
      <c r="O1" s="18"/>
      <c r="T1" t="s">
        <v>387</v>
      </c>
    </row>
    <row r="2" spans="1:22" ht="30" customHeight="1" thickBot="1">
      <c r="A2" s="2" t="s">
        <v>13</v>
      </c>
      <c r="B2" t="s">
        <v>386</v>
      </c>
      <c r="G2" s="58" t="s">
        <v>388</v>
      </c>
      <c r="H2" s="59"/>
      <c r="I2" s="58" t="s">
        <v>418</v>
      </c>
      <c r="J2" s="59"/>
      <c r="K2" s="58" t="s">
        <v>466</v>
      </c>
      <c r="L2" s="59"/>
      <c r="M2" s="58" t="s">
        <v>391</v>
      </c>
      <c r="N2" s="59"/>
      <c r="O2" s="8" t="s">
        <v>392</v>
      </c>
      <c r="R2" t="s">
        <v>388</v>
      </c>
      <c r="T2" t="s">
        <v>418</v>
      </c>
      <c r="U2" t="s">
        <v>466</v>
      </c>
      <c r="V2" t="s">
        <v>391</v>
      </c>
    </row>
    <row r="3" spans="1:22" ht="15.75" customHeight="1" thickBot="1">
      <c r="G3" s="20"/>
      <c r="H3" s="8"/>
      <c r="I3" s="8" t="s">
        <v>393</v>
      </c>
      <c r="J3" s="8" t="s">
        <v>394</v>
      </c>
      <c r="K3" s="8" t="s">
        <v>393</v>
      </c>
      <c r="L3" s="8" t="s">
        <v>394</v>
      </c>
      <c r="M3" s="8" t="s">
        <v>393</v>
      </c>
      <c r="N3" s="8" t="s">
        <v>394</v>
      </c>
      <c r="O3" s="8"/>
      <c r="T3" t="s">
        <v>393</v>
      </c>
      <c r="U3" t="s">
        <v>393</v>
      </c>
      <c r="V3" t="s">
        <v>393</v>
      </c>
    </row>
    <row r="4" spans="1:22" ht="17.25" customHeight="1">
      <c r="A4" s="2" t="s">
        <v>384</v>
      </c>
      <c r="B4" t="s">
        <v>383</v>
      </c>
      <c r="G4" s="61" t="s">
        <v>467</v>
      </c>
      <c r="H4" s="14" t="s">
        <v>468</v>
      </c>
      <c r="I4" s="14">
        <v>45</v>
      </c>
      <c r="J4" s="35">
        <f>I4/54</f>
        <v>0.83333333333333337</v>
      </c>
      <c r="K4" s="14">
        <v>61</v>
      </c>
      <c r="L4" s="35">
        <f>K4/106</f>
        <v>0.57547169811320753</v>
      </c>
      <c r="M4" s="14">
        <v>9</v>
      </c>
      <c r="N4" s="35">
        <f>M4/23</f>
        <v>0.39130434782608697</v>
      </c>
      <c r="O4" s="14" t="s">
        <v>439</v>
      </c>
      <c r="R4" t="s">
        <v>467</v>
      </c>
      <c r="S4" t="s">
        <v>468</v>
      </c>
      <c r="T4">
        <v>45</v>
      </c>
      <c r="U4">
        <v>61</v>
      </c>
      <c r="V4">
        <v>9</v>
      </c>
    </row>
    <row r="5" spans="1:22" ht="15.75" customHeight="1" thickBot="1">
      <c r="A5" s="4" t="s">
        <v>35</v>
      </c>
      <c r="B5" s="3">
        <v>45</v>
      </c>
      <c r="G5" s="63"/>
      <c r="H5" s="14" t="s">
        <v>469</v>
      </c>
      <c r="I5" s="14">
        <v>9</v>
      </c>
      <c r="J5" s="35">
        <f t="shared" ref="J5:J19" si="0">I5/54</f>
        <v>0.16666666666666666</v>
      </c>
      <c r="K5" s="14">
        <v>45</v>
      </c>
      <c r="L5" s="35">
        <f t="shared" ref="L5:L19" si="1">K5/106</f>
        <v>0.42452830188679247</v>
      </c>
      <c r="M5" s="14">
        <v>14</v>
      </c>
      <c r="N5" s="35">
        <f t="shared" ref="N5:N19" si="2">M5/23</f>
        <v>0.60869565217391308</v>
      </c>
      <c r="O5" s="14"/>
      <c r="S5" t="s">
        <v>469</v>
      </c>
      <c r="T5">
        <v>9</v>
      </c>
      <c r="U5">
        <v>45</v>
      </c>
      <c r="V5">
        <v>14</v>
      </c>
    </row>
    <row r="6" spans="1:22" ht="59.25" customHeight="1">
      <c r="A6" s="4" t="s">
        <v>42</v>
      </c>
      <c r="B6" s="3">
        <v>9</v>
      </c>
      <c r="G6" s="61" t="s">
        <v>470</v>
      </c>
      <c r="H6" s="38" t="s">
        <v>459</v>
      </c>
      <c r="I6" s="38">
        <v>15</v>
      </c>
      <c r="J6" s="35">
        <f t="shared" si="0"/>
        <v>0.27777777777777779</v>
      </c>
      <c r="K6" s="38">
        <v>35</v>
      </c>
      <c r="L6" s="35">
        <f t="shared" si="1"/>
        <v>0.330188679245283</v>
      </c>
      <c r="M6" s="38">
        <v>12</v>
      </c>
      <c r="N6" s="35">
        <f t="shared" si="2"/>
        <v>0.52173913043478259</v>
      </c>
      <c r="O6" s="38" t="s">
        <v>484</v>
      </c>
      <c r="R6" t="s">
        <v>470</v>
      </c>
      <c r="S6" t="s">
        <v>459</v>
      </c>
      <c r="T6">
        <v>15</v>
      </c>
      <c r="U6">
        <v>35</v>
      </c>
      <c r="V6">
        <v>12</v>
      </c>
    </row>
    <row r="7" spans="1:22" ht="15.75" customHeight="1" thickBot="1">
      <c r="A7" s="4" t="s">
        <v>385</v>
      </c>
      <c r="B7" s="3">
        <v>54</v>
      </c>
      <c r="G7" s="63"/>
      <c r="H7" s="14" t="s">
        <v>404</v>
      </c>
      <c r="I7" s="14">
        <v>39</v>
      </c>
      <c r="J7" s="35">
        <f t="shared" si="0"/>
        <v>0.72222222222222221</v>
      </c>
      <c r="K7" s="14">
        <v>71</v>
      </c>
      <c r="L7" s="35">
        <f t="shared" si="1"/>
        <v>0.66981132075471694</v>
      </c>
      <c r="M7" s="14">
        <v>11</v>
      </c>
      <c r="N7" s="35">
        <f t="shared" si="2"/>
        <v>0.47826086956521741</v>
      </c>
      <c r="O7" s="14"/>
      <c r="S7" t="s">
        <v>404</v>
      </c>
      <c r="T7">
        <v>39</v>
      </c>
      <c r="U7">
        <v>71</v>
      </c>
      <c r="V7">
        <v>11</v>
      </c>
    </row>
    <row r="8" spans="1:22" ht="17.25">
      <c r="G8" s="61" t="s">
        <v>471</v>
      </c>
      <c r="H8" s="38" t="s">
        <v>472</v>
      </c>
      <c r="I8" s="38">
        <v>24</v>
      </c>
      <c r="J8" s="35">
        <f t="shared" si="0"/>
        <v>0.44444444444444442</v>
      </c>
      <c r="K8" s="38">
        <v>78</v>
      </c>
      <c r="L8" s="35">
        <f t="shared" si="1"/>
        <v>0.73584905660377353</v>
      </c>
      <c r="M8" s="38">
        <v>23</v>
      </c>
      <c r="N8" s="35">
        <f t="shared" si="2"/>
        <v>1</v>
      </c>
      <c r="O8" s="38" t="s">
        <v>439</v>
      </c>
      <c r="R8" t="s">
        <v>471</v>
      </c>
      <c r="S8" t="s">
        <v>472</v>
      </c>
      <c r="T8">
        <v>24</v>
      </c>
      <c r="U8">
        <v>78</v>
      </c>
      <c r="V8">
        <v>23</v>
      </c>
    </row>
    <row r="9" spans="1:22" ht="30.75" thickBot="1">
      <c r="G9" s="63"/>
      <c r="H9" s="32" t="s">
        <v>473</v>
      </c>
      <c r="I9" s="32">
        <v>30</v>
      </c>
      <c r="J9" s="35">
        <f t="shared" si="0"/>
        <v>0.55555555555555558</v>
      </c>
      <c r="K9" s="32">
        <v>28</v>
      </c>
      <c r="L9" s="35">
        <f t="shared" si="1"/>
        <v>0.26415094339622641</v>
      </c>
      <c r="M9" s="32">
        <v>0</v>
      </c>
      <c r="N9" s="35">
        <f t="shared" si="2"/>
        <v>0</v>
      </c>
      <c r="O9" s="32"/>
      <c r="S9" t="s">
        <v>473</v>
      </c>
      <c r="T9">
        <v>30</v>
      </c>
      <c r="U9">
        <v>28</v>
      </c>
      <c r="V9">
        <v>0</v>
      </c>
    </row>
    <row r="10" spans="1:22" ht="17.25" customHeight="1">
      <c r="A10" s="2" t="s">
        <v>13</v>
      </c>
      <c r="B10" t="s">
        <v>386</v>
      </c>
      <c r="G10" s="61" t="s">
        <v>474</v>
      </c>
      <c r="H10" s="14" t="s">
        <v>31</v>
      </c>
      <c r="I10" s="14">
        <v>30</v>
      </c>
      <c r="J10" s="35">
        <f t="shared" si="0"/>
        <v>0.55555555555555558</v>
      </c>
      <c r="K10" s="14">
        <v>29</v>
      </c>
      <c r="L10" s="35">
        <f t="shared" si="1"/>
        <v>0.27358490566037735</v>
      </c>
      <c r="M10" s="14">
        <v>1</v>
      </c>
      <c r="N10" s="35">
        <f t="shared" si="2"/>
        <v>4.3478260869565216E-2</v>
      </c>
      <c r="O10" s="14" t="s">
        <v>439</v>
      </c>
      <c r="R10" t="s">
        <v>474</v>
      </c>
      <c r="S10" t="s">
        <v>31</v>
      </c>
      <c r="T10">
        <v>30</v>
      </c>
      <c r="U10">
        <v>29</v>
      </c>
      <c r="V10">
        <v>1</v>
      </c>
    </row>
    <row r="11" spans="1:22">
      <c r="G11" s="62"/>
      <c r="H11" s="14" t="s">
        <v>475</v>
      </c>
      <c r="I11" s="14">
        <v>11</v>
      </c>
      <c r="J11" s="35">
        <f t="shared" si="0"/>
        <v>0.20370370370370369</v>
      </c>
      <c r="K11" s="14">
        <v>22</v>
      </c>
      <c r="L11" s="35">
        <f t="shared" si="1"/>
        <v>0.20754716981132076</v>
      </c>
      <c r="M11" s="14">
        <v>5</v>
      </c>
      <c r="N11" s="35">
        <f t="shared" si="2"/>
        <v>0.21739130434782608</v>
      </c>
      <c r="O11" s="14"/>
      <c r="S11" t="s">
        <v>475</v>
      </c>
      <c r="T11">
        <v>11</v>
      </c>
      <c r="U11">
        <v>22</v>
      </c>
      <c r="V11">
        <v>5</v>
      </c>
    </row>
    <row r="12" spans="1:22">
      <c r="A12" s="2" t="s">
        <v>384</v>
      </c>
      <c r="B12" t="s">
        <v>383</v>
      </c>
      <c r="G12" s="62"/>
      <c r="H12" s="14" t="s">
        <v>476</v>
      </c>
      <c r="I12" s="14">
        <v>2</v>
      </c>
      <c r="J12" s="35">
        <f t="shared" si="0"/>
        <v>3.7037037037037035E-2</v>
      </c>
      <c r="K12" s="14">
        <v>12</v>
      </c>
      <c r="L12" s="35">
        <f t="shared" si="1"/>
        <v>0.11320754716981132</v>
      </c>
      <c r="M12" s="14">
        <v>4</v>
      </c>
      <c r="N12" s="35">
        <f t="shared" si="2"/>
        <v>0.17391304347826086</v>
      </c>
      <c r="O12" s="14"/>
      <c r="S12" t="s">
        <v>476</v>
      </c>
      <c r="T12">
        <v>2</v>
      </c>
      <c r="U12">
        <v>12</v>
      </c>
      <c r="V12">
        <v>4</v>
      </c>
    </row>
    <row r="13" spans="1:22" ht="15.75" thickBot="1">
      <c r="A13" s="4" t="s">
        <v>35</v>
      </c>
      <c r="B13" s="3">
        <v>61</v>
      </c>
      <c r="G13" s="24"/>
      <c r="H13" s="32" t="s">
        <v>477</v>
      </c>
      <c r="I13" s="32">
        <v>11</v>
      </c>
      <c r="J13" s="35">
        <f t="shared" si="0"/>
        <v>0.20370370370370369</v>
      </c>
      <c r="K13" s="32">
        <v>43</v>
      </c>
      <c r="L13" s="35">
        <f t="shared" si="1"/>
        <v>0.40566037735849059</v>
      </c>
      <c r="M13" s="32">
        <v>13</v>
      </c>
      <c r="N13" s="35">
        <f t="shared" si="2"/>
        <v>0.56521739130434778</v>
      </c>
      <c r="O13" s="32"/>
      <c r="S13" t="s">
        <v>477</v>
      </c>
      <c r="T13">
        <v>11</v>
      </c>
      <c r="U13">
        <v>43</v>
      </c>
      <c r="V13">
        <v>13</v>
      </c>
    </row>
    <row r="14" spans="1:22" ht="74.25" customHeight="1">
      <c r="A14" s="4" t="s">
        <v>42</v>
      </c>
      <c r="B14" s="3">
        <v>45</v>
      </c>
      <c r="G14" s="61" t="s">
        <v>478</v>
      </c>
      <c r="H14" s="14" t="s">
        <v>459</v>
      </c>
      <c r="I14" s="14">
        <v>26</v>
      </c>
      <c r="J14" s="35">
        <f t="shared" si="0"/>
        <v>0.48148148148148145</v>
      </c>
      <c r="K14" s="14">
        <v>82</v>
      </c>
      <c r="L14" s="35">
        <f t="shared" si="1"/>
        <v>0.77358490566037741</v>
      </c>
      <c r="M14" s="14">
        <v>22</v>
      </c>
      <c r="N14" s="35">
        <f t="shared" si="2"/>
        <v>0.95652173913043481</v>
      </c>
      <c r="O14" s="14" t="s">
        <v>439</v>
      </c>
      <c r="R14" t="s">
        <v>478</v>
      </c>
      <c r="S14" t="s">
        <v>459</v>
      </c>
      <c r="T14">
        <v>26</v>
      </c>
      <c r="U14">
        <v>82</v>
      </c>
      <c r="V14">
        <v>22</v>
      </c>
    </row>
    <row r="15" spans="1:22" ht="15.75" thickBot="1">
      <c r="A15" s="4" t="s">
        <v>385</v>
      </c>
      <c r="B15" s="3">
        <v>106</v>
      </c>
      <c r="G15" s="63"/>
      <c r="H15" s="32" t="s">
        <v>404</v>
      </c>
      <c r="I15" s="32">
        <v>28</v>
      </c>
      <c r="J15" s="35">
        <f t="shared" si="0"/>
        <v>0.51851851851851849</v>
      </c>
      <c r="K15" s="32">
        <v>24</v>
      </c>
      <c r="L15" s="35">
        <f t="shared" si="1"/>
        <v>0.22641509433962265</v>
      </c>
      <c r="M15" s="32">
        <v>1</v>
      </c>
      <c r="N15" s="35">
        <f t="shared" si="2"/>
        <v>4.3478260869565216E-2</v>
      </c>
      <c r="O15" s="32"/>
      <c r="S15" t="s">
        <v>404</v>
      </c>
      <c r="T15">
        <v>28</v>
      </c>
      <c r="U15">
        <v>24</v>
      </c>
      <c r="V15">
        <v>1</v>
      </c>
    </row>
    <row r="16" spans="1:22" ht="74.25" customHeight="1">
      <c r="G16" s="61" t="s">
        <v>479</v>
      </c>
      <c r="H16" s="14" t="s">
        <v>459</v>
      </c>
      <c r="I16" s="14">
        <v>53</v>
      </c>
      <c r="J16" s="35">
        <f t="shared" si="0"/>
        <v>0.98148148148148151</v>
      </c>
      <c r="K16" s="14">
        <v>103</v>
      </c>
      <c r="L16" s="35">
        <f t="shared" si="1"/>
        <v>0.97169811320754718</v>
      </c>
      <c r="M16" s="14">
        <v>23</v>
      </c>
      <c r="N16" s="35">
        <f t="shared" si="2"/>
        <v>1</v>
      </c>
      <c r="O16" s="14" t="s">
        <v>485</v>
      </c>
      <c r="R16" t="s">
        <v>479</v>
      </c>
      <c r="S16" t="s">
        <v>459</v>
      </c>
      <c r="T16">
        <v>53</v>
      </c>
      <c r="U16">
        <v>103</v>
      </c>
      <c r="V16">
        <v>23</v>
      </c>
    </row>
    <row r="17" spans="1:22" ht="15.75" thickBot="1">
      <c r="G17" s="63"/>
      <c r="H17" s="32" t="s">
        <v>404</v>
      </c>
      <c r="I17" s="32">
        <v>1</v>
      </c>
      <c r="J17" s="35">
        <f t="shared" si="0"/>
        <v>1.8518518518518517E-2</v>
      </c>
      <c r="K17" s="32">
        <v>3</v>
      </c>
      <c r="L17" s="35">
        <f t="shared" si="1"/>
        <v>2.8301886792452831E-2</v>
      </c>
      <c r="M17" s="32">
        <v>0</v>
      </c>
      <c r="N17" s="35">
        <f t="shared" si="2"/>
        <v>0</v>
      </c>
      <c r="O17" s="32"/>
      <c r="S17" t="s">
        <v>404</v>
      </c>
      <c r="T17">
        <v>1</v>
      </c>
      <c r="U17">
        <v>3</v>
      </c>
      <c r="V17">
        <v>0</v>
      </c>
    </row>
    <row r="18" spans="1:22" ht="29.25" customHeight="1">
      <c r="G18" s="61" t="s">
        <v>480</v>
      </c>
      <c r="H18" s="14" t="s">
        <v>481</v>
      </c>
      <c r="I18" s="14">
        <v>25</v>
      </c>
      <c r="J18" s="35">
        <f t="shared" si="0"/>
        <v>0.46296296296296297</v>
      </c>
      <c r="K18" s="14">
        <v>73</v>
      </c>
      <c r="L18" s="35">
        <f t="shared" si="1"/>
        <v>0.68867924528301883</v>
      </c>
      <c r="M18" s="14">
        <v>17</v>
      </c>
      <c r="N18" s="35">
        <f t="shared" si="2"/>
        <v>0.73913043478260865</v>
      </c>
      <c r="O18" s="14" t="s">
        <v>486</v>
      </c>
      <c r="R18" t="s">
        <v>480</v>
      </c>
      <c r="S18" t="s">
        <v>481</v>
      </c>
      <c r="T18">
        <v>25</v>
      </c>
      <c r="U18">
        <v>73</v>
      </c>
      <c r="V18">
        <v>17</v>
      </c>
    </row>
    <row r="19" spans="1:22" ht="15.75" thickBot="1">
      <c r="A19" s="2" t="s">
        <v>13</v>
      </c>
      <c r="B19" t="s">
        <v>386</v>
      </c>
      <c r="G19" s="63"/>
      <c r="H19" s="14" t="s">
        <v>482</v>
      </c>
      <c r="I19" s="14">
        <v>29</v>
      </c>
      <c r="J19" s="35">
        <f t="shared" si="0"/>
        <v>0.53703703703703709</v>
      </c>
      <c r="K19" s="14">
        <v>33</v>
      </c>
      <c r="L19" s="35">
        <f t="shared" si="1"/>
        <v>0.31132075471698112</v>
      </c>
      <c r="M19" s="14">
        <v>6</v>
      </c>
      <c r="N19" s="35">
        <f t="shared" si="2"/>
        <v>0.2608695652173913</v>
      </c>
      <c r="O19" s="14"/>
      <c r="S19" t="s">
        <v>482</v>
      </c>
      <c r="T19">
        <v>29</v>
      </c>
      <c r="U19">
        <v>33</v>
      </c>
      <c r="V19">
        <v>6</v>
      </c>
    </row>
    <row r="20" spans="1:22" ht="30" customHeight="1" thickBot="1">
      <c r="G20" s="22" t="s">
        <v>483</v>
      </c>
      <c r="H20" s="31"/>
      <c r="I20" s="31"/>
      <c r="J20" s="31"/>
      <c r="K20" s="31"/>
      <c r="L20" s="31"/>
      <c r="M20" s="31"/>
      <c r="N20" s="31"/>
      <c r="O20" s="32"/>
    </row>
    <row r="21" spans="1:22">
      <c r="A21" s="2" t="s">
        <v>384</v>
      </c>
      <c r="B21" t="s">
        <v>383</v>
      </c>
    </row>
    <row r="22" spans="1:22">
      <c r="A22" s="4" t="s">
        <v>29</v>
      </c>
      <c r="B22" s="3">
        <v>15</v>
      </c>
    </row>
    <row r="23" spans="1:22">
      <c r="A23" s="4" t="s">
        <v>34</v>
      </c>
      <c r="B23" s="3">
        <v>39</v>
      </c>
    </row>
    <row r="24" spans="1:22">
      <c r="A24" s="4" t="s">
        <v>385</v>
      </c>
      <c r="B24" s="3">
        <v>54</v>
      </c>
    </row>
    <row r="27" spans="1:22">
      <c r="A27" s="2" t="s">
        <v>13</v>
      </c>
      <c r="B27" t="s">
        <v>386</v>
      </c>
    </row>
    <row r="29" spans="1:22">
      <c r="A29" s="2" t="s">
        <v>384</v>
      </c>
      <c r="B29" t="s">
        <v>383</v>
      </c>
    </row>
    <row r="30" spans="1:22">
      <c r="A30" s="4" t="s">
        <v>29</v>
      </c>
      <c r="B30" s="3">
        <v>35</v>
      </c>
    </row>
    <row r="31" spans="1:22">
      <c r="A31" s="4" t="s">
        <v>34</v>
      </c>
      <c r="B31" s="3">
        <v>71</v>
      </c>
    </row>
    <row r="32" spans="1:22">
      <c r="A32" s="4" t="s">
        <v>385</v>
      </c>
      <c r="B32" s="3">
        <v>106</v>
      </c>
    </row>
    <row r="36" spans="1:2">
      <c r="A36" s="2" t="s">
        <v>13</v>
      </c>
      <c r="B36" t="s">
        <v>386</v>
      </c>
    </row>
    <row r="38" spans="1:2">
      <c r="A38" s="2" t="s">
        <v>384</v>
      </c>
      <c r="B38" t="s">
        <v>383</v>
      </c>
    </row>
    <row r="39" spans="1:2">
      <c r="A39" s="4" t="s">
        <v>43</v>
      </c>
      <c r="B39" s="3">
        <v>24</v>
      </c>
    </row>
    <row r="40" spans="1:2">
      <c r="A40" s="4" t="s">
        <v>36</v>
      </c>
      <c r="B40" s="3">
        <v>30</v>
      </c>
    </row>
    <row r="41" spans="1:2">
      <c r="A41" s="4" t="s">
        <v>385</v>
      </c>
      <c r="B41" s="3">
        <v>54</v>
      </c>
    </row>
    <row r="45" spans="1:2">
      <c r="A45" s="2" t="s">
        <v>13</v>
      </c>
      <c r="B45" t="s">
        <v>386</v>
      </c>
    </row>
    <row r="47" spans="1:2">
      <c r="A47" s="2" t="s">
        <v>384</v>
      </c>
      <c r="B47" t="s">
        <v>383</v>
      </c>
    </row>
    <row r="48" spans="1:2">
      <c r="A48" s="4" t="s">
        <v>43</v>
      </c>
      <c r="B48" s="3">
        <v>78</v>
      </c>
    </row>
    <row r="49" spans="1:2">
      <c r="A49" s="4" t="s">
        <v>36</v>
      </c>
      <c r="B49" s="3">
        <v>28</v>
      </c>
    </row>
    <row r="50" spans="1:2">
      <c r="A50" s="4" t="s">
        <v>385</v>
      </c>
      <c r="B50" s="3">
        <v>106</v>
      </c>
    </row>
    <row r="53" spans="1:2">
      <c r="A53" s="2" t="s">
        <v>13</v>
      </c>
      <c r="B53" t="s">
        <v>386</v>
      </c>
    </row>
    <row r="55" spans="1:2">
      <c r="A55" s="2" t="s">
        <v>384</v>
      </c>
      <c r="B55" t="s">
        <v>383</v>
      </c>
    </row>
    <row r="56" spans="1:2">
      <c r="A56" s="4" t="s">
        <v>51</v>
      </c>
      <c r="B56" s="3">
        <v>11</v>
      </c>
    </row>
    <row r="57" spans="1:2">
      <c r="A57" s="4" t="s">
        <v>31</v>
      </c>
      <c r="B57" s="3">
        <v>30</v>
      </c>
    </row>
    <row r="58" spans="1:2">
      <c r="A58" s="4" t="s">
        <v>44</v>
      </c>
      <c r="B58" s="3">
        <v>2</v>
      </c>
    </row>
    <row r="59" spans="1:2">
      <c r="A59" s="4" t="s">
        <v>61</v>
      </c>
      <c r="B59" s="3">
        <v>11</v>
      </c>
    </row>
    <row r="60" spans="1:2">
      <c r="A60" s="4" t="s">
        <v>385</v>
      </c>
      <c r="B60" s="3">
        <v>54</v>
      </c>
    </row>
    <row r="63" spans="1:2">
      <c r="A63" s="2" t="s">
        <v>13</v>
      </c>
      <c r="B63" t="s">
        <v>386</v>
      </c>
    </row>
    <row r="65" spans="1:2">
      <c r="A65" s="2" t="s">
        <v>384</v>
      </c>
      <c r="B65" t="s">
        <v>383</v>
      </c>
    </row>
    <row r="66" spans="1:2">
      <c r="A66" s="4" t="s">
        <v>51</v>
      </c>
      <c r="B66" s="3">
        <v>22</v>
      </c>
    </row>
    <row r="67" spans="1:2">
      <c r="A67" s="4" t="s">
        <v>31</v>
      </c>
      <c r="B67" s="3">
        <v>29</v>
      </c>
    </row>
    <row r="68" spans="1:2">
      <c r="A68" s="4" t="s">
        <v>44</v>
      </c>
      <c r="B68" s="3">
        <v>12</v>
      </c>
    </row>
    <row r="69" spans="1:2">
      <c r="A69" s="4" t="s">
        <v>61</v>
      </c>
      <c r="B69" s="3">
        <v>43</v>
      </c>
    </row>
    <row r="70" spans="1:2">
      <c r="A70" s="4" t="s">
        <v>385</v>
      </c>
      <c r="B70" s="3">
        <v>106</v>
      </c>
    </row>
    <row r="73" spans="1:2">
      <c r="A73" s="2" t="s">
        <v>13</v>
      </c>
      <c r="B73" t="s">
        <v>386</v>
      </c>
    </row>
    <row r="75" spans="1:2">
      <c r="A75" s="2" t="s">
        <v>384</v>
      </c>
      <c r="B75" t="s">
        <v>383</v>
      </c>
    </row>
    <row r="76" spans="1:2">
      <c r="A76" s="4" t="s">
        <v>29</v>
      </c>
      <c r="B76" s="3">
        <v>26</v>
      </c>
    </row>
    <row r="77" spans="1:2">
      <c r="A77" s="4" t="s">
        <v>34</v>
      </c>
      <c r="B77" s="3">
        <v>28</v>
      </c>
    </row>
    <row r="78" spans="1:2">
      <c r="A78" s="4" t="s">
        <v>385</v>
      </c>
      <c r="B78" s="3">
        <v>54</v>
      </c>
    </row>
    <row r="87" spans="1:2">
      <c r="A87" s="2" t="s">
        <v>13</v>
      </c>
      <c r="B87" t="s">
        <v>386</v>
      </c>
    </row>
    <row r="89" spans="1:2">
      <c r="A89" s="2" t="s">
        <v>384</v>
      </c>
      <c r="B89" t="s">
        <v>383</v>
      </c>
    </row>
    <row r="90" spans="1:2">
      <c r="A90" s="4" t="s">
        <v>29</v>
      </c>
      <c r="B90" s="3">
        <v>82</v>
      </c>
    </row>
    <row r="91" spans="1:2">
      <c r="A91" s="4" t="s">
        <v>34</v>
      </c>
      <c r="B91" s="3">
        <v>24</v>
      </c>
    </row>
    <row r="92" spans="1:2">
      <c r="A92" s="4" t="s">
        <v>385</v>
      </c>
      <c r="B92" s="3">
        <v>106</v>
      </c>
    </row>
    <row r="95" spans="1:2">
      <c r="A95" s="2" t="s">
        <v>13</v>
      </c>
      <c r="B95" t="s">
        <v>386</v>
      </c>
    </row>
    <row r="97" spans="1:2">
      <c r="A97" s="2" t="s">
        <v>384</v>
      </c>
      <c r="B97" t="s">
        <v>383</v>
      </c>
    </row>
    <row r="98" spans="1:2">
      <c r="A98" s="4" t="s">
        <v>29</v>
      </c>
      <c r="B98" s="3">
        <v>53</v>
      </c>
    </row>
    <row r="99" spans="1:2">
      <c r="A99" s="4" t="s">
        <v>34</v>
      </c>
      <c r="B99" s="3">
        <v>1</v>
      </c>
    </row>
    <row r="100" spans="1:2">
      <c r="A100" s="4" t="s">
        <v>385</v>
      </c>
      <c r="B100" s="3">
        <v>54</v>
      </c>
    </row>
    <row r="104" spans="1:2">
      <c r="A104" s="2" t="s">
        <v>13</v>
      </c>
      <c r="B104" t="s">
        <v>386</v>
      </c>
    </row>
    <row r="106" spans="1:2">
      <c r="A106" s="2" t="s">
        <v>384</v>
      </c>
      <c r="B106" t="s">
        <v>383</v>
      </c>
    </row>
    <row r="107" spans="1:2">
      <c r="A107" s="4" t="s">
        <v>29</v>
      </c>
      <c r="B107" s="3">
        <v>103</v>
      </c>
    </row>
    <row r="108" spans="1:2">
      <c r="A108" s="4" t="s">
        <v>34</v>
      </c>
      <c r="B108" s="3">
        <v>3</v>
      </c>
    </row>
    <row r="109" spans="1:2">
      <c r="A109" s="4" t="s">
        <v>385</v>
      </c>
      <c r="B109" s="3">
        <v>106</v>
      </c>
    </row>
    <row r="115" spans="1:2">
      <c r="A115" s="2" t="s">
        <v>13</v>
      </c>
      <c r="B115" t="s">
        <v>386</v>
      </c>
    </row>
    <row r="117" spans="1:2">
      <c r="A117" s="2" t="s">
        <v>384</v>
      </c>
      <c r="B117" t="s">
        <v>383</v>
      </c>
    </row>
    <row r="118" spans="1:2">
      <c r="A118" s="4">
        <v>1</v>
      </c>
      <c r="B118" s="3">
        <v>1</v>
      </c>
    </row>
    <row r="119" spans="1:2">
      <c r="A119" s="4">
        <v>2</v>
      </c>
      <c r="B119" s="3">
        <v>24</v>
      </c>
    </row>
    <row r="120" spans="1:2">
      <c r="A120" s="4">
        <v>3</v>
      </c>
      <c r="B120" s="3">
        <v>24</v>
      </c>
    </row>
    <row r="121" spans="1:2">
      <c r="A121" s="4">
        <v>4</v>
      </c>
      <c r="B121" s="3">
        <v>5</v>
      </c>
    </row>
    <row r="122" spans="1:2">
      <c r="A122" s="4" t="s">
        <v>385</v>
      </c>
      <c r="B122" s="3">
        <v>54</v>
      </c>
    </row>
    <row r="126" spans="1:2">
      <c r="A126" s="2" t="s">
        <v>13</v>
      </c>
      <c r="B126" t="s">
        <v>386</v>
      </c>
    </row>
    <row r="128" spans="1:2">
      <c r="A128" s="2" t="s">
        <v>384</v>
      </c>
      <c r="B128" t="s">
        <v>383</v>
      </c>
    </row>
    <row r="129" spans="1:2">
      <c r="A129" s="4">
        <v>2</v>
      </c>
      <c r="B129" s="3">
        <v>73</v>
      </c>
    </row>
    <row r="130" spans="1:2">
      <c r="A130" s="4">
        <v>3</v>
      </c>
      <c r="B130" s="3">
        <v>32</v>
      </c>
    </row>
    <row r="131" spans="1:2">
      <c r="A131" s="4">
        <v>4</v>
      </c>
      <c r="B131" s="3">
        <v>1</v>
      </c>
    </row>
    <row r="132" spans="1:2">
      <c r="A132" s="4" t="s">
        <v>385</v>
      </c>
      <c r="B132" s="3">
        <v>106</v>
      </c>
    </row>
  </sheetData>
  <mergeCells count="13">
    <mergeCell ref="G1:H1"/>
    <mergeCell ref="G2:H2"/>
    <mergeCell ref="I1:N1"/>
    <mergeCell ref="I2:J2"/>
    <mergeCell ref="K2:L2"/>
    <mergeCell ref="M2:N2"/>
    <mergeCell ref="G18:G19"/>
    <mergeCell ref="G4:G5"/>
    <mergeCell ref="G6:G7"/>
    <mergeCell ref="G8:G9"/>
    <mergeCell ref="G10:G12"/>
    <mergeCell ref="G14:G15"/>
    <mergeCell ref="G16:G17"/>
  </mergeCells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opLeftCell="Q89" workbookViewId="0">
      <selection activeCell="S106" sqref="S106"/>
    </sheetView>
  </sheetViews>
  <sheetFormatPr defaultRowHeight="15"/>
  <cols>
    <col min="1" max="1" width="29" customWidth="1"/>
    <col min="2" max="2" width="13" customWidth="1"/>
    <col min="3" max="3" width="8.28515625" customWidth="1"/>
    <col min="4" max="4" width="7.85546875" customWidth="1"/>
    <col min="5" max="5" width="7.5703125" customWidth="1"/>
    <col min="6" max="6" width="7.7109375" customWidth="1"/>
    <col min="7" max="7" width="7.42578125" customWidth="1"/>
    <col min="8" max="8" width="9.140625" customWidth="1"/>
    <col min="9" max="9" width="7.28515625" customWidth="1"/>
    <col min="10" max="10" width="11.28515625" customWidth="1"/>
    <col min="11" max="11" width="8.5703125" customWidth="1"/>
    <col min="12" max="12" width="6.140625" customWidth="1"/>
    <col min="13" max="13" width="7.140625" customWidth="1"/>
    <col min="15" max="15" width="6.5703125" customWidth="1"/>
    <col min="16" max="16" width="3.5703125" customWidth="1"/>
    <col min="17" max="17" width="9.5703125" bestFit="1" customWidth="1"/>
    <col min="18" max="18" width="12.7109375" bestFit="1" customWidth="1"/>
    <col min="19" max="19" width="10.28515625" customWidth="1"/>
    <col min="21" max="21" width="11.28515625" bestFit="1" customWidth="1"/>
  </cols>
  <sheetData>
    <row r="1" spans="1:15" ht="15.75" thickBot="1">
      <c r="A1" s="2" t="s">
        <v>13</v>
      </c>
      <c r="B1" t="s">
        <v>386</v>
      </c>
      <c r="G1" s="58"/>
      <c r="H1" s="59"/>
      <c r="I1" s="58" t="s">
        <v>387</v>
      </c>
      <c r="J1" s="60"/>
      <c r="K1" s="60"/>
      <c r="L1" s="60"/>
      <c r="M1" s="60"/>
      <c r="N1" s="59"/>
      <c r="O1" s="18"/>
    </row>
    <row r="2" spans="1:15" ht="30.75" thickBot="1">
      <c r="G2" s="58" t="s">
        <v>388</v>
      </c>
      <c r="H2" s="59"/>
      <c r="I2" s="69" t="s">
        <v>418</v>
      </c>
      <c r="J2" s="70"/>
      <c r="K2" s="58" t="s">
        <v>417</v>
      </c>
      <c r="L2" s="59"/>
      <c r="M2" s="58" t="s">
        <v>391</v>
      </c>
      <c r="N2" s="59"/>
      <c r="O2" s="8" t="s">
        <v>392</v>
      </c>
    </row>
    <row r="3" spans="1:15" ht="15.75" thickBot="1">
      <c r="A3" s="2" t="s">
        <v>384</v>
      </c>
      <c r="B3" t="s">
        <v>383</v>
      </c>
      <c r="G3" s="20"/>
      <c r="H3" s="8"/>
      <c r="I3" s="8" t="s">
        <v>393</v>
      </c>
      <c r="J3" s="8" t="s">
        <v>394</v>
      </c>
      <c r="K3" s="8" t="s">
        <v>393</v>
      </c>
      <c r="L3" s="8" t="s">
        <v>394</v>
      </c>
      <c r="M3" s="8" t="s">
        <v>393</v>
      </c>
      <c r="N3" s="8" t="s">
        <v>394</v>
      </c>
      <c r="O3" s="8"/>
    </row>
    <row r="4" spans="1:15" ht="34.5">
      <c r="A4" s="4" t="s">
        <v>41</v>
      </c>
      <c r="B4" s="3">
        <v>19</v>
      </c>
      <c r="G4" s="61" t="s">
        <v>422</v>
      </c>
      <c r="H4" s="4" t="s">
        <v>521</v>
      </c>
      <c r="I4" s="3">
        <v>40</v>
      </c>
      <c r="J4" s="35">
        <v>0.51851851851851849</v>
      </c>
      <c r="K4" s="3">
        <v>66</v>
      </c>
      <c r="L4" s="35">
        <f>K4/106</f>
        <v>0.62264150943396224</v>
      </c>
      <c r="M4" s="3">
        <v>9</v>
      </c>
      <c r="N4" s="3">
        <v>11</v>
      </c>
      <c r="O4" s="14" t="s">
        <v>424</v>
      </c>
    </row>
    <row r="5" spans="1:15">
      <c r="A5" s="4" t="s">
        <v>33</v>
      </c>
      <c r="B5" s="3">
        <v>34</v>
      </c>
      <c r="G5" s="62"/>
      <c r="H5" s="4" t="s">
        <v>522</v>
      </c>
      <c r="I5" s="3">
        <v>13</v>
      </c>
      <c r="J5" s="35">
        <v>0.33333333333333331</v>
      </c>
      <c r="K5" s="3">
        <v>40</v>
      </c>
      <c r="L5" s="35">
        <f t="shared" ref="L5:L23" si="0">K5/106</f>
        <v>0.37735849056603776</v>
      </c>
      <c r="M5" s="3">
        <v>10</v>
      </c>
      <c r="N5" s="3">
        <v>12</v>
      </c>
      <c r="O5" s="14"/>
    </row>
    <row r="6" spans="1:15" ht="15.75" thickBot="1">
      <c r="A6" s="4" t="s">
        <v>385</v>
      </c>
      <c r="B6" s="3">
        <v>53</v>
      </c>
      <c r="G6" s="63"/>
      <c r="H6" s="32"/>
      <c r="I6" s="34">
        <v>8</v>
      </c>
      <c r="J6" s="36">
        <v>0.14814814814814814</v>
      </c>
      <c r="K6" s="3">
        <v>23</v>
      </c>
      <c r="L6" s="35">
        <f t="shared" si="0"/>
        <v>0.21698113207547171</v>
      </c>
      <c r="M6" s="3">
        <v>4</v>
      </c>
      <c r="N6" s="35">
        <f t="shared" ref="N6:N23" si="1">M6/23</f>
        <v>0.17391304347826086</v>
      </c>
      <c r="O6" s="32"/>
    </row>
    <row r="7" spans="1:15" ht="34.5">
      <c r="G7" s="23" t="s">
        <v>427</v>
      </c>
      <c r="H7" s="4" t="s">
        <v>528</v>
      </c>
      <c r="I7" s="14">
        <v>3</v>
      </c>
      <c r="J7" s="35">
        <f>I7/54</f>
        <v>5.5555555555555552E-2</v>
      </c>
      <c r="K7" s="3">
        <v>10</v>
      </c>
      <c r="L7" s="35">
        <f t="shared" si="0"/>
        <v>9.4339622641509441E-2</v>
      </c>
      <c r="M7" s="3">
        <v>4</v>
      </c>
      <c r="N7" s="35">
        <f>M7/23</f>
        <v>0.17391304347826086</v>
      </c>
      <c r="O7" s="14" t="s">
        <v>429</v>
      </c>
    </row>
    <row r="8" spans="1:15">
      <c r="G8" s="23"/>
      <c r="H8" s="4" t="s">
        <v>31</v>
      </c>
      <c r="I8" s="14">
        <v>35</v>
      </c>
      <c r="J8" s="35">
        <f t="shared" ref="J8:J23" si="2">I8/54</f>
        <v>0.64814814814814814</v>
      </c>
      <c r="K8" s="3">
        <v>58</v>
      </c>
      <c r="L8" s="35">
        <f t="shared" si="0"/>
        <v>0.54716981132075471</v>
      </c>
      <c r="M8" s="3">
        <v>11</v>
      </c>
      <c r="N8" s="35">
        <f t="shared" ref="N8:N16" si="3">M8/23</f>
        <v>0.47826086956521741</v>
      </c>
      <c r="O8" s="14"/>
    </row>
    <row r="9" spans="1:15">
      <c r="G9" s="23"/>
      <c r="H9" s="4" t="s">
        <v>524</v>
      </c>
      <c r="I9" s="14">
        <v>5</v>
      </c>
      <c r="J9" s="35">
        <f t="shared" si="2"/>
        <v>9.2592592592592587E-2</v>
      </c>
      <c r="K9" s="3">
        <v>21</v>
      </c>
      <c r="L9" s="35">
        <f t="shared" si="0"/>
        <v>0.19811320754716982</v>
      </c>
      <c r="M9" s="3">
        <v>3</v>
      </c>
      <c r="N9" s="35">
        <f t="shared" si="3"/>
        <v>0.13043478260869565</v>
      </c>
      <c r="O9" s="14"/>
    </row>
    <row r="10" spans="1:15">
      <c r="G10" s="23"/>
      <c r="H10" s="4" t="s">
        <v>525</v>
      </c>
      <c r="I10" s="14">
        <v>9</v>
      </c>
      <c r="J10" s="35">
        <f t="shared" si="2"/>
        <v>0.16666666666666666</v>
      </c>
      <c r="K10" s="3">
        <v>14</v>
      </c>
      <c r="L10" s="35">
        <f t="shared" si="0"/>
        <v>0.13207547169811321</v>
      </c>
      <c r="M10" s="3">
        <v>3</v>
      </c>
      <c r="N10" s="35">
        <f t="shared" si="3"/>
        <v>0.13043478260869565</v>
      </c>
      <c r="O10" s="14"/>
    </row>
    <row r="11" spans="1:15">
      <c r="G11" s="23"/>
      <c r="H11" s="4" t="s">
        <v>526</v>
      </c>
      <c r="I11" s="14">
        <v>1</v>
      </c>
      <c r="J11" s="35">
        <f t="shared" si="2"/>
        <v>1.8518518518518517E-2</v>
      </c>
      <c r="K11" s="3">
        <v>1</v>
      </c>
      <c r="L11" s="35">
        <f t="shared" si="0"/>
        <v>9.433962264150943E-3</v>
      </c>
      <c r="M11" s="3">
        <v>2</v>
      </c>
      <c r="N11" s="35">
        <f t="shared" si="3"/>
        <v>8.6956521739130432E-2</v>
      </c>
      <c r="O11" s="14"/>
    </row>
    <row r="12" spans="1:15">
      <c r="A12" s="2" t="s">
        <v>13</v>
      </c>
      <c r="B12" t="s">
        <v>386</v>
      </c>
      <c r="G12" s="23"/>
      <c r="H12" s="4" t="s">
        <v>537</v>
      </c>
      <c r="I12" s="14">
        <v>0</v>
      </c>
      <c r="J12" s="35">
        <f t="shared" si="2"/>
        <v>0</v>
      </c>
      <c r="K12" s="3">
        <v>2</v>
      </c>
      <c r="L12" s="35">
        <f t="shared" si="0"/>
        <v>1.8867924528301886E-2</v>
      </c>
      <c r="M12" s="14">
        <v>0</v>
      </c>
      <c r="N12" s="35">
        <f t="shared" si="3"/>
        <v>0</v>
      </c>
      <c r="O12" s="14"/>
    </row>
    <row r="13" spans="1:15">
      <c r="G13" s="23"/>
      <c r="H13" s="4"/>
      <c r="I13" s="14"/>
      <c r="J13" s="35">
        <f t="shared" si="2"/>
        <v>0</v>
      </c>
      <c r="K13" s="3"/>
      <c r="L13" s="35">
        <f t="shared" si="0"/>
        <v>0</v>
      </c>
      <c r="M13" s="14"/>
      <c r="N13" s="35">
        <f t="shared" si="3"/>
        <v>0</v>
      </c>
      <c r="O13" s="14"/>
    </row>
    <row r="14" spans="1:15">
      <c r="A14" s="2" t="s">
        <v>384</v>
      </c>
      <c r="B14" t="s">
        <v>383</v>
      </c>
      <c r="G14" s="23"/>
      <c r="H14" s="4"/>
      <c r="I14" s="14"/>
      <c r="J14" s="35">
        <f t="shared" si="2"/>
        <v>0</v>
      </c>
      <c r="K14" s="3"/>
      <c r="L14" s="35">
        <f t="shared" si="0"/>
        <v>0</v>
      </c>
      <c r="M14" s="14"/>
      <c r="N14" s="35">
        <f t="shared" si="3"/>
        <v>0</v>
      </c>
      <c r="O14" s="14"/>
    </row>
    <row r="15" spans="1:15">
      <c r="A15" s="4" t="s">
        <v>41</v>
      </c>
      <c r="B15" s="3">
        <v>60</v>
      </c>
      <c r="G15" s="23"/>
      <c r="H15" s="14"/>
      <c r="I15" s="14"/>
      <c r="J15" s="35">
        <f t="shared" si="2"/>
        <v>0</v>
      </c>
      <c r="K15" s="14"/>
      <c r="L15" s="35">
        <f t="shared" si="0"/>
        <v>0</v>
      </c>
      <c r="M15" s="14"/>
      <c r="N15" s="35">
        <f t="shared" si="3"/>
        <v>0</v>
      </c>
      <c r="O15" s="14"/>
    </row>
    <row r="16" spans="1:15" ht="15.75" thickBot="1">
      <c r="A16" s="4" t="s">
        <v>33</v>
      </c>
      <c r="B16" s="3">
        <v>46</v>
      </c>
      <c r="G16" s="24"/>
      <c r="H16" s="32"/>
      <c r="I16" s="32"/>
      <c r="J16" s="35">
        <f t="shared" si="2"/>
        <v>0</v>
      </c>
      <c r="K16" s="32"/>
      <c r="L16" s="35">
        <f t="shared" si="0"/>
        <v>0</v>
      </c>
      <c r="M16" s="32"/>
      <c r="N16" s="35">
        <f t="shared" si="3"/>
        <v>0</v>
      </c>
      <c r="O16" s="32"/>
    </row>
    <row r="17" spans="1:15" ht="34.5">
      <c r="A17" s="4" t="s">
        <v>385</v>
      </c>
      <c r="B17" s="3">
        <v>106</v>
      </c>
      <c r="G17" s="23" t="s">
        <v>434</v>
      </c>
      <c r="H17" s="14" t="s">
        <v>435</v>
      </c>
      <c r="I17" s="3">
        <v>19</v>
      </c>
      <c r="J17" s="35">
        <f t="shared" si="2"/>
        <v>0.35185185185185186</v>
      </c>
      <c r="K17" s="14">
        <v>60</v>
      </c>
      <c r="L17" s="35">
        <f t="shared" si="0"/>
        <v>0.56603773584905659</v>
      </c>
      <c r="M17" s="14">
        <v>9</v>
      </c>
      <c r="N17" s="35">
        <f t="shared" si="1"/>
        <v>0.39130434782608697</v>
      </c>
      <c r="O17" s="14" t="s">
        <v>436</v>
      </c>
    </row>
    <row r="18" spans="1:15" ht="15.75" thickBot="1">
      <c r="G18" s="24"/>
      <c r="H18" s="32" t="s">
        <v>437</v>
      </c>
      <c r="I18" s="3">
        <v>34</v>
      </c>
      <c r="J18" s="35">
        <f t="shared" si="2"/>
        <v>0.62962962962962965</v>
      </c>
      <c r="K18" s="32">
        <v>46</v>
      </c>
      <c r="L18" s="35">
        <f t="shared" si="0"/>
        <v>0.43396226415094341</v>
      </c>
      <c r="M18" s="32">
        <v>14</v>
      </c>
      <c r="N18" s="35">
        <f t="shared" si="1"/>
        <v>0.60869565217391308</v>
      </c>
      <c r="O18" s="32"/>
    </row>
    <row r="19" spans="1:15" ht="34.5">
      <c r="G19" s="23" t="s">
        <v>438</v>
      </c>
      <c r="H19" s="14" t="s">
        <v>31</v>
      </c>
      <c r="I19" s="14">
        <v>0</v>
      </c>
      <c r="J19" s="35">
        <f t="shared" si="2"/>
        <v>0</v>
      </c>
      <c r="K19" s="14">
        <v>0</v>
      </c>
      <c r="L19" s="35">
        <f t="shared" si="0"/>
        <v>0</v>
      </c>
      <c r="M19" s="14">
        <v>0</v>
      </c>
      <c r="N19" s="35">
        <f t="shared" si="1"/>
        <v>0</v>
      </c>
      <c r="O19" s="14" t="s">
        <v>439</v>
      </c>
    </row>
    <row r="20" spans="1:15" ht="30">
      <c r="G20" s="23"/>
      <c r="H20" s="14" t="s">
        <v>446</v>
      </c>
      <c r="I20" s="14">
        <v>26</v>
      </c>
      <c r="J20" s="35">
        <f t="shared" si="2"/>
        <v>0.48148148148148145</v>
      </c>
      <c r="K20" s="14">
        <v>0</v>
      </c>
      <c r="L20" s="35">
        <f t="shared" si="0"/>
        <v>0</v>
      </c>
      <c r="M20" s="14">
        <v>0</v>
      </c>
      <c r="N20" s="35">
        <f t="shared" si="1"/>
        <v>0</v>
      </c>
      <c r="O20" s="14"/>
    </row>
    <row r="21" spans="1:15" ht="30.75" thickBot="1">
      <c r="G21" s="24"/>
      <c r="H21" s="32" t="s">
        <v>440</v>
      </c>
      <c r="I21" s="32">
        <v>28</v>
      </c>
      <c r="J21" s="35">
        <f t="shared" si="2"/>
        <v>0.51851851851851849</v>
      </c>
      <c r="K21" s="32">
        <v>106</v>
      </c>
      <c r="L21" s="35">
        <f t="shared" si="0"/>
        <v>1</v>
      </c>
      <c r="M21" s="32">
        <v>23</v>
      </c>
      <c r="N21" s="35">
        <f t="shared" si="1"/>
        <v>1</v>
      </c>
      <c r="O21" s="32"/>
    </row>
    <row r="22" spans="1:15" ht="34.5">
      <c r="A22" s="2" t="s">
        <v>13</v>
      </c>
      <c r="B22" t="s">
        <v>386</v>
      </c>
      <c r="G22" s="61" t="s">
        <v>441</v>
      </c>
      <c r="H22" s="14" t="s">
        <v>442</v>
      </c>
      <c r="I22" s="14">
        <v>45</v>
      </c>
      <c r="J22" s="35">
        <f t="shared" si="2"/>
        <v>0.83333333333333337</v>
      </c>
      <c r="K22" s="14">
        <v>90</v>
      </c>
      <c r="L22" s="35">
        <f t="shared" si="0"/>
        <v>0.84905660377358494</v>
      </c>
      <c r="M22" s="14">
        <v>20</v>
      </c>
      <c r="N22" s="35">
        <f t="shared" si="1"/>
        <v>0.86956521739130432</v>
      </c>
      <c r="O22" s="14" t="s">
        <v>443</v>
      </c>
    </row>
    <row r="23" spans="1:15" ht="15.75" thickBot="1">
      <c r="G23" s="63"/>
      <c r="H23" s="14" t="s">
        <v>444</v>
      </c>
      <c r="I23" s="14">
        <v>9</v>
      </c>
      <c r="J23" s="35">
        <f t="shared" si="2"/>
        <v>0.16666666666666666</v>
      </c>
      <c r="K23" s="14">
        <v>16</v>
      </c>
      <c r="L23" s="35">
        <f t="shared" si="0"/>
        <v>0.15094339622641509</v>
      </c>
      <c r="M23" s="14">
        <v>3</v>
      </c>
      <c r="N23" s="35">
        <f t="shared" si="1"/>
        <v>0.13043478260869565</v>
      </c>
      <c r="O23" s="14"/>
    </row>
    <row r="24" spans="1:15" ht="15" customHeight="1">
      <c r="A24" s="2" t="s">
        <v>384</v>
      </c>
      <c r="B24" t="s">
        <v>383</v>
      </c>
      <c r="G24" s="64" t="s">
        <v>445</v>
      </c>
      <c r="H24" s="65"/>
      <c r="I24" s="65"/>
      <c r="J24" s="65"/>
      <c r="K24" s="65"/>
      <c r="L24" s="65"/>
      <c r="M24" s="65"/>
      <c r="N24" s="65"/>
      <c r="O24" s="65"/>
    </row>
    <row r="25" spans="1:15">
      <c r="A25" s="4" t="s">
        <v>41</v>
      </c>
      <c r="B25" s="3">
        <v>9</v>
      </c>
    </row>
    <row r="26" spans="1:15">
      <c r="A26" s="4" t="s">
        <v>33</v>
      </c>
      <c r="B26" s="3">
        <v>14</v>
      </c>
    </row>
    <row r="27" spans="1:15">
      <c r="A27" s="4" t="s">
        <v>385</v>
      </c>
      <c r="B27" s="3">
        <v>23</v>
      </c>
    </row>
    <row r="33" spans="1:2">
      <c r="A33" s="2" t="s">
        <v>13</v>
      </c>
      <c r="B33" t="s">
        <v>386</v>
      </c>
    </row>
    <row r="35" spans="1:2">
      <c r="A35" s="2" t="s">
        <v>531</v>
      </c>
      <c r="B35" t="s">
        <v>383</v>
      </c>
    </row>
    <row r="36" spans="1:2">
      <c r="A36" s="4" t="s">
        <v>521</v>
      </c>
      <c r="B36" s="3">
        <v>40</v>
      </c>
    </row>
    <row r="37" spans="1:2">
      <c r="A37" s="4" t="s">
        <v>522</v>
      </c>
      <c r="B37" s="3">
        <v>13</v>
      </c>
    </row>
    <row r="38" spans="1:2">
      <c r="A38" s="4" t="s">
        <v>385</v>
      </c>
      <c r="B38" s="3">
        <v>53</v>
      </c>
    </row>
    <row r="43" spans="1:2">
      <c r="A43" s="2" t="s">
        <v>13</v>
      </c>
      <c r="B43" t="s">
        <v>386</v>
      </c>
    </row>
    <row r="45" spans="1:2">
      <c r="A45" s="2" t="s">
        <v>532</v>
      </c>
      <c r="B45" t="s">
        <v>383</v>
      </c>
    </row>
    <row r="46" spans="1:2">
      <c r="A46" s="4" t="s">
        <v>521</v>
      </c>
      <c r="B46" s="3">
        <v>66</v>
      </c>
    </row>
    <row r="47" spans="1:2">
      <c r="A47" s="4" t="s">
        <v>522</v>
      </c>
      <c r="B47" s="3">
        <v>40</v>
      </c>
    </row>
    <row r="48" spans="1:2">
      <c r="A48" s="4" t="s">
        <v>385</v>
      </c>
      <c r="B48" s="3">
        <v>106</v>
      </c>
    </row>
    <row r="52" spans="1:2">
      <c r="A52" s="2" t="s">
        <v>13</v>
      </c>
      <c r="B52" t="s">
        <v>386</v>
      </c>
    </row>
    <row r="54" spans="1:2">
      <c r="A54" s="2" t="s">
        <v>533</v>
      </c>
      <c r="B54" t="s">
        <v>383</v>
      </c>
    </row>
    <row r="55" spans="1:2">
      <c r="A55" s="4" t="s">
        <v>521</v>
      </c>
      <c r="B55" s="3">
        <v>11</v>
      </c>
    </row>
    <row r="56" spans="1:2">
      <c r="A56" s="4" t="s">
        <v>522</v>
      </c>
      <c r="B56" s="3">
        <v>12</v>
      </c>
    </row>
    <row r="57" spans="1:2">
      <c r="A57" s="4" t="s">
        <v>385</v>
      </c>
      <c r="B57" s="3">
        <v>23</v>
      </c>
    </row>
    <row r="61" spans="1:2">
      <c r="A61" s="2" t="s">
        <v>13</v>
      </c>
      <c r="B61" t="s">
        <v>386</v>
      </c>
    </row>
    <row r="63" spans="1:2">
      <c r="A63" s="2" t="s">
        <v>534</v>
      </c>
      <c r="B63" t="s">
        <v>383</v>
      </c>
    </row>
    <row r="64" spans="1:2">
      <c r="A64" s="4" t="s">
        <v>528</v>
      </c>
      <c r="B64" s="3">
        <v>3</v>
      </c>
    </row>
    <row r="65" spans="1:4">
      <c r="A65" s="4" t="s">
        <v>31</v>
      </c>
      <c r="B65" s="3">
        <v>35</v>
      </c>
    </row>
    <row r="66" spans="1:4">
      <c r="A66" s="4" t="s">
        <v>524</v>
      </c>
      <c r="B66" s="3">
        <v>5</v>
      </c>
    </row>
    <row r="67" spans="1:4">
      <c r="A67" s="4" t="s">
        <v>525</v>
      </c>
      <c r="B67" s="3">
        <v>9</v>
      </c>
    </row>
    <row r="68" spans="1:4">
      <c r="A68" s="4" t="s">
        <v>526</v>
      </c>
      <c r="B68" s="3">
        <v>1</v>
      </c>
    </row>
    <row r="69" spans="1:4">
      <c r="A69" s="4" t="s">
        <v>385</v>
      </c>
      <c r="B69" s="3">
        <v>53</v>
      </c>
    </row>
    <row r="74" spans="1:4">
      <c r="A74" s="2" t="s">
        <v>13</v>
      </c>
      <c r="B74" t="s">
        <v>386</v>
      </c>
    </row>
    <row r="76" spans="1:4">
      <c r="A76" s="2" t="s">
        <v>535</v>
      </c>
      <c r="B76" t="s">
        <v>383</v>
      </c>
    </row>
    <row r="77" spans="1:4">
      <c r="A77" s="4" t="s">
        <v>61</v>
      </c>
      <c r="B77" s="3">
        <v>1</v>
      </c>
      <c r="D77" s="3">
        <v>10</v>
      </c>
    </row>
    <row r="78" spans="1:4">
      <c r="A78" s="4" t="s">
        <v>528</v>
      </c>
      <c r="B78" s="3">
        <v>10</v>
      </c>
      <c r="D78" s="3">
        <v>58</v>
      </c>
    </row>
    <row r="79" spans="1:4">
      <c r="A79" s="4" t="s">
        <v>527</v>
      </c>
      <c r="B79" s="3">
        <v>1</v>
      </c>
      <c r="D79" s="3">
        <v>21</v>
      </c>
    </row>
    <row r="80" spans="1:4">
      <c r="A80" s="4" t="s">
        <v>31</v>
      </c>
      <c r="B80" s="3">
        <v>58</v>
      </c>
      <c r="D80" s="3">
        <v>14</v>
      </c>
    </row>
    <row r="81" spans="1:4">
      <c r="A81" s="4" t="s">
        <v>524</v>
      </c>
      <c r="B81" s="3">
        <v>21</v>
      </c>
      <c r="D81" s="3">
        <v>1</v>
      </c>
    </row>
    <row r="82" spans="1:4">
      <c r="A82" s="4" t="s">
        <v>525</v>
      </c>
      <c r="B82" s="3">
        <v>14</v>
      </c>
    </row>
    <row r="83" spans="1:4">
      <c r="A83" s="4" t="s">
        <v>526</v>
      </c>
      <c r="B83" s="3">
        <v>1</v>
      </c>
    </row>
    <row r="84" spans="1:4">
      <c r="A84" s="4" t="s">
        <v>385</v>
      </c>
      <c r="B84" s="3">
        <v>106</v>
      </c>
    </row>
    <row r="87" spans="1:4">
      <c r="A87" s="2" t="s">
        <v>13</v>
      </c>
      <c r="B87" t="s">
        <v>386</v>
      </c>
    </row>
    <row r="89" spans="1:4">
      <c r="A89" s="2" t="s">
        <v>536</v>
      </c>
      <c r="B89" t="s">
        <v>383</v>
      </c>
    </row>
    <row r="90" spans="1:4">
      <c r="A90" s="4" t="s">
        <v>528</v>
      </c>
      <c r="B90" s="3">
        <v>4</v>
      </c>
    </row>
    <row r="91" spans="1:4">
      <c r="A91" s="4" t="s">
        <v>31</v>
      </c>
      <c r="B91" s="3">
        <v>11</v>
      </c>
    </row>
    <row r="92" spans="1:4">
      <c r="A92" s="4" t="s">
        <v>524</v>
      </c>
      <c r="B92" s="3">
        <v>3</v>
      </c>
    </row>
    <row r="93" spans="1:4">
      <c r="A93" s="4" t="s">
        <v>525</v>
      </c>
      <c r="B93" s="3">
        <v>3</v>
      </c>
    </row>
    <row r="94" spans="1:4">
      <c r="A94" s="4" t="s">
        <v>526</v>
      </c>
      <c r="B94" s="3">
        <v>2</v>
      </c>
    </row>
    <row r="95" spans="1:4">
      <c r="A95" s="4" t="s">
        <v>385</v>
      </c>
      <c r="B95" s="3">
        <v>23</v>
      </c>
    </row>
    <row r="97" spans="1:21" ht="15.75" thickBot="1">
      <c r="S97" t="s">
        <v>387</v>
      </c>
    </row>
    <row r="98" spans="1:21" ht="15.75" thickBot="1">
      <c r="A98" s="58"/>
      <c r="B98" s="59"/>
      <c r="C98" s="58" t="s">
        <v>387</v>
      </c>
      <c r="D98" s="60"/>
      <c r="E98" s="60"/>
      <c r="F98" s="60"/>
      <c r="G98" s="60"/>
      <c r="H98" s="59"/>
      <c r="I98" s="18"/>
      <c r="Q98" t="s">
        <v>388</v>
      </c>
      <c r="S98" t="s">
        <v>418</v>
      </c>
      <c r="T98" t="s">
        <v>417</v>
      </c>
      <c r="U98" t="s">
        <v>391</v>
      </c>
    </row>
    <row r="99" spans="1:21" ht="30.75" thickBot="1">
      <c r="A99" s="58" t="s">
        <v>388</v>
      </c>
      <c r="B99" s="59"/>
      <c r="C99" s="69" t="s">
        <v>418</v>
      </c>
      <c r="D99" s="70"/>
      <c r="E99" s="58" t="s">
        <v>417</v>
      </c>
      <c r="F99" s="59"/>
      <c r="G99" s="58" t="s">
        <v>391</v>
      </c>
      <c r="H99" s="59"/>
      <c r="I99" s="8" t="s">
        <v>392</v>
      </c>
      <c r="S99" t="s">
        <v>393</v>
      </c>
      <c r="T99" t="s">
        <v>393</v>
      </c>
      <c r="U99" t="s">
        <v>393</v>
      </c>
    </row>
    <row r="100" spans="1:21" ht="15.75" thickBot="1">
      <c r="A100" s="20"/>
      <c r="B100" s="8"/>
      <c r="C100" s="8" t="s">
        <v>393</v>
      </c>
      <c r="D100" s="8" t="s">
        <v>394</v>
      </c>
      <c r="E100" s="8" t="s">
        <v>393</v>
      </c>
      <c r="F100" s="8" t="s">
        <v>394</v>
      </c>
      <c r="G100" s="8" t="s">
        <v>393</v>
      </c>
      <c r="H100" s="8" t="s">
        <v>394</v>
      </c>
      <c r="I100" s="8"/>
      <c r="Q100" s="68" t="s">
        <v>422</v>
      </c>
      <c r="R100" t="s">
        <v>521</v>
      </c>
      <c r="S100">
        <v>40</v>
      </c>
      <c r="T100">
        <v>66</v>
      </c>
      <c r="U100">
        <v>9</v>
      </c>
    </row>
    <row r="101" spans="1:21" ht="17.25">
      <c r="A101" s="61" t="s">
        <v>422</v>
      </c>
      <c r="B101" s="4" t="s">
        <v>521</v>
      </c>
      <c r="C101" s="3">
        <v>40</v>
      </c>
      <c r="D101" s="35">
        <f>C101/54</f>
        <v>0.7407407407407407</v>
      </c>
      <c r="E101" s="3">
        <v>66</v>
      </c>
      <c r="F101" s="35">
        <f>E101/106</f>
        <v>0.62264150943396224</v>
      </c>
      <c r="G101" s="3">
        <v>9</v>
      </c>
      <c r="H101" s="37">
        <f>G101/23</f>
        <v>0.39130434782608697</v>
      </c>
      <c r="I101" s="14" t="s">
        <v>424</v>
      </c>
      <c r="Q101" s="68"/>
      <c r="R101" t="s">
        <v>522</v>
      </c>
      <c r="S101">
        <v>13</v>
      </c>
      <c r="T101">
        <v>40</v>
      </c>
      <c r="U101">
        <v>10</v>
      </c>
    </row>
    <row r="102" spans="1:21">
      <c r="A102" s="62"/>
      <c r="B102" s="4" t="s">
        <v>522</v>
      </c>
      <c r="C102" s="3">
        <v>13</v>
      </c>
      <c r="D102" s="35">
        <f t="shared" ref="D102:D110" si="4">C102/54</f>
        <v>0.24074074074074073</v>
      </c>
      <c r="E102" s="3">
        <v>40</v>
      </c>
      <c r="F102" s="35">
        <f t="shared" ref="F102:F110" si="5">E102/106</f>
        <v>0.37735849056603776</v>
      </c>
      <c r="G102" s="3">
        <v>10</v>
      </c>
      <c r="H102" s="37">
        <f t="shared" ref="H102:H110" si="6">G102/23</f>
        <v>0.43478260869565216</v>
      </c>
      <c r="I102" s="14"/>
      <c r="Q102" s="68" t="s">
        <v>427</v>
      </c>
      <c r="R102" t="s">
        <v>528</v>
      </c>
      <c r="S102">
        <v>3</v>
      </c>
      <c r="T102">
        <v>10</v>
      </c>
      <c r="U102">
        <v>4</v>
      </c>
    </row>
    <row r="103" spans="1:21" ht="17.25">
      <c r="A103" s="66" t="s">
        <v>427</v>
      </c>
      <c r="B103" s="4" t="s">
        <v>528</v>
      </c>
      <c r="C103" s="14">
        <v>3</v>
      </c>
      <c r="D103" s="35">
        <f t="shared" si="4"/>
        <v>5.5555555555555552E-2</v>
      </c>
      <c r="E103" s="3">
        <v>10</v>
      </c>
      <c r="F103" s="35">
        <f t="shared" si="5"/>
        <v>9.4339622641509441E-2</v>
      </c>
      <c r="G103" s="3">
        <v>4</v>
      </c>
      <c r="H103" s="37">
        <f t="shared" si="6"/>
        <v>0.17391304347826086</v>
      </c>
      <c r="I103" s="14" t="s">
        <v>429</v>
      </c>
      <c r="Q103" s="68"/>
      <c r="R103" t="s">
        <v>31</v>
      </c>
      <c r="S103">
        <v>35</v>
      </c>
      <c r="T103">
        <v>58</v>
      </c>
      <c r="U103">
        <v>11</v>
      </c>
    </row>
    <row r="104" spans="1:21">
      <c r="A104" s="66"/>
      <c r="B104" s="4" t="s">
        <v>31</v>
      </c>
      <c r="C104" s="14">
        <v>35</v>
      </c>
      <c r="D104" s="35">
        <f t="shared" si="4"/>
        <v>0.64814814814814814</v>
      </c>
      <c r="E104" s="3">
        <v>58</v>
      </c>
      <c r="F104" s="35">
        <f t="shared" si="5"/>
        <v>0.54716981132075471</v>
      </c>
      <c r="G104" s="3">
        <v>11</v>
      </c>
      <c r="H104" s="37">
        <f t="shared" si="6"/>
        <v>0.47826086956521741</v>
      </c>
      <c r="I104" s="14"/>
      <c r="Q104" s="68"/>
      <c r="R104" t="s">
        <v>524</v>
      </c>
      <c r="S104">
        <v>5</v>
      </c>
      <c r="T104">
        <v>21</v>
      </c>
      <c r="U104">
        <v>3</v>
      </c>
    </row>
    <row r="105" spans="1:21">
      <c r="A105" s="66"/>
      <c r="B105" s="4" t="s">
        <v>524</v>
      </c>
      <c r="C105" s="14">
        <v>5</v>
      </c>
      <c r="D105" s="35">
        <f t="shared" si="4"/>
        <v>9.2592592592592587E-2</v>
      </c>
      <c r="E105" s="3">
        <v>21</v>
      </c>
      <c r="F105" s="35">
        <f t="shared" si="5"/>
        <v>0.19811320754716982</v>
      </c>
      <c r="G105" s="3">
        <v>3</v>
      </c>
      <c r="H105" s="37">
        <f t="shared" si="6"/>
        <v>0.13043478260869565</v>
      </c>
      <c r="I105" s="14"/>
      <c r="Q105" s="68"/>
      <c r="R105" t="s">
        <v>525</v>
      </c>
      <c r="S105">
        <v>9</v>
      </c>
      <c r="T105">
        <v>14</v>
      </c>
      <c r="U105">
        <v>3</v>
      </c>
    </row>
    <row r="106" spans="1:21">
      <c r="A106" s="66"/>
      <c r="B106" s="4" t="s">
        <v>525</v>
      </c>
      <c r="C106" s="14">
        <v>9</v>
      </c>
      <c r="D106" s="35">
        <f t="shared" si="4"/>
        <v>0.16666666666666666</v>
      </c>
      <c r="E106" s="3">
        <v>14</v>
      </c>
      <c r="F106" s="35">
        <f t="shared" si="5"/>
        <v>0.13207547169811321</v>
      </c>
      <c r="G106" s="3">
        <v>3</v>
      </c>
      <c r="H106" s="37">
        <f t="shared" si="6"/>
        <v>0.13043478260869565</v>
      </c>
      <c r="I106" s="14"/>
      <c r="Q106" s="68"/>
      <c r="R106" t="s">
        <v>526</v>
      </c>
      <c r="S106">
        <v>1</v>
      </c>
      <c r="T106">
        <v>1</v>
      </c>
      <c r="U106">
        <v>2</v>
      </c>
    </row>
    <row r="107" spans="1:21">
      <c r="A107" s="66"/>
      <c r="B107" s="4" t="s">
        <v>526</v>
      </c>
      <c r="C107" s="14">
        <v>1</v>
      </c>
      <c r="D107" s="35">
        <f t="shared" si="4"/>
        <v>1.8518518518518517E-2</v>
      </c>
      <c r="E107" s="3">
        <v>1</v>
      </c>
      <c r="F107" s="35">
        <f t="shared" si="5"/>
        <v>9.433962264150943E-3</v>
      </c>
      <c r="G107" s="3">
        <v>2</v>
      </c>
      <c r="H107" s="37">
        <f t="shared" si="6"/>
        <v>8.6956521739130432E-2</v>
      </c>
      <c r="I107" s="14"/>
      <c r="Q107" s="68"/>
      <c r="R107" t="s">
        <v>537</v>
      </c>
      <c r="S107">
        <v>0</v>
      </c>
      <c r="T107">
        <v>2</v>
      </c>
      <c r="U107">
        <v>0</v>
      </c>
    </row>
    <row r="108" spans="1:21">
      <c r="A108" s="66"/>
      <c r="B108" s="4" t="s">
        <v>537</v>
      </c>
      <c r="C108" s="14">
        <v>0</v>
      </c>
      <c r="D108" s="35">
        <f t="shared" si="4"/>
        <v>0</v>
      </c>
      <c r="E108" s="3">
        <v>2</v>
      </c>
      <c r="F108" s="35">
        <f t="shared" si="5"/>
        <v>1.8867924528301886E-2</v>
      </c>
      <c r="G108" s="14">
        <v>0</v>
      </c>
      <c r="H108" s="37">
        <f t="shared" si="6"/>
        <v>0</v>
      </c>
      <c r="I108" s="14"/>
      <c r="Q108" s="68" t="s">
        <v>434</v>
      </c>
      <c r="R108" t="s">
        <v>435</v>
      </c>
      <c r="S108">
        <v>19</v>
      </c>
      <c r="T108">
        <v>60</v>
      </c>
      <c r="U108">
        <v>9</v>
      </c>
    </row>
    <row r="109" spans="1:21" ht="17.25">
      <c r="A109" s="66" t="s">
        <v>434</v>
      </c>
      <c r="B109" s="14" t="s">
        <v>435</v>
      </c>
      <c r="C109" s="3">
        <v>19</v>
      </c>
      <c r="D109" s="35">
        <f t="shared" si="4"/>
        <v>0.35185185185185186</v>
      </c>
      <c r="E109" s="14">
        <v>60</v>
      </c>
      <c r="F109" s="35">
        <f t="shared" si="5"/>
        <v>0.56603773584905659</v>
      </c>
      <c r="G109" s="14">
        <v>9</v>
      </c>
      <c r="H109" s="37">
        <f t="shared" si="6"/>
        <v>0.39130434782608697</v>
      </c>
      <c r="I109" s="14" t="s">
        <v>436</v>
      </c>
      <c r="Q109" s="68"/>
      <c r="R109" t="s">
        <v>437</v>
      </c>
      <c r="S109">
        <v>34</v>
      </c>
      <c r="T109">
        <v>46</v>
      </c>
      <c r="U109">
        <v>14</v>
      </c>
    </row>
    <row r="110" spans="1:21" ht="15.75" thickBot="1">
      <c r="A110" s="67"/>
      <c r="B110" s="32" t="s">
        <v>437</v>
      </c>
      <c r="C110" s="3">
        <v>34</v>
      </c>
      <c r="D110" s="35">
        <f t="shared" si="4"/>
        <v>0.62962962962962965</v>
      </c>
      <c r="E110" s="32">
        <v>46</v>
      </c>
      <c r="F110" s="35">
        <f t="shared" si="5"/>
        <v>0.43396226415094341</v>
      </c>
      <c r="G110" s="32">
        <v>14</v>
      </c>
      <c r="H110" s="37">
        <f t="shared" si="6"/>
        <v>0.60869565217391308</v>
      </c>
      <c r="I110" s="32"/>
      <c r="Q110" t="s">
        <v>445</v>
      </c>
    </row>
    <row r="111" spans="1:21">
      <c r="A111" s="64" t="s">
        <v>445</v>
      </c>
      <c r="B111" s="65"/>
      <c r="C111" s="65"/>
      <c r="D111" s="65"/>
      <c r="E111" s="65"/>
      <c r="F111" s="65"/>
      <c r="G111" s="65"/>
      <c r="H111" s="65"/>
      <c r="I111" s="65"/>
    </row>
  </sheetData>
  <mergeCells count="22">
    <mergeCell ref="I1:N1"/>
    <mergeCell ref="G2:H2"/>
    <mergeCell ref="I2:J2"/>
    <mergeCell ref="K2:L2"/>
    <mergeCell ref="M2:N2"/>
    <mergeCell ref="A99:B99"/>
    <mergeCell ref="C99:D99"/>
    <mergeCell ref="E99:F99"/>
    <mergeCell ref="G99:H99"/>
    <mergeCell ref="G1:H1"/>
    <mergeCell ref="G4:G6"/>
    <mergeCell ref="G22:G23"/>
    <mergeCell ref="G24:O24"/>
    <mergeCell ref="A98:B98"/>
    <mergeCell ref="C98:H98"/>
    <mergeCell ref="A101:A102"/>
    <mergeCell ref="A111:I111"/>
    <mergeCell ref="A103:A108"/>
    <mergeCell ref="A109:A110"/>
    <mergeCell ref="Q100:Q101"/>
    <mergeCell ref="Q102:Q107"/>
    <mergeCell ref="Q108:Q109"/>
  </mergeCells>
  <pageMargins left="0.7" right="0.7" top="0.75" bottom="0.75" header="0.3" footer="0.3"/>
  <pageSetup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2" sqref="B3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1"/>
  <sheetViews>
    <sheetView topLeftCell="I103" workbookViewId="0">
      <selection activeCell="J103" sqref="J103"/>
    </sheetView>
  </sheetViews>
  <sheetFormatPr defaultRowHeight="15"/>
  <cols>
    <col min="1" max="1" width="37.28515625" customWidth="1"/>
    <col min="2" max="2" width="46" customWidth="1"/>
    <col min="6" max="6" width="37.28515625" customWidth="1"/>
    <col min="7" max="7" width="46" customWidth="1"/>
    <col min="9" max="9" width="11.5703125" bestFit="1" customWidth="1"/>
    <col min="10" max="10" width="37.28515625" customWidth="1"/>
    <col min="11" max="11" width="46" bestFit="1" customWidth="1"/>
  </cols>
  <sheetData>
    <row r="2" spans="1:7">
      <c r="A2" s="2" t="s">
        <v>13</v>
      </c>
      <c r="B2" t="s">
        <v>386</v>
      </c>
    </row>
    <row r="3" spans="1:7">
      <c r="F3" s="2" t="s">
        <v>13</v>
      </c>
      <c r="G3" t="s">
        <v>386</v>
      </c>
    </row>
    <row r="4" spans="1:7">
      <c r="A4" s="2" t="s">
        <v>384</v>
      </c>
      <c r="B4" t="s">
        <v>383</v>
      </c>
    </row>
    <row r="5" spans="1:7">
      <c r="A5" s="4">
        <v>1</v>
      </c>
      <c r="B5" s="3">
        <v>1</v>
      </c>
      <c r="F5" s="2" t="s">
        <v>384</v>
      </c>
      <c r="G5" t="s">
        <v>383</v>
      </c>
    </row>
    <row r="6" spans="1:7">
      <c r="A6" s="4">
        <v>2</v>
      </c>
      <c r="B6" s="3">
        <v>13</v>
      </c>
      <c r="F6" s="4" t="s">
        <v>223</v>
      </c>
      <c r="G6" s="3">
        <v>1</v>
      </c>
    </row>
    <row r="7" spans="1:7">
      <c r="A7" s="4">
        <v>3</v>
      </c>
      <c r="B7" s="3">
        <v>19</v>
      </c>
      <c r="F7" s="4" t="s">
        <v>63</v>
      </c>
      <c r="G7" s="3">
        <v>2</v>
      </c>
    </row>
    <row r="8" spans="1:7">
      <c r="A8" s="4">
        <v>4</v>
      </c>
      <c r="B8" s="3">
        <v>19</v>
      </c>
      <c r="F8" s="4" t="s">
        <v>233</v>
      </c>
      <c r="G8" s="3">
        <v>1</v>
      </c>
    </row>
    <row r="9" spans="1:7">
      <c r="A9" s="4">
        <v>5</v>
      </c>
      <c r="B9" s="3">
        <v>2</v>
      </c>
      <c r="F9" s="4" t="s">
        <v>47</v>
      </c>
      <c r="G9" s="3">
        <v>5</v>
      </c>
    </row>
    <row r="10" spans="1:7">
      <c r="A10" s="4" t="s">
        <v>385</v>
      </c>
      <c r="B10" s="3">
        <v>54</v>
      </c>
      <c r="F10" s="4" t="s">
        <v>195</v>
      </c>
      <c r="G10" s="3">
        <v>2</v>
      </c>
    </row>
    <row r="11" spans="1:7">
      <c r="A11" s="2" t="s">
        <v>13</v>
      </c>
      <c r="B11" t="s">
        <v>386</v>
      </c>
      <c r="F11" s="4" t="s">
        <v>115</v>
      </c>
      <c r="G11" s="3">
        <v>1</v>
      </c>
    </row>
    <row r="12" spans="1:7">
      <c r="F12" s="4" t="s">
        <v>68</v>
      </c>
      <c r="G12" s="3">
        <v>10</v>
      </c>
    </row>
    <row r="13" spans="1:7">
      <c r="A13" s="2" t="s">
        <v>384</v>
      </c>
      <c r="B13" t="s">
        <v>383</v>
      </c>
      <c r="F13" s="4" t="s">
        <v>164</v>
      </c>
      <c r="G13" s="3">
        <v>3</v>
      </c>
    </row>
    <row r="14" spans="1:7">
      <c r="A14" s="4">
        <v>1</v>
      </c>
      <c r="B14" s="3">
        <v>1</v>
      </c>
      <c r="F14" s="4" t="s">
        <v>213</v>
      </c>
      <c r="G14" s="3">
        <v>1</v>
      </c>
    </row>
    <row r="15" spans="1:7">
      <c r="A15" s="4">
        <v>2</v>
      </c>
      <c r="B15" s="3">
        <v>10</v>
      </c>
      <c r="F15" s="4" t="s">
        <v>38</v>
      </c>
      <c r="G15" s="3">
        <v>12</v>
      </c>
    </row>
    <row r="16" spans="1:7">
      <c r="A16" s="4">
        <v>3</v>
      </c>
      <c r="B16" s="3">
        <v>45</v>
      </c>
      <c r="F16" s="4" t="s">
        <v>53</v>
      </c>
      <c r="G16" s="3">
        <v>3</v>
      </c>
    </row>
    <row r="17" spans="1:7">
      <c r="A17" s="4">
        <v>4</v>
      </c>
      <c r="B17" s="3">
        <v>42</v>
      </c>
      <c r="F17" s="4" t="s">
        <v>28</v>
      </c>
      <c r="G17" s="3">
        <v>13</v>
      </c>
    </row>
    <row r="18" spans="1:7">
      <c r="A18" s="4">
        <v>5</v>
      </c>
      <c r="B18" s="3">
        <v>8</v>
      </c>
      <c r="F18" s="4" t="s">
        <v>385</v>
      </c>
      <c r="G18" s="3">
        <v>54</v>
      </c>
    </row>
    <row r="19" spans="1:7">
      <c r="A19" s="4" t="s">
        <v>385</v>
      </c>
      <c r="B19" s="3">
        <v>106</v>
      </c>
    </row>
    <row r="21" spans="1:7">
      <c r="A21" s="2" t="s">
        <v>13</v>
      </c>
      <c r="B21" t="s">
        <v>386</v>
      </c>
    </row>
    <row r="22" spans="1:7">
      <c r="F22" s="2" t="s">
        <v>13</v>
      </c>
      <c r="G22" t="s">
        <v>386</v>
      </c>
    </row>
    <row r="23" spans="1:7">
      <c r="A23" s="2" t="s">
        <v>384</v>
      </c>
      <c r="B23" t="s">
        <v>383</v>
      </c>
    </row>
    <row r="24" spans="1:7">
      <c r="A24" s="4">
        <v>2</v>
      </c>
      <c r="B24" s="3">
        <v>1</v>
      </c>
      <c r="F24" s="2" t="s">
        <v>384</v>
      </c>
      <c r="G24" t="s">
        <v>383</v>
      </c>
    </row>
    <row r="25" spans="1:7">
      <c r="A25" s="4">
        <v>3</v>
      </c>
      <c r="B25" s="3">
        <v>12</v>
      </c>
      <c r="F25" s="4" t="s">
        <v>63</v>
      </c>
      <c r="G25" s="3">
        <v>12</v>
      </c>
    </row>
    <row r="26" spans="1:7">
      <c r="A26" s="4">
        <v>4</v>
      </c>
      <c r="B26" s="3">
        <v>29</v>
      </c>
      <c r="F26" s="4" t="s">
        <v>233</v>
      </c>
      <c r="G26" s="3">
        <v>4</v>
      </c>
    </row>
    <row r="27" spans="1:7">
      <c r="A27" s="4">
        <v>5</v>
      </c>
      <c r="B27" s="3">
        <v>12</v>
      </c>
      <c r="F27" s="4" t="s">
        <v>203</v>
      </c>
      <c r="G27" s="3">
        <v>3</v>
      </c>
    </row>
    <row r="28" spans="1:7">
      <c r="A28" s="4" t="s">
        <v>385</v>
      </c>
      <c r="B28" s="3">
        <v>54</v>
      </c>
      <c r="F28" s="4" t="s">
        <v>47</v>
      </c>
      <c r="G28" s="3">
        <v>6</v>
      </c>
    </row>
    <row r="29" spans="1:7">
      <c r="F29" s="4" t="s">
        <v>57</v>
      </c>
      <c r="G29" s="3">
        <v>1</v>
      </c>
    </row>
    <row r="30" spans="1:7">
      <c r="A30" s="2" t="s">
        <v>13</v>
      </c>
      <c r="B30" t="s">
        <v>386</v>
      </c>
      <c r="F30" s="4" t="s">
        <v>195</v>
      </c>
      <c r="G30" s="3">
        <v>4</v>
      </c>
    </row>
    <row r="31" spans="1:7">
      <c r="F31" s="4" t="s">
        <v>115</v>
      </c>
      <c r="G31" s="3">
        <v>6</v>
      </c>
    </row>
    <row r="32" spans="1:7">
      <c r="A32" s="2" t="s">
        <v>384</v>
      </c>
      <c r="B32" t="s">
        <v>383</v>
      </c>
      <c r="F32" s="4" t="s">
        <v>68</v>
      </c>
      <c r="G32" s="3">
        <v>27</v>
      </c>
    </row>
    <row r="33" spans="1:23">
      <c r="A33" s="4">
        <v>3</v>
      </c>
      <c r="B33" s="3">
        <v>11</v>
      </c>
      <c r="F33" s="4" t="s">
        <v>207</v>
      </c>
      <c r="G33" s="3">
        <v>1</v>
      </c>
    </row>
    <row r="34" spans="1:23">
      <c r="A34" s="4">
        <v>4</v>
      </c>
      <c r="B34" s="3">
        <v>10</v>
      </c>
      <c r="F34" s="4" t="s">
        <v>164</v>
      </c>
      <c r="G34" s="3">
        <v>7</v>
      </c>
    </row>
    <row r="35" spans="1:23">
      <c r="A35" s="4">
        <v>5</v>
      </c>
      <c r="B35" s="3">
        <v>2</v>
      </c>
      <c r="F35" s="4" t="s">
        <v>213</v>
      </c>
      <c r="G35" s="3">
        <v>3</v>
      </c>
    </row>
    <row r="36" spans="1:23">
      <c r="A36" s="4" t="s">
        <v>385</v>
      </c>
      <c r="B36" s="3">
        <v>23</v>
      </c>
      <c r="F36" s="4" t="s">
        <v>38</v>
      </c>
      <c r="G36" s="3">
        <v>13</v>
      </c>
    </row>
    <row r="37" spans="1:23">
      <c r="F37" s="4" t="s">
        <v>28</v>
      </c>
      <c r="G37" s="3">
        <v>16</v>
      </c>
    </row>
    <row r="38" spans="1:23">
      <c r="F38" s="4" t="s">
        <v>219</v>
      </c>
      <c r="G38" s="3">
        <v>3</v>
      </c>
    </row>
    <row r="39" spans="1:23">
      <c r="F39" s="4" t="s">
        <v>385</v>
      </c>
      <c r="G39" s="3">
        <v>106</v>
      </c>
    </row>
    <row r="44" spans="1:23" ht="15.75" thickBot="1"/>
    <row r="45" spans="1:23" ht="15.75" customHeight="1" thickBot="1">
      <c r="F45" s="58"/>
      <c r="G45" s="59"/>
      <c r="H45" s="58" t="s">
        <v>387</v>
      </c>
      <c r="I45" s="60"/>
      <c r="J45" s="60"/>
      <c r="K45" s="60"/>
      <c r="L45" s="60"/>
      <c r="M45" s="59"/>
      <c r="N45" s="18"/>
      <c r="U45" t="s">
        <v>387</v>
      </c>
    </row>
    <row r="46" spans="1:23" ht="30" customHeight="1" thickBot="1">
      <c r="F46" s="58" t="s">
        <v>388</v>
      </c>
      <c r="G46" s="59"/>
      <c r="H46" s="58" t="s">
        <v>418</v>
      </c>
      <c r="I46" s="59"/>
      <c r="J46" s="58" t="s">
        <v>417</v>
      </c>
      <c r="K46" s="59"/>
      <c r="L46" s="58" t="s">
        <v>391</v>
      </c>
      <c r="M46" s="59"/>
      <c r="N46" s="8" t="s">
        <v>392</v>
      </c>
      <c r="S46" t="s">
        <v>388</v>
      </c>
      <c r="U46" t="s">
        <v>418</v>
      </c>
      <c r="V46" t="s">
        <v>417</v>
      </c>
      <c r="W46" t="s">
        <v>391</v>
      </c>
    </row>
    <row r="47" spans="1:23" ht="15.75" thickBot="1">
      <c r="F47" s="58"/>
      <c r="G47" s="59"/>
      <c r="H47" s="8" t="s">
        <v>393</v>
      </c>
      <c r="I47" s="8" t="s">
        <v>394</v>
      </c>
      <c r="J47" s="8" t="s">
        <v>393</v>
      </c>
      <c r="K47" s="8" t="s">
        <v>394</v>
      </c>
      <c r="L47" s="8" t="s">
        <v>393</v>
      </c>
      <c r="M47" s="8" t="s">
        <v>394</v>
      </c>
      <c r="N47" s="8"/>
      <c r="U47" t="s">
        <v>393</v>
      </c>
      <c r="V47" t="s">
        <v>393</v>
      </c>
      <c r="W47" t="s">
        <v>393</v>
      </c>
    </row>
    <row r="48" spans="1:23" ht="17.25">
      <c r="F48" s="19" t="s">
        <v>487</v>
      </c>
      <c r="G48" s="14" t="s">
        <v>488</v>
      </c>
      <c r="H48" s="14">
        <v>1</v>
      </c>
      <c r="I48" s="35">
        <f>H48/54</f>
        <v>1.8518518518518517E-2</v>
      </c>
      <c r="J48" s="14">
        <v>1</v>
      </c>
      <c r="K48" s="35">
        <f>J48/106</f>
        <v>9.433962264150943E-3</v>
      </c>
      <c r="L48" s="14">
        <v>0</v>
      </c>
      <c r="M48" s="35">
        <f>L48/23</f>
        <v>0</v>
      </c>
      <c r="N48" s="14" t="s">
        <v>489</v>
      </c>
      <c r="S48" t="s">
        <v>487</v>
      </c>
      <c r="T48" t="s">
        <v>506</v>
      </c>
      <c r="U48">
        <v>1</v>
      </c>
      <c r="V48">
        <v>1</v>
      </c>
      <c r="W48">
        <v>0</v>
      </c>
    </row>
    <row r="49" spans="1:23" ht="17.25">
      <c r="F49" s="23"/>
      <c r="G49" s="14" t="s">
        <v>490</v>
      </c>
      <c r="H49" s="14">
        <v>13</v>
      </c>
      <c r="I49" s="35">
        <f t="shared" ref="I49:I68" si="0">H49/54</f>
        <v>0.24074074074074073</v>
      </c>
      <c r="J49" s="14">
        <v>10</v>
      </c>
      <c r="K49" s="35">
        <f t="shared" ref="K49:K68" si="1">J49/106</f>
        <v>9.4339622641509441E-2</v>
      </c>
      <c r="L49" s="14">
        <v>0</v>
      </c>
      <c r="M49" s="35">
        <f t="shared" ref="M49:M68" si="2">L49/23</f>
        <v>0</v>
      </c>
      <c r="N49" s="14"/>
      <c r="T49" t="s">
        <v>507</v>
      </c>
      <c r="U49">
        <v>13</v>
      </c>
      <c r="V49">
        <v>10</v>
      </c>
      <c r="W49">
        <v>0</v>
      </c>
    </row>
    <row r="50" spans="1:23" ht="17.25">
      <c r="F50" s="23"/>
      <c r="G50" s="14" t="s">
        <v>491</v>
      </c>
      <c r="H50" s="14">
        <v>19</v>
      </c>
      <c r="I50" s="35">
        <f t="shared" si="0"/>
        <v>0.35185185185185186</v>
      </c>
      <c r="J50" s="14">
        <v>45</v>
      </c>
      <c r="K50" s="35">
        <f t="shared" si="1"/>
        <v>0.42452830188679247</v>
      </c>
      <c r="L50" s="14">
        <v>11</v>
      </c>
      <c r="M50" s="35">
        <f t="shared" si="2"/>
        <v>0.47826086956521741</v>
      </c>
      <c r="N50" s="14"/>
      <c r="T50" t="s">
        <v>508</v>
      </c>
      <c r="U50">
        <v>19</v>
      </c>
      <c r="V50">
        <v>45</v>
      </c>
      <c r="W50">
        <v>11</v>
      </c>
    </row>
    <row r="51" spans="1:23">
      <c r="A51" s="2" t="s">
        <v>13</v>
      </c>
      <c r="B51" t="s">
        <v>386</v>
      </c>
      <c r="F51" s="23"/>
      <c r="G51" s="14" t="s">
        <v>492</v>
      </c>
      <c r="H51" s="14">
        <v>19</v>
      </c>
      <c r="I51" s="35">
        <f t="shared" si="0"/>
        <v>0.35185185185185186</v>
      </c>
      <c r="J51" s="14">
        <v>42</v>
      </c>
      <c r="K51" s="35">
        <f t="shared" si="1"/>
        <v>0.39622641509433965</v>
      </c>
      <c r="L51" s="14">
        <v>10</v>
      </c>
      <c r="M51" s="35">
        <f t="shared" si="2"/>
        <v>0.43478260869565216</v>
      </c>
      <c r="N51" s="14"/>
      <c r="T51" t="s">
        <v>492</v>
      </c>
      <c r="U51">
        <v>19</v>
      </c>
      <c r="V51">
        <v>42</v>
      </c>
      <c r="W51">
        <v>10</v>
      </c>
    </row>
    <row r="52" spans="1:23" ht="15.75" thickBot="1">
      <c r="F52" s="24"/>
      <c r="G52" s="32" t="s">
        <v>493</v>
      </c>
      <c r="H52" s="32">
        <v>2</v>
      </c>
      <c r="I52" s="35">
        <f t="shared" si="0"/>
        <v>3.7037037037037035E-2</v>
      </c>
      <c r="J52" s="32">
        <v>8</v>
      </c>
      <c r="K52" s="35">
        <f t="shared" si="1"/>
        <v>7.5471698113207544E-2</v>
      </c>
      <c r="L52" s="32">
        <v>2</v>
      </c>
      <c r="M52" s="35">
        <f t="shared" si="2"/>
        <v>8.6956521739130432E-2</v>
      </c>
      <c r="N52" s="32"/>
      <c r="T52" t="s">
        <v>493</v>
      </c>
      <c r="U52">
        <v>2</v>
      </c>
      <c r="V52">
        <v>8</v>
      </c>
      <c r="W52">
        <v>2</v>
      </c>
    </row>
    <row r="53" spans="1:23" ht="17.25">
      <c r="A53" s="2" t="s">
        <v>384</v>
      </c>
      <c r="B53" t="s">
        <v>383</v>
      </c>
      <c r="F53" s="19" t="s">
        <v>494</v>
      </c>
      <c r="G53" s="14" t="s">
        <v>488</v>
      </c>
      <c r="H53" s="14">
        <v>0</v>
      </c>
      <c r="I53" s="35">
        <f t="shared" si="0"/>
        <v>0</v>
      </c>
      <c r="J53" s="14">
        <v>0</v>
      </c>
      <c r="K53" s="35">
        <f t="shared" si="1"/>
        <v>0</v>
      </c>
      <c r="L53" s="14">
        <v>0</v>
      </c>
      <c r="M53" s="35">
        <f t="shared" si="2"/>
        <v>0</v>
      </c>
      <c r="N53" s="14" t="s">
        <v>495</v>
      </c>
      <c r="S53" t="s">
        <v>494</v>
      </c>
      <c r="T53" t="s">
        <v>506</v>
      </c>
      <c r="U53">
        <v>0</v>
      </c>
      <c r="V53">
        <v>0</v>
      </c>
      <c r="W53">
        <v>0</v>
      </c>
    </row>
    <row r="54" spans="1:23" ht="17.25">
      <c r="A54" s="4">
        <v>2</v>
      </c>
      <c r="B54" s="3">
        <v>2</v>
      </c>
      <c r="F54" s="23"/>
      <c r="G54" s="14" t="s">
        <v>490</v>
      </c>
      <c r="H54" s="14">
        <v>1</v>
      </c>
      <c r="I54" s="35">
        <f t="shared" si="0"/>
        <v>1.8518518518518517E-2</v>
      </c>
      <c r="J54" s="14">
        <v>2</v>
      </c>
      <c r="K54" s="35">
        <f t="shared" si="1"/>
        <v>1.8867924528301886E-2</v>
      </c>
      <c r="L54" s="14">
        <v>0</v>
      </c>
      <c r="M54" s="35">
        <f t="shared" si="2"/>
        <v>0</v>
      </c>
      <c r="N54" s="14"/>
      <c r="T54" t="s">
        <v>507</v>
      </c>
      <c r="U54">
        <v>1</v>
      </c>
      <c r="V54">
        <v>2</v>
      </c>
      <c r="W54">
        <v>0</v>
      </c>
    </row>
    <row r="55" spans="1:23" ht="17.25">
      <c r="A55" s="4">
        <v>3</v>
      </c>
      <c r="B55" s="3">
        <v>8</v>
      </c>
      <c r="F55" s="23"/>
      <c r="G55" s="14" t="s">
        <v>491</v>
      </c>
      <c r="H55" s="14">
        <v>12</v>
      </c>
      <c r="I55" s="35">
        <f t="shared" si="0"/>
        <v>0.22222222222222221</v>
      </c>
      <c r="J55" s="14">
        <v>8</v>
      </c>
      <c r="K55" s="35">
        <f t="shared" si="1"/>
        <v>7.5471698113207544E-2</v>
      </c>
      <c r="L55" s="14">
        <v>2</v>
      </c>
      <c r="M55" s="35">
        <f t="shared" si="2"/>
        <v>8.6956521739130432E-2</v>
      </c>
      <c r="N55" s="14"/>
      <c r="T55" t="s">
        <v>508</v>
      </c>
      <c r="U55">
        <v>12</v>
      </c>
      <c r="V55">
        <v>8</v>
      </c>
      <c r="W55">
        <v>2</v>
      </c>
    </row>
    <row r="56" spans="1:23">
      <c r="A56" s="4">
        <v>4</v>
      </c>
      <c r="B56" s="3">
        <v>63</v>
      </c>
      <c r="F56" s="23"/>
      <c r="G56" s="14" t="s">
        <v>492</v>
      </c>
      <c r="H56" s="14">
        <v>29</v>
      </c>
      <c r="I56" s="35">
        <f t="shared" si="0"/>
        <v>0.53703703703703709</v>
      </c>
      <c r="J56" s="14">
        <v>63</v>
      </c>
      <c r="K56" s="35">
        <f t="shared" si="1"/>
        <v>0.59433962264150941</v>
      </c>
      <c r="L56" s="14">
        <v>14</v>
      </c>
      <c r="M56" s="35">
        <f t="shared" si="2"/>
        <v>0.60869565217391308</v>
      </c>
      <c r="N56" s="14"/>
      <c r="T56" t="s">
        <v>492</v>
      </c>
      <c r="U56">
        <v>29</v>
      </c>
      <c r="V56">
        <v>63</v>
      </c>
      <c r="W56">
        <v>14</v>
      </c>
    </row>
    <row r="57" spans="1:23" ht="15.75" thickBot="1">
      <c r="A57" s="4">
        <v>5</v>
      </c>
      <c r="B57" s="3">
        <v>33</v>
      </c>
      <c r="F57" s="24"/>
      <c r="G57" s="32" t="s">
        <v>493</v>
      </c>
      <c r="H57" s="32">
        <v>12</v>
      </c>
      <c r="I57" s="35">
        <f t="shared" si="0"/>
        <v>0.22222222222222221</v>
      </c>
      <c r="J57" s="32">
        <v>33</v>
      </c>
      <c r="K57" s="35">
        <f t="shared" si="1"/>
        <v>0.31132075471698112</v>
      </c>
      <c r="L57" s="32">
        <v>7</v>
      </c>
      <c r="M57" s="35">
        <f t="shared" si="2"/>
        <v>0.30434782608695654</v>
      </c>
      <c r="N57" s="32"/>
      <c r="T57" t="s">
        <v>493</v>
      </c>
      <c r="U57">
        <v>12</v>
      </c>
      <c r="V57">
        <v>33</v>
      </c>
      <c r="W57">
        <v>7</v>
      </c>
    </row>
    <row r="58" spans="1:23" ht="17.25">
      <c r="A58" s="4" t="s">
        <v>385</v>
      </c>
      <c r="B58" s="3">
        <v>106</v>
      </c>
      <c r="F58" s="19" t="s">
        <v>496</v>
      </c>
      <c r="G58" s="14" t="s">
        <v>497</v>
      </c>
      <c r="H58" s="14">
        <v>48</v>
      </c>
      <c r="I58" s="35">
        <f t="shared" si="0"/>
        <v>0.88888888888888884</v>
      </c>
      <c r="J58" s="14">
        <v>83</v>
      </c>
      <c r="K58" s="35">
        <f t="shared" si="1"/>
        <v>0.78301886792452835</v>
      </c>
      <c r="L58" s="14">
        <v>14</v>
      </c>
      <c r="M58" s="35">
        <f t="shared" si="2"/>
        <v>0.60869565217391308</v>
      </c>
      <c r="N58" s="14" t="s">
        <v>498</v>
      </c>
      <c r="S58" t="s">
        <v>496</v>
      </c>
      <c r="T58" t="s">
        <v>497</v>
      </c>
      <c r="U58">
        <v>48</v>
      </c>
      <c r="V58">
        <v>83</v>
      </c>
      <c r="W58">
        <v>14</v>
      </c>
    </row>
    <row r="59" spans="1:23">
      <c r="A59" s="2" t="s">
        <v>13</v>
      </c>
      <c r="B59" t="s">
        <v>386</v>
      </c>
      <c r="F59" s="23"/>
      <c r="G59" s="14" t="s">
        <v>499</v>
      </c>
      <c r="H59" s="14">
        <v>2</v>
      </c>
      <c r="I59" s="35">
        <f t="shared" si="0"/>
        <v>3.7037037037037035E-2</v>
      </c>
      <c r="J59" s="14">
        <v>4</v>
      </c>
      <c r="K59" s="35">
        <f t="shared" si="1"/>
        <v>3.7735849056603772E-2</v>
      </c>
      <c r="L59" s="14">
        <v>1</v>
      </c>
      <c r="M59" s="35">
        <f t="shared" si="2"/>
        <v>4.3478260869565216E-2</v>
      </c>
      <c r="N59" s="14"/>
      <c r="T59" t="s">
        <v>499</v>
      </c>
      <c r="U59">
        <v>2</v>
      </c>
      <c r="V59">
        <v>4</v>
      </c>
      <c r="W59">
        <v>1</v>
      </c>
    </row>
    <row r="60" spans="1:23">
      <c r="F60" s="23"/>
      <c r="G60" s="14" t="s">
        <v>500</v>
      </c>
      <c r="H60" s="14">
        <v>1</v>
      </c>
      <c r="I60" s="35">
        <f t="shared" si="0"/>
        <v>1.8518518518518517E-2</v>
      </c>
      <c r="J60" s="14">
        <v>1</v>
      </c>
      <c r="K60" s="35">
        <f t="shared" si="1"/>
        <v>9.433962264150943E-3</v>
      </c>
      <c r="L60" s="14">
        <v>2</v>
      </c>
      <c r="M60" s="35">
        <f t="shared" si="2"/>
        <v>8.6956521739130432E-2</v>
      </c>
      <c r="N60" s="14"/>
      <c r="T60" t="s">
        <v>500</v>
      </c>
      <c r="U60">
        <v>1</v>
      </c>
      <c r="V60">
        <v>1</v>
      </c>
      <c r="W60">
        <v>2</v>
      </c>
    </row>
    <row r="61" spans="1:23">
      <c r="A61" s="2" t="s">
        <v>384</v>
      </c>
      <c r="B61" t="s">
        <v>383</v>
      </c>
      <c r="F61" s="23"/>
      <c r="G61" s="14" t="s">
        <v>501</v>
      </c>
      <c r="H61" s="14">
        <v>1</v>
      </c>
      <c r="I61" s="35">
        <f t="shared" si="0"/>
        <v>1.8518518518518517E-2</v>
      </c>
      <c r="J61" s="14">
        <v>0</v>
      </c>
      <c r="K61" s="35">
        <f t="shared" si="1"/>
        <v>0</v>
      </c>
      <c r="L61" s="14">
        <v>0</v>
      </c>
      <c r="M61" s="35">
        <f t="shared" si="2"/>
        <v>0</v>
      </c>
      <c r="N61" s="14"/>
      <c r="T61" t="s">
        <v>501</v>
      </c>
      <c r="U61">
        <v>1</v>
      </c>
      <c r="V61">
        <v>0</v>
      </c>
      <c r="W61">
        <v>0</v>
      </c>
    </row>
    <row r="62" spans="1:23">
      <c r="A62" s="4" t="s">
        <v>46</v>
      </c>
      <c r="B62" s="3">
        <v>1</v>
      </c>
      <c r="F62" s="23"/>
      <c r="G62" s="14" t="s">
        <v>502</v>
      </c>
      <c r="H62" s="14">
        <v>1</v>
      </c>
      <c r="I62" s="35">
        <f t="shared" si="0"/>
        <v>1.8518518518518517E-2</v>
      </c>
      <c r="J62" s="14">
        <v>0</v>
      </c>
      <c r="K62" s="35">
        <f t="shared" si="1"/>
        <v>0</v>
      </c>
      <c r="L62" s="14">
        <v>0</v>
      </c>
      <c r="M62" s="35">
        <f t="shared" si="2"/>
        <v>0</v>
      </c>
      <c r="N62" s="14"/>
      <c r="T62" t="s">
        <v>502</v>
      </c>
      <c r="U62">
        <v>1</v>
      </c>
      <c r="V62">
        <v>0</v>
      </c>
      <c r="W62">
        <v>0</v>
      </c>
    </row>
    <row r="63" spans="1:23" ht="15.75" thickBot="1">
      <c r="A63" s="4" t="s">
        <v>265</v>
      </c>
      <c r="B63" s="3">
        <v>1</v>
      </c>
      <c r="F63" s="24"/>
      <c r="G63" s="32" t="s">
        <v>412</v>
      </c>
      <c r="H63" s="32">
        <v>1</v>
      </c>
      <c r="I63" s="35">
        <f t="shared" si="0"/>
        <v>1.8518518518518517E-2</v>
      </c>
      <c r="J63" s="32">
        <v>18</v>
      </c>
      <c r="K63" s="35">
        <f t="shared" si="1"/>
        <v>0.16981132075471697</v>
      </c>
      <c r="L63" s="32">
        <v>6</v>
      </c>
      <c r="M63" s="35">
        <f t="shared" si="2"/>
        <v>0.2608695652173913</v>
      </c>
      <c r="N63" s="32"/>
      <c r="T63" t="s">
        <v>412</v>
      </c>
      <c r="U63">
        <v>1</v>
      </c>
      <c r="V63">
        <v>18</v>
      </c>
      <c r="W63">
        <v>6</v>
      </c>
    </row>
    <row r="64" spans="1:23" ht="17.25">
      <c r="A64" s="4" t="s">
        <v>233</v>
      </c>
      <c r="B64" s="3">
        <v>1</v>
      </c>
      <c r="F64" s="19" t="s">
        <v>503</v>
      </c>
      <c r="G64" s="14" t="s">
        <v>499</v>
      </c>
      <c r="H64" s="14">
        <v>10</v>
      </c>
      <c r="I64" s="35">
        <f t="shared" si="0"/>
        <v>0.18518518518518517</v>
      </c>
      <c r="J64" s="14">
        <v>27</v>
      </c>
      <c r="K64" s="35">
        <f t="shared" si="1"/>
        <v>0.25471698113207547</v>
      </c>
      <c r="L64" s="14">
        <v>10</v>
      </c>
      <c r="M64" s="35">
        <f t="shared" si="2"/>
        <v>0.43478260869565216</v>
      </c>
      <c r="N64" s="14" t="s">
        <v>504</v>
      </c>
      <c r="S64" t="s">
        <v>503</v>
      </c>
      <c r="T64" t="s">
        <v>499</v>
      </c>
      <c r="U64">
        <v>10</v>
      </c>
      <c r="V64">
        <v>27</v>
      </c>
      <c r="W64">
        <v>10</v>
      </c>
    </row>
    <row r="65" spans="1:23">
      <c r="A65" s="4" t="s">
        <v>115</v>
      </c>
      <c r="B65" s="3">
        <v>1</v>
      </c>
      <c r="F65" s="23"/>
      <c r="G65" s="14" t="s">
        <v>500</v>
      </c>
      <c r="H65" s="14">
        <v>12</v>
      </c>
      <c r="I65" s="35">
        <f t="shared" si="0"/>
        <v>0.22222222222222221</v>
      </c>
      <c r="J65" s="14">
        <v>13</v>
      </c>
      <c r="K65" s="35">
        <f t="shared" si="1"/>
        <v>0.12264150943396226</v>
      </c>
      <c r="L65" s="14">
        <v>4</v>
      </c>
      <c r="M65" s="35">
        <f t="shared" si="2"/>
        <v>0.17391304347826086</v>
      </c>
      <c r="N65" s="14"/>
      <c r="T65" t="s">
        <v>500</v>
      </c>
      <c r="U65">
        <v>12</v>
      </c>
      <c r="V65">
        <v>13</v>
      </c>
      <c r="W65">
        <v>4</v>
      </c>
    </row>
    <row r="66" spans="1:23">
      <c r="A66" s="4" t="s">
        <v>27</v>
      </c>
      <c r="B66" s="3">
        <v>48</v>
      </c>
      <c r="F66" s="23"/>
      <c r="G66" s="14" t="s">
        <v>501</v>
      </c>
      <c r="H66" s="14">
        <v>1</v>
      </c>
      <c r="I66" s="35">
        <f t="shared" si="0"/>
        <v>1.8518518518518517E-2</v>
      </c>
      <c r="J66" s="14">
        <v>6</v>
      </c>
      <c r="K66" s="35">
        <f t="shared" si="1"/>
        <v>5.6603773584905662E-2</v>
      </c>
      <c r="L66" s="14">
        <v>2</v>
      </c>
      <c r="M66" s="35">
        <f t="shared" si="2"/>
        <v>8.6956521739130432E-2</v>
      </c>
      <c r="N66" s="14"/>
      <c r="T66" t="s">
        <v>501</v>
      </c>
      <c r="U66">
        <v>1</v>
      </c>
      <c r="V66">
        <v>6</v>
      </c>
      <c r="W66">
        <v>2</v>
      </c>
    </row>
    <row r="67" spans="1:23">
      <c r="A67" s="4" t="s">
        <v>68</v>
      </c>
      <c r="B67" s="3">
        <v>2</v>
      </c>
      <c r="F67" s="23"/>
      <c r="G67" s="14" t="s">
        <v>502</v>
      </c>
      <c r="H67" s="14">
        <v>17</v>
      </c>
      <c r="I67" s="35">
        <f t="shared" si="0"/>
        <v>0.31481481481481483</v>
      </c>
      <c r="J67" s="14">
        <v>33</v>
      </c>
      <c r="K67" s="35">
        <f t="shared" si="1"/>
        <v>0.31132075471698112</v>
      </c>
      <c r="L67" s="14">
        <v>7</v>
      </c>
      <c r="M67" s="35">
        <f t="shared" si="2"/>
        <v>0.30434782608695654</v>
      </c>
      <c r="N67" s="14"/>
      <c r="T67" t="s">
        <v>502</v>
      </c>
      <c r="U67">
        <v>17</v>
      </c>
      <c r="V67">
        <v>33</v>
      </c>
      <c r="W67">
        <v>7</v>
      </c>
    </row>
    <row r="68" spans="1:23" ht="15.75" thickBot="1">
      <c r="A68" s="4" t="s">
        <v>385</v>
      </c>
      <c r="B68" s="3">
        <v>54</v>
      </c>
      <c r="F68" s="24"/>
      <c r="G68" s="32" t="s">
        <v>412</v>
      </c>
      <c r="H68" s="32">
        <v>14</v>
      </c>
      <c r="I68" s="35">
        <f t="shared" si="0"/>
        <v>0.25925925925925924</v>
      </c>
      <c r="J68" s="32">
        <v>27</v>
      </c>
      <c r="K68" s="35">
        <f t="shared" si="1"/>
        <v>0.25471698113207547</v>
      </c>
      <c r="L68" s="32">
        <v>0</v>
      </c>
      <c r="M68" s="35">
        <f t="shared" si="2"/>
        <v>0</v>
      </c>
      <c r="N68" s="32"/>
      <c r="T68" t="s">
        <v>412</v>
      </c>
      <c r="U68">
        <v>14</v>
      </c>
      <c r="V68">
        <v>27</v>
      </c>
      <c r="W68">
        <v>0</v>
      </c>
    </row>
    <row r="69" spans="1:23" ht="15.75" thickBot="1">
      <c r="F69" s="55" t="s">
        <v>505</v>
      </c>
      <c r="G69" s="56"/>
      <c r="H69" s="56"/>
      <c r="I69" s="56"/>
      <c r="J69" s="56"/>
      <c r="K69" s="56"/>
      <c r="L69" s="56"/>
      <c r="M69" s="56"/>
      <c r="N69" s="57"/>
    </row>
    <row r="71" spans="1:23">
      <c r="A71" s="2" t="s">
        <v>13</v>
      </c>
      <c r="B71" t="s">
        <v>386</v>
      </c>
    </row>
    <row r="73" spans="1:23">
      <c r="A73" s="2" t="s">
        <v>384</v>
      </c>
      <c r="B73" t="s">
        <v>383</v>
      </c>
    </row>
    <row r="74" spans="1:23">
      <c r="A74" s="4" t="s">
        <v>212</v>
      </c>
      <c r="B74" s="3">
        <v>1</v>
      </c>
    </row>
    <row r="75" spans="1:23">
      <c r="A75" s="4" t="s">
        <v>223</v>
      </c>
      <c r="B75" s="3">
        <v>1</v>
      </c>
    </row>
    <row r="76" spans="1:23">
      <c r="A76" s="4" t="s">
        <v>46</v>
      </c>
      <c r="B76" s="3">
        <v>1</v>
      </c>
    </row>
    <row r="77" spans="1:23">
      <c r="A77" s="4" t="s">
        <v>265</v>
      </c>
      <c r="B77" s="3">
        <v>2</v>
      </c>
    </row>
    <row r="78" spans="1:23">
      <c r="A78" s="4" t="s">
        <v>233</v>
      </c>
      <c r="B78" s="3">
        <v>4</v>
      </c>
    </row>
    <row r="79" spans="1:23">
      <c r="A79" s="4" t="s">
        <v>27</v>
      </c>
      <c r="B79" s="3">
        <v>83</v>
      </c>
    </row>
    <row r="80" spans="1:23">
      <c r="A80" s="4" t="s">
        <v>68</v>
      </c>
      <c r="B80" s="3">
        <v>4</v>
      </c>
    </row>
    <row r="81" spans="1:11">
      <c r="A81" s="4" t="s">
        <v>228</v>
      </c>
      <c r="B81" s="3">
        <v>1</v>
      </c>
    </row>
    <row r="82" spans="1:11">
      <c r="A82" s="4" t="s">
        <v>38</v>
      </c>
      <c r="B82" s="3">
        <v>1</v>
      </c>
    </row>
    <row r="83" spans="1:11">
      <c r="A83" s="4" t="s">
        <v>79</v>
      </c>
      <c r="B83" s="3">
        <v>8</v>
      </c>
    </row>
    <row r="84" spans="1:11">
      <c r="A84" s="4" t="s">
        <v>385</v>
      </c>
      <c r="B84" s="3">
        <v>106</v>
      </c>
    </row>
    <row r="87" spans="1:11">
      <c r="A87" s="2" t="s">
        <v>13</v>
      </c>
      <c r="B87" t="s">
        <v>386</v>
      </c>
    </row>
    <row r="89" spans="1:11">
      <c r="A89" s="2" t="s">
        <v>384</v>
      </c>
      <c r="B89" t="s">
        <v>383</v>
      </c>
    </row>
    <row r="90" spans="1:11">
      <c r="A90" s="4" t="s">
        <v>265</v>
      </c>
      <c r="B90" s="3">
        <v>1</v>
      </c>
    </row>
    <row r="91" spans="1:11">
      <c r="A91" s="4" t="s">
        <v>233</v>
      </c>
      <c r="B91" s="3">
        <v>1</v>
      </c>
    </row>
    <row r="92" spans="1:11">
      <c r="A92" s="4" t="s">
        <v>27</v>
      </c>
      <c r="B92" s="3">
        <v>14</v>
      </c>
    </row>
    <row r="93" spans="1:11">
      <c r="A93" s="4" t="s">
        <v>68</v>
      </c>
      <c r="B93" s="3">
        <v>1</v>
      </c>
      <c r="F93" s="2" t="s">
        <v>13</v>
      </c>
      <c r="G93" t="s">
        <v>386</v>
      </c>
      <c r="J93" t="s">
        <v>384</v>
      </c>
      <c r="K93" t="s">
        <v>383</v>
      </c>
    </row>
    <row r="94" spans="1:11">
      <c r="A94" s="4" t="s">
        <v>38</v>
      </c>
      <c r="B94" s="3">
        <v>2</v>
      </c>
      <c r="J94" s="4">
        <v>1</v>
      </c>
      <c r="K94" s="3">
        <v>1</v>
      </c>
    </row>
    <row r="95" spans="1:11">
      <c r="A95" s="4" t="s">
        <v>79</v>
      </c>
      <c r="B95" s="3">
        <v>4</v>
      </c>
      <c r="F95" s="2" t="s">
        <v>538</v>
      </c>
      <c r="G95" t="s">
        <v>383</v>
      </c>
      <c r="J95" s="4">
        <v>2</v>
      </c>
      <c r="K95" s="3">
        <v>10</v>
      </c>
    </row>
    <row r="96" spans="1:11">
      <c r="A96" s="4" t="s">
        <v>385</v>
      </c>
      <c r="B96" s="3">
        <v>23</v>
      </c>
      <c r="F96" s="4">
        <v>8</v>
      </c>
      <c r="G96" s="3">
        <v>1</v>
      </c>
      <c r="I96">
        <f>SUM(G96:G101)</f>
        <v>15</v>
      </c>
      <c r="J96" s="4">
        <v>3</v>
      </c>
      <c r="K96" s="3">
        <v>45</v>
      </c>
    </row>
    <row r="97" spans="1:11">
      <c r="A97" s="4"/>
      <c r="B97" s="3"/>
      <c r="F97" s="4">
        <v>9</v>
      </c>
      <c r="G97" s="3">
        <v>1</v>
      </c>
      <c r="I97">
        <f>SUM(G102:G110)</f>
        <v>39</v>
      </c>
      <c r="J97" s="4">
        <v>4</v>
      </c>
      <c r="K97" s="3">
        <v>42</v>
      </c>
    </row>
    <row r="98" spans="1:11">
      <c r="A98" s="4"/>
      <c r="B98" s="3"/>
      <c r="F98" s="4">
        <v>10</v>
      </c>
      <c r="G98" s="3">
        <v>2</v>
      </c>
      <c r="J98" s="4">
        <v>5</v>
      </c>
      <c r="K98" s="3">
        <v>8</v>
      </c>
    </row>
    <row r="99" spans="1:11">
      <c r="A99" s="4"/>
      <c r="B99" s="3"/>
      <c r="F99" s="4">
        <v>11</v>
      </c>
      <c r="G99" s="3">
        <v>3</v>
      </c>
      <c r="J99" s="4" t="s">
        <v>385</v>
      </c>
      <c r="K99" s="3">
        <v>106</v>
      </c>
    </row>
    <row r="100" spans="1:11">
      <c r="F100" s="4">
        <v>12</v>
      </c>
      <c r="G100" s="3">
        <v>3</v>
      </c>
    </row>
    <row r="101" spans="1:11">
      <c r="F101" s="4">
        <v>13</v>
      </c>
      <c r="G101" s="3">
        <v>5</v>
      </c>
      <c r="J101" s="2" t="s">
        <v>13</v>
      </c>
      <c r="K101" t="s">
        <v>386</v>
      </c>
    </row>
    <row r="102" spans="1:11">
      <c r="F102" s="4">
        <v>14</v>
      </c>
      <c r="G102" s="3">
        <v>7</v>
      </c>
    </row>
    <row r="103" spans="1:11">
      <c r="F103" s="4">
        <v>15</v>
      </c>
      <c r="G103" s="3">
        <v>5</v>
      </c>
      <c r="J103" s="2" t="s">
        <v>384</v>
      </c>
      <c r="K103" t="s">
        <v>383</v>
      </c>
    </row>
    <row r="104" spans="1:11">
      <c r="F104" s="4">
        <v>16</v>
      </c>
      <c r="G104" s="3">
        <v>7</v>
      </c>
      <c r="J104" s="4">
        <v>8</v>
      </c>
      <c r="K104" s="3">
        <v>1</v>
      </c>
    </row>
    <row r="105" spans="1:11">
      <c r="A105" s="3"/>
      <c r="F105" s="4">
        <v>17</v>
      </c>
      <c r="G105" s="3">
        <v>2</v>
      </c>
      <c r="J105" s="4">
        <v>9</v>
      </c>
      <c r="K105" s="3">
        <v>3</v>
      </c>
    </row>
    <row r="106" spans="1:11">
      <c r="F106" s="4">
        <v>18</v>
      </c>
      <c r="G106" s="3">
        <v>4</v>
      </c>
      <c r="J106" s="4">
        <v>10</v>
      </c>
      <c r="K106" s="3">
        <v>2</v>
      </c>
    </row>
    <row r="107" spans="1:11">
      <c r="F107" s="4">
        <v>19</v>
      </c>
      <c r="G107" s="3">
        <v>6</v>
      </c>
      <c r="J107" s="4">
        <v>12</v>
      </c>
      <c r="K107" s="3">
        <v>9</v>
      </c>
    </row>
    <row r="108" spans="1:11">
      <c r="F108" s="4">
        <v>20</v>
      </c>
      <c r="G108" s="3">
        <v>5</v>
      </c>
      <c r="J108" s="4">
        <v>13</v>
      </c>
      <c r="K108" s="3">
        <v>5</v>
      </c>
    </row>
    <row r="109" spans="1:11">
      <c r="F109" s="4">
        <v>22</v>
      </c>
      <c r="G109" s="3">
        <v>1</v>
      </c>
      <c r="J109" s="4">
        <v>14</v>
      </c>
      <c r="K109" s="3">
        <v>4</v>
      </c>
    </row>
    <row r="110" spans="1:11">
      <c r="F110" s="4">
        <v>23</v>
      </c>
      <c r="G110" s="3">
        <v>2</v>
      </c>
      <c r="J110" s="4">
        <v>15</v>
      </c>
      <c r="K110" s="3">
        <v>13</v>
      </c>
    </row>
    <row r="111" spans="1:11">
      <c r="F111" s="4" t="s">
        <v>385</v>
      </c>
      <c r="G111" s="3">
        <v>54</v>
      </c>
      <c r="J111" s="4">
        <v>16</v>
      </c>
      <c r="K111" s="3">
        <v>8</v>
      </c>
    </row>
    <row r="112" spans="1:11">
      <c r="J112" s="4">
        <v>17</v>
      </c>
      <c r="K112" s="3">
        <v>12</v>
      </c>
    </row>
    <row r="113" spans="6:11">
      <c r="J113" s="4">
        <v>18</v>
      </c>
      <c r="K113" s="3">
        <v>15</v>
      </c>
    </row>
    <row r="114" spans="6:11">
      <c r="J114" s="4">
        <v>19</v>
      </c>
      <c r="K114" s="3">
        <v>16</v>
      </c>
    </row>
    <row r="115" spans="6:11">
      <c r="J115" s="4">
        <v>20</v>
      </c>
      <c r="K115" s="3">
        <v>5</v>
      </c>
    </row>
    <row r="116" spans="6:11">
      <c r="F116" t="s">
        <v>539</v>
      </c>
      <c r="G116">
        <v>15</v>
      </c>
      <c r="J116" s="4">
        <v>21</v>
      </c>
      <c r="K116" s="3">
        <v>4</v>
      </c>
    </row>
    <row r="117" spans="6:11">
      <c r="F117" t="s">
        <v>540</v>
      </c>
      <c r="J117" s="4">
        <v>22</v>
      </c>
      <c r="K117" s="3">
        <v>5</v>
      </c>
    </row>
    <row r="118" spans="6:11">
      <c r="J118" s="4">
        <v>23</v>
      </c>
      <c r="K118" s="3">
        <v>4</v>
      </c>
    </row>
    <row r="119" spans="6:11">
      <c r="J119" s="4" t="s">
        <v>385</v>
      </c>
      <c r="K119" s="3">
        <v>106</v>
      </c>
    </row>
    <row r="129" spans="1:2">
      <c r="A129" s="4"/>
      <c r="B129" s="3"/>
    </row>
    <row r="130" spans="1:2">
      <c r="A130" s="4"/>
      <c r="B130" s="3"/>
    </row>
    <row r="131" spans="1:2">
      <c r="A131" s="4"/>
      <c r="B131" s="3"/>
    </row>
  </sheetData>
  <mergeCells count="8">
    <mergeCell ref="F47:G47"/>
    <mergeCell ref="F69:N69"/>
    <mergeCell ref="F45:G45"/>
    <mergeCell ref="H45:M45"/>
    <mergeCell ref="F46:G46"/>
    <mergeCell ref="H46:I46"/>
    <mergeCell ref="J46:K46"/>
    <mergeCell ref="L46:M46"/>
  </mergeCells>
  <pageMargins left="0.7" right="0.7" top="0.75" bottom="0.75" header="0.3" footer="0.3"/>
  <pageSetup orientation="portrait" r:id="rId13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7"/>
  <sheetViews>
    <sheetView zoomScale="80" zoomScaleNormal="80" workbookViewId="0">
      <selection activeCell="D19" sqref="D19"/>
    </sheetView>
  </sheetViews>
  <sheetFormatPr defaultRowHeight="15" outlineLevelCol="1"/>
  <cols>
    <col min="1" max="1" width="39.28515625" customWidth="1"/>
    <col min="2" max="2" width="47.140625" customWidth="1"/>
    <col min="5" max="5" width="13.140625" customWidth="1"/>
    <col min="6" max="6" width="11.5703125" customWidth="1" outlineLevel="1"/>
    <col min="7" max="7" width="7.85546875" customWidth="1"/>
    <col min="8" max="8" width="7.5703125" customWidth="1"/>
    <col min="9" max="9" width="6.85546875" customWidth="1"/>
    <col min="10" max="10" width="8.140625" customWidth="1"/>
    <col min="11" max="11" width="6.42578125" customWidth="1"/>
    <col min="12" max="12" width="8.5703125" customWidth="1"/>
    <col min="13" max="13" width="7.28515625" customWidth="1"/>
  </cols>
  <sheetData>
    <row r="2" spans="1:20" ht="15.75" thickBot="1"/>
    <row r="3" spans="1:20" ht="15.75" customHeight="1" thickBot="1">
      <c r="E3" s="58"/>
      <c r="F3" s="59"/>
      <c r="G3" s="58" t="s">
        <v>387</v>
      </c>
      <c r="H3" s="60"/>
      <c r="I3" s="60"/>
      <c r="J3" s="60"/>
      <c r="K3" s="60"/>
      <c r="L3" s="59"/>
      <c r="M3" s="6"/>
      <c r="R3" t="s">
        <v>387</v>
      </c>
    </row>
    <row r="4" spans="1:20" ht="30" customHeight="1" thickBot="1">
      <c r="A4" s="4"/>
      <c r="B4" s="3"/>
      <c r="E4" s="58" t="s">
        <v>388</v>
      </c>
      <c r="F4" s="59"/>
      <c r="G4" s="69" t="s">
        <v>418</v>
      </c>
      <c r="H4" s="70"/>
      <c r="I4" s="58" t="s">
        <v>417</v>
      </c>
      <c r="J4" s="59"/>
      <c r="K4" s="58" t="s">
        <v>391</v>
      </c>
      <c r="L4" s="59"/>
      <c r="M4" s="8" t="s">
        <v>392</v>
      </c>
      <c r="P4" t="s">
        <v>388</v>
      </c>
      <c r="R4" t="s">
        <v>389</v>
      </c>
      <c r="S4" t="s">
        <v>390</v>
      </c>
      <c r="T4" t="s">
        <v>391</v>
      </c>
    </row>
    <row r="5" spans="1:20" ht="15.75" thickBot="1">
      <c r="A5" s="4"/>
      <c r="B5" s="3"/>
      <c r="E5" s="20"/>
      <c r="F5" s="8"/>
      <c r="G5" s="8" t="s">
        <v>393</v>
      </c>
      <c r="H5" s="8" t="s">
        <v>394</v>
      </c>
      <c r="I5" s="8" t="s">
        <v>393</v>
      </c>
      <c r="J5" s="8" t="s">
        <v>394</v>
      </c>
      <c r="K5" s="8" t="s">
        <v>393</v>
      </c>
      <c r="L5" s="8" t="s">
        <v>394</v>
      </c>
      <c r="M5" s="8"/>
      <c r="R5" t="s">
        <v>393</v>
      </c>
      <c r="S5" t="s">
        <v>393</v>
      </c>
      <c r="T5" t="s">
        <v>393</v>
      </c>
    </row>
    <row r="6" spans="1:20" ht="17.25" customHeight="1">
      <c r="A6" s="4"/>
      <c r="B6" s="3"/>
      <c r="E6" s="61" t="s">
        <v>422</v>
      </c>
      <c r="F6" s="14" t="s">
        <v>423</v>
      </c>
      <c r="G6" s="33">
        <v>28</v>
      </c>
      <c r="H6" s="35">
        <v>0.51851851851851849</v>
      </c>
      <c r="I6" s="3">
        <v>43</v>
      </c>
      <c r="J6" s="35">
        <f>I6/106</f>
        <v>0.40566037735849059</v>
      </c>
      <c r="K6" s="3">
        <v>9</v>
      </c>
      <c r="L6" s="35">
        <f>K6/23</f>
        <v>0.39130434782608697</v>
      </c>
      <c r="M6" s="14" t="s">
        <v>424</v>
      </c>
      <c r="P6" t="s">
        <v>422</v>
      </c>
      <c r="Q6" t="s">
        <v>423</v>
      </c>
      <c r="R6">
        <v>28</v>
      </c>
      <c r="S6">
        <v>43</v>
      </c>
      <c r="T6">
        <v>9</v>
      </c>
    </row>
    <row r="7" spans="1:20" ht="30">
      <c r="E7" s="62"/>
      <c r="F7" s="14" t="s">
        <v>425</v>
      </c>
      <c r="G7" s="33">
        <v>18</v>
      </c>
      <c r="H7" s="35">
        <v>0.33333333333333331</v>
      </c>
      <c r="I7" s="3">
        <v>40</v>
      </c>
      <c r="J7" s="35">
        <f t="shared" ref="J7:J25" si="0">I7/106</f>
        <v>0.37735849056603776</v>
      </c>
      <c r="K7" s="3">
        <v>10</v>
      </c>
      <c r="L7" s="35">
        <f t="shared" ref="L7:L25" si="1">K7/23</f>
        <v>0.43478260869565216</v>
      </c>
      <c r="M7" s="14"/>
      <c r="Q7" t="s">
        <v>425</v>
      </c>
      <c r="R7">
        <v>18</v>
      </c>
      <c r="S7">
        <v>40</v>
      </c>
      <c r="T7">
        <v>10</v>
      </c>
    </row>
    <row r="8" spans="1:20" ht="30.75" thickBot="1">
      <c r="C8">
        <f>G9/54</f>
        <v>1.8518518518518517E-2</v>
      </c>
      <c r="E8" s="63"/>
      <c r="F8" s="32" t="s">
        <v>426</v>
      </c>
      <c r="G8" s="34">
        <v>8</v>
      </c>
      <c r="H8" s="36">
        <v>0.14814814814814814</v>
      </c>
      <c r="I8" s="3">
        <v>23</v>
      </c>
      <c r="J8" s="35">
        <f t="shared" si="0"/>
        <v>0.21698113207547171</v>
      </c>
      <c r="K8" s="3">
        <v>4</v>
      </c>
      <c r="L8" s="35">
        <f t="shared" si="1"/>
        <v>0.17391304347826086</v>
      </c>
      <c r="M8" s="32"/>
      <c r="Q8" t="s">
        <v>426</v>
      </c>
      <c r="R8">
        <v>8</v>
      </c>
      <c r="S8">
        <v>23</v>
      </c>
      <c r="T8">
        <v>4</v>
      </c>
    </row>
    <row r="9" spans="1:20" ht="30">
      <c r="A9" s="2" t="s">
        <v>13</v>
      </c>
      <c r="B9" t="s">
        <v>386</v>
      </c>
      <c r="C9">
        <f>((G7)/54)</f>
        <v>0.33333333333333331</v>
      </c>
      <c r="E9" s="23" t="s">
        <v>427</v>
      </c>
      <c r="F9" s="4" t="s">
        <v>224</v>
      </c>
      <c r="G9" s="14">
        <v>1</v>
      </c>
      <c r="H9" s="35">
        <f>G9/54</f>
        <v>1.8518518518518517E-2</v>
      </c>
      <c r="I9" s="3">
        <v>2</v>
      </c>
      <c r="J9" s="35">
        <f t="shared" si="0"/>
        <v>1.8867924528301886E-2</v>
      </c>
      <c r="K9" s="14">
        <v>9</v>
      </c>
      <c r="L9" s="35">
        <f>K9/23</f>
        <v>0.39130434782608697</v>
      </c>
      <c r="M9" s="14" t="s">
        <v>429</v>
      </c>
      <c r="P9" t="s">
        <v>427</v>
      </c>
      <c r="Q9" t="s">
        <v>224</v>
      </c>
      <c r="R9">
        <v>1</v>
      </c>
      <c r="S9">
        <v>2</v>
      </c>
      <c r="T9">
        <v>9</v>
      </c>
    </row>
    <row r="10" spans="1:20">
      <c r="C10">
        <f>((G8)/54)</f>
        <v>0.14814814814814814</v>
      </c>
      <c r="E10" s="23"/>
      <c r="F10" s="4" t="s">
        <v>86</v>
      </c>
      <c r="G10" s="14">
        <v>1</v>
      </c>
      <c r="H10" s="35">
        <f t="shared" ref="H10:H25" si="2">G10/54</f>
        <v>1.8518518518518517E-2</v>
      </c>
      <c r="I10" s="3">
        <v>14</v>
      </c>
      <c r="J10" s="35">
        <f t="shared" si="0"/>
        <v>0.13207547169811321</v>
      </c>
      <c r="K10" s="14">
        <v>2</v>
      </c>
      <c r="L10" s="35">
        <f t="shared" ref="L10:L18" si="3">K10/23</f>
        <v>8.6956521739130432E-2</v>
      </c>
      <c r="M10" s="14"/>
      <c r="Q10" t="s">
        <v>86</v>
      </c>
      <c r="R10">
        <v>1</v>
      </c>
      <c r="S10">
        <v>14</v>
      </c>
      <c r="T10">
        <v>2</v>
      </c>
    </row>
    <row r="11" spans="1:20">
      <c r="A11" s="2" t="s">
        <v>384</v>
      </c>
      <c r="B11" t="s">
        <v>383</v>
      </c>
      <c r="C11">
        <f>((G9)/54)</f>
        <v>1.8518518518518517E-2</v>
      </c>
      <c r="E11" s="23"/>
      <c r="F11" s="4" t="s">
        <v>172</v>
      </c>
      <c r="G11" s="14">
        <v>7</v>
      </c>
      <c r="H11" s="35">
        <f t="shared" si="2"/>
        <v>0.12962962962962962</v>
      </c>
      <c r="I11" s="3">
        <v>10</v>
      </c>
      <c r="J11" s="35">
        <f t="shared" si="0"/>
        <v>9.4339622641509441E-2</v>
      </c>
      <c r="K11" s="14">
        <v>2</v>
      </c>
      <c r="L11" s="35">
        <f t="shared" si="3"/>
        <v>8.6956521739130432E-2</v>
      </c>
      <c r="M11" s="14"/>
      <c r="Q11" t="s">
        <v>172</v>
      </c>
      <c r="R11">
        <v>7</v>
      </c>
      <c r="S11">
        <v>10</v>
      </c>
      <c r="T11">
        <v>2</v>
      </c>
    </row>
    <row r="12" spans="1:20">
      <c r="A12" s="4" t="s">
        <v>31</v>
      </c>
      <c r="B12" s="3">
        <v>28</v>
      </c>
      <c r="C12">
        <f>((G10)/54)</f>
        <v>1.8518518518518517E-2</v>
      </c>
      <c r="E12" s="23"/>
      <c r="F12" s="4" t="s">
        <v>70</v>
      </c>
      <c r="G12" s="14">
        <v>7</v>
      </c>
      <c r="H12" s="35">
        <f t="shared" si="2"/>
        <v>0.12962962962962962</v>
      </c>
      <c r="I12" s="3">
        <v>4</v>
      </c>
      <c r="J12" s="35">
        <f t="shared" si="0"/>
        <v>3.7735849056603772E-2</v>
      </c>
      <c r="K12" s="14">
        <v>4</v>
      </c>
      <c r="L12" s="35">
        <f t="shared" si="3"/>
        <v>0.17391304347826086</v>
      </c>
      <c r="M12" s="14"/>
      <c r="N12" s="37"/>
      <c r="Q12" t="s">
        <v>70</v>
      </c>
      <c r="R12">
        <v>7</v>
      </c>
      <c r="S12">
        <v>4</v>
      </c>
      <c r="T12">
        <v>4</v>
      </c>
    </row>
    <row r="13" spans="1:20">
      <c r="A13" s="4" t="s">
        <v>40</v>
      </c>
      <c r="B13" s="3">
        <v>18</v>
      </c>
      <c r="E13" s="23"/>
      <c r="F13" s="4" t="s">
        <v>50</v>
      </c>
      <c r="G13" s="14">
        <v>9</v>
      </c>
      <c r="H13" s="35">
        <f t="shared" si="2"/>
        <v>0.16666666666666666</v>
      </c>
      <c r="I13" s="3">
        <v>0</v>
      </c>
      <c r="J13" s="35">
        <f t="shared" si="0"/>
        <v>0</v>
      </c>
      <c r="K13" s="14">
        <v>2</v>
      </c>
      <c r="L13" s="35">
        <f t="shared" si="3"/>
        <v>8.6956521739130432E-2</v>
      </c>
      <c r="M13" s="14"/>
      <c r="Q13" t="s">
        <v>50</v>
      </c>
      <c r="R13">
        <v>9</v>
      </c>
      <c r="S13">
        <v>0</v>
      </c>
      <c r="T13">
        <v>2</v>
      </c>
    </row>
    <row r="14" spans="1:20">
      <c r="A14" s="4" t="s">
        <v>49</v>
      </c>
      <c r="B14" s="3">
        <v>8</v>
      </c>
      <c r="E14" s="23"/>
      <c r="F14" s="4" t="s">
        <v>32</v>
      </c>
      <c r="G14" s="14">
        <v>16</v>
      </c>
      <c r="H14" s="35">
        <f t="shared" si="2"/>
        <v>0.29629629629629628</v>
      </c>
      <c r="I14" s="3">
        <v>39</v>
      </c>
      <c r="J14" s="35">
        <f t="shared" si="0"/>
        <v>0.36792452830188677</v>
      </c>
      <c r="K14" s="14">
        <v>1</v>
      </c>
      <c r="L14" s="35">
        <f t="shared" si="3"/>
        <v>4.3478260869565216E-2</v>
      </c>
      <c r="M14" s="14"/>
      <c r="Q14" t="s">
        <v>32</v>
      </c>
      <c r="R14">
        <v>16</v>
      </c>
      <c r="S14">
        <v>39</v>
      </c>
      <c r="T14">
        <v>1</v>
      </c>
    </row>
    <row r="15" spans="1:20">
      <c r="A15" s="4" t="s">
        <v>385</v>
      </c>
      <c r="B15" s="3">
        <v>54</v>
      </c>
      <c r="E15" s="23"/>
      <c r="F15" s="4" t="s">
        <v>81</v>
      </c>
      <c r="G15" s="14">
        <v>4</v>
      </c>
      <c r="H15" s="35">
        <f t="shared" si="2"/>
        <v>7.407407407407407E-2</v>
      </c>
      <c r="I15" s="3">
        <v>12</v>
      </c>
      <c r="J15" s="35">
        <f t="shared" si="0"/>
        <v>0.11320754716981132</v>
      </c>
      <c r="K15" s="14">
        <v>2</v>
      </c>
      <c r="L15" s="35">
        <f t="shared" si="3"/>
        <v>8.6956521739130432E-2</v>
      </c>
      <c r="M15" s="14"/>
      <c r="Q15" t="s">
        <v>81</v>
      </c>
      <c r="R15">
        <v>4</v>
      </c>
      <c r="S15">
        <v>12</v>
      </c>
      <c r="T15">
        <v>2</v>
      </c>
    </row>
    <row r="16" spans="1:20">
      <c r="E16" s="23"/>
      <c r="F16" s="4" t="s">
        <v>73</v>
      </c>
      <c r="G16" s="14">
        <v>2</v>
      </c>
      <c r="H16" s="35">
        <f t="shared" si="2"/>
        <v>3.7037037037037035E-2</v>
      </c>
      <c r="I16" s="3">
        <v>8</v>
      </c>
      <c r="J16" s="35">
        <f t="shared" si="0"/>
        <v>7.5471698113207544E-2</v>
      </c>
      <c r="K16" s="14">
        <v>0</v>
      </c>
      <c r="L16" s="35">
        <f t="shared" si="3"/>
        <v>0</v>
      </c>
      <c r="M16" s="14"/>
      <c r="N16" s="37">
        <f>SUM(L9:L18)</f>
        <v>1</v>
      </c>
      <c r="Q16" t="s">
        <v>73</v>
      </c>
      <c r="R16">
        <v>2</v>
      </c>
      <c r="S16">
        <v>8</v>
      </c>
      <c r="T16">
        <v>0</v>
      </c>
    </row>
    <row r="17" spans="1:20">
      <c r="E17" s="23"/>
      <c r="F17" s="14" t="s">
        <v>105</v>
      </c>
      <c r="G17" s="14">
        <v>0</v>
      </c>
      <c r="H17" s="35">
        <f t="shared" si="2"/>
        <v>0</v>
      </c>
      <c r="I17" s="14">
        <v>2</v>
      </c>
      <c r="J17" s="35">
        <f t="shared" si="0"/>
        <v>1.8867924528301886E-2</v>
      </c>
      <c r="K17" s="14">
        <v>1</v>
      </c>
      <c r="L17" s="35">
        <f t="shared" si="3"/>
        <v>4.3478260869565216E-2</v>
      </c>
      <c r="M17" s="14"/>
      <c r="Q17" t="s">
        <v>105</v>
      </c>
      <c r="R17">
        <v>0</v>
      </c>
      <c r="S17">
        <v>2</v>
      </c>
      <c r="T17">
        <v>1</v>
      </c>
    </row>
    <row r="18" spans="1:20" ht="15.75" thickBot="1">
      <c r="A18" s="2" t="s">
        <v>13</v>
      </c>
      <c r="B18" t="s">
        <v>386</v>
      </c>
      <c r="E18" s="24"/>
      <c r="F18" s="32" t="s">
        <v>412</v>
      </c>
      <c r="G18" s="32">
        <v>5</v>
      </c>
      <c r="H18" s="35">
        <f t="shared" si="2"/>
        <v>9.2592592592592587E-2</v>
      </c>
      <c r="I18" s="32">
        <v>15</v>
      </c>
      <c r="J18" s="35">
        <f t="shared" si="0"/>
        <v>0.14150943396226415</v>
      </c>
      <c r="K18" s="32">
        <v>0</v>
      </c>
      <c r="L18" s="35">
        <f t="shared" si="3"/>
        <v>0</v>
      </c>
      <c r="M18" s="32"/>
      <c r="Q18" t="s">
        <v>412</v>
      </c>
      <c r="R18">
        <v>5</v>
      </c>
      <c r="S18">
        <v>15</v>
      </c>
      <c r="T18">
        <v>0</v>
      </c>
    </row>
    <row r="19" spans="1:20" ht="30">
      <c r="E19" s="23" t="s">
        <v>434</v>
      </c>
      <c r="F19" s="14" t="s">
        <v>435</v>
      </c>
      <c r="G19" s="14">
        <v>21</v>
      </c>
      <c r="H19" s="35">
        <f t="shared" si="2"/>
        <v>0.3888888888888889</v>
      </c>
      <c r="I19" s="14">
        <v>43</v>
      </c>
      <c r="J19" s="35">
        <f t="shared" si="0"/>
        <v>0.40566037735849059</v>
      </c>
      <c r="K19" s="14">
        <v>16</v>
      </c>
      <c r="L19" s="35">
        <f t="shared" si="1"/>
        <v>0.69565217391304346</v>
      </c>
      <c r="M19" s="14" t="s">
        <v>436</v>
      </c>
      <c r="P19" t="s">
        <v>434</v>
      </c>
      <c r="Q19" t="s">
        <v>435</v>
      </c>
      <c r="R19">
        <v>21</v>
      </c>
      <c r="S19">
        <v>43</v>
      </c>
      <c r="T19">
        <v>16</v>
      </c>
    </row>
    <row r="20" spans="1:20" ht="15.75" thickBot="1">
      <c r="A20" s="2" t="s">
        <v>384</v>
      </c>
      <c r="B20" t="s">
        <v>383</v>
      </c>
      <c r="E20" s="24"/>
      <c r="F20" s="32" t="s">
        <v>437</v>
      </c>
      <c r="G20" s="32">
        <v>33</v>
      </c>
      <c r="H20" s="35">
        <f t="shared" si="2"/>
        <v>0.61111111111111116</v>
      </c>
      <c r="I20" s="32">
        <v>63</v>
      </c>
      <c r="J20" s="35">
        <f t="shared" si="0"/>
        <v>0.59433962264150941</v>
      </c>
      <c r="K20" s="32">
        <v>7</v>
      </c>
      <c r="L20" s="35">
        <f t="shared" si="1"/>
        <v>0.30434782608695654</v>
      </c>
      <c r="M20" s="32"/>
      <c r="Q20" t="s">
        <v>437</v>
      </c>
      <c r="R20">
        <v>33</v>
      </c>
      <c r="S20">
        <v>63</v>
      </c>
      <c r="T20">
        <v>7</v>
      </c>
    </row>
    <row r="21" spans="1:20" ht="34.5">
      <c r="A21" s="4" t="s">
        <v>31</v>
      </c>
      <c r="B21" s="3">
        <v>43</v>
      </c>
      <c r="E21" s="23" t="s">
        <v>438</v>
      </c>
      <c r="F21" s="14" t="s">
        <v>31</v>
      </c>
      <c r="G21" s="14">
        <v>0</v>
      </c>
      <c r="H21" s="35">
        <f t="shared" si="2"/>
        <v>0</v>
      </c>
      <c r="I21" s="14">
        <v>0</v>
      </c>
      <c r="J21" s="35">
        <f t="shared" si="0"/>
        <v>0</v>
      </c>
      <c r="K21" s="14">
        <v>0</v>
      </c>
      <c r="L21" s="35">
        <f t="shared" si="1"/>
        <v>0</v>
      </c>
      <c r="M21" s="14" t="s">
        <v>439</v>
      </c>
      <c r="P21" t="s">
        <v>438</v>
      </c>
      <c r="Q21" t="s">
        <v>31</v>
      </c>
      <c r="R21">
        <v>0</v>
      </c>
      <c r="S21">
        <v>0</v>
      </c>
      <c r="T21">
        <v>0</v>
      </c>
    </row>
    <row r="22" spans="1:20">
      <c r="A22" s="4" t="s">
        <v>40</v>
      </c>
      <c r="B22" s="3">
        <v>40</v>
      </c>
      <c r="E22" s="23"/>
      <c r="F22" s="14" t="s">
        <v>446</v>
      </c>
      <c r="G22" s="14">
        <v>26</v>
      </c>
      <c r="H22" s="35">
        <f t="shared" si="2"/>
        <v>0.48148148148148145</v>
      </c>
      <c r="I22" s="14">
        <v>0</v>
      </c>
      <c r="J22" s="35">
        <f t="shared" si="0"/>
        <v>0</v>
      </c>
      <c r="K22" s="14">
        <v>0</v>
      </c>
      <c r="L22" s="35">
        <f t="shared" si="1"/>
        <v>0</v>
      </c>
      <c r="M22" s="14"/>
      <c r="Q22" t="s">
        <v>446</v>
      </c>
      <c r="R22">
        <v>26</v>
      </c>
      <c r="S22">
        <v>0</v>
      </c>
      <c r="T22">
        <v>0</v>
      </c>
    </row>
    <row r="23" spans="1:20" ht="15.75" thickBot="1">
      <c r="A23" s="4" t="s">
        <v>49</v>
      </c>
      <c r="B23" s="3">
        <v>23</v>
      </c>
      <c r="E23" s="24"/>
      <c r="F23" s="32" t="s">
        <v>440</v>
      </c>
      <c r="G23" s="32">
        <v>28</v>
      </c>
      <c r="H23" s="35">
        <f t="shared" si="2"/>
        <v>0.51851851851851849</v>
      </c>
      <c r="I23" s="32">
        <v>106</v>
      </c>
      <c r="J23" s="35">
        <f t="shared" si="0"/>
        <v>1</v>
      </c>
      <c r="K23" s="32">
        <v>23</v>
      </c>
      <c r="L23" s="35">
        <f t="shared" si="1"/>
        <v>1</v>
      </c>
      <c r="M23" s="32"/>
      <c r="Q23" t="s">
        <v>440</v>
      </c>
      <c r="R23">
        <v>28</v>
      </c>
      <c r="S23">
        <v>106</v>
      </c>
      <c r="T23">
        <v>23</v>
      </c>
    </row>
    <row r="24" spans="1:20" ht="29.25" customHeight="1">
      <c r="A24" s="4" t="s">
        <v>385</v>
      </c>
      <c r="B24" s="3">
        <v>106</v>
      </c>
      <c r="E24" s="61" t="s">
        <v>441</v>
      </c>
      <c r="F24" s="14" t="s">
        <v>442</v>
      </c>
      <c r="G24" s="14">
        <v>45</v>
      </c>
      <c r="H24" s="35">
        <f t="shared" si="2"/>
        <v>0.83333333333333337</v>
      </c>
      <c r="I24" s="14">
        <v>90</v>
      </c>
      <c r="J24" s="35">
        <f t="shared" si="0"/>
        <v>0.84905660377358494</v>
      </c>
      <c r="K24" s="14">
        <v>20</v>
      </c>
      <c r="L24" s="35">
        <f t="shared" si="1"/>
        <v>0.86956521739130432</v>
      </c>
      <c r="M24" s="14" t="s">
        <v>443</v>
      </c>
      <c r="P24" t="s">
        <v>441</v>
      </c>
      <c r="Q24" t="s">
        <v>442</v>
      </c>
      <c r="R24">
        <v>45</v>
      </c>
      <c r="S24">
        <v>90</v>
      </c>
      <c r="T24">
        <v>20</v>
      </c>
    </row>
    <row r="25" spans="1:20" ht="15.75" thickBot="1">
      <c r="E25" s="63"/>
      <c r="F25" s="14" t="s">
        <v>444</v>
      </c>
      <c r="G25" s="14">
        <v>9</v>
      </c>
      <c r="H25" s="35">
        <f t="shared" si="2"/>
        <v>0.16666666666666666</v>
      </c>
      <c r="I25" s="14">
        <v>16</v>
      </c>
      <c r="J25" s="35">
        <f t="shared" si="0"/>
        <v>0.15094339622641509</v>
      </c>
      <c r="K25" s="14">
        <v>3</v>
      </c>
      <c r="L25" s="35">
        <f t="shared" si="1"/>
        <v>0.13043478260869565</v>
      </c>
      <c r="M25" s="14"/>
      <c r="Q25" t="s">
        <v>444</v>
      </c>
      <c r="R25">
        <v>9</v>
      </c>
      <c r="S25">
        <v>16</v>
      </c>
      <c r="T25">
        <v>3</v>
      </c>
    </row>
    <row r="26" spans="1:20" ht="33.75" customHeight="1">
      <c r="A26" s="2" t="s">
        <v>13</v>
      </c>
      <c r="B26" t="s">
        <v>386</v>
      </c>
      <c r="E26" s="64" t="s">
        <v>445</v>
      </c>
      <c r="F26" s="65"/>
      <c r="G26" s="65"/>
      <c r="H26" s="65"/>
      <c r="I26" s="65"/>
      <c r="J26" s="65"/>
      <c r="K26" s="65"/>
      <c r="L26" s="65"/>
      <c r="M26" s="65"/>
    </row>
    <row r="28" spans="1:20">
      <c r="A28" s="2" t="s">
        <v>384</v>
      </c>
      <c r="B28" t="s">
        <v>383</v>
      </c>
    </row>
    <row r="29" spans="1:20">
      <c r="A29" s="4" t="s">
        <v>77</v>
      </c>
      <c r="B29" s="3">
        <v>1</v>
      </c>
    </row>
    <row r="30" spans="1:20">
      <c r="A30" s="4" t="s">
        <v>70</v>
      </c>
      <c r="B30" s="3">
        <v>6</v>
      </c>
    </row>
    <row r="31" spans="1:20">
      <c r="A31" s="4" t="s">
        <v>98</v>
      </c>
      <c r="B31" s="3">
        <v>1</v>
      </c>
    </row>
    <row r="32" spans="1:20">
      <c r="A32" s="4" t="s">
        <v>81</v>
      </c>
      <c r="B32" s="3">
        <v>3</v>
      </c>
    </row>
    <row r="33" spans="1:27">
      <c r="A33" s="4" t="s">
        <v>76</v>
      </c>
      <c r="B33" s="3">
        <v>1</v>
      </c>
    </row>
    <row r="34" spans="1:27">
      <c r="A34" s="4" t="s">
        <v>59</v>
      </c>
      <c r="B34" s="3">
        <v>1</v>
      </c>
    </row>
    <row r="35" spans="1:27">
      <c r="A35" s="4" t="s">
        <v>385</v>
      </c>
      <c r="B35" s="3">
        <v>13</v>
      </c>
    </row>
    <row r="37" spans="1:27">
      <c r="A37" s="2" t="s">
        <v>13</v>
      </c>
      <c r="B37" t="s">
        <v>386</v>
      </c>
    </row>
    <row r="39" spans="1:27">
      <c r="A39" s="2" t="s">
        <v>384</v>
      </c>
      <c r="B39" t="s">
        <v>383</v>
      </c>
    </row>
    <row r="40" spans="1:27">
      <c r="A40" s="4" t="s">
        <v>31</v>
      </c>
      <c r="B40" s="3">
        <v>9</v>
      </c>
    </row>
    <row r="41" spans="1:27">
      <c r="A41" s="4" t="s">
        <v>40</v>
      </c>
      <c r="B41" s="3">
        <v>10</v>
      </c>
    </row>
    <row r="42" spans="1:27">
      <c r="A42" s="4" t="s">
        <v>49</v>
      </c>
      <c r="B42" s="3">
        <v>4</v>
      </c>
    </row>
    <row r="43" spans="1:27">
      <c r="A43" s="4" t="s">
        <v>385</v>
      </c>
      <c r="B43" s="3">
        <v>23</v>
      </c>
    </row>
    <row r="45" spans="1:27">
      <c r="B45" s="14" t="s">
        <v>428</v>
      </c>
      <c r="U45" t="s">
        <v>387</v>
      </c>
    </row>
    <row r="46" spans="1:27">
      <c r="B46" s="14" t="s">
        <v>81</v>
      </c>
      <c r="S46" t="s">
        <v>388</v>
      </c>
      <c r="U46" t="s">
        <v>389</v>
      </c>
      <c r="W46" t="s">
        <v>390</v>
      </c>
      <c r="Y46" t="s">
        <v>391</v>
      </c>
      <c r="AA46" t="s">
        <v>392</v>
      </c>
    </row>
    <row r="47" spans="1:27">
      <c r="B47" s="14" t="s">
        <v>70</v>
      </c>
      <c r="U47" t="s">
        <v>393</v>
      </c>
      <c r="V47" t="s">
        <v>394</v>
      </c>
      <c r="W47" t="s">
        <v>393</v>
      </c>
      <c r="X47" t="s">
        <v>394</v>
      </c>
      <c r="Y47" t="s">
        <v>393</v>
      </c>
      <c r="Z47" t="s">
        <v>394</v>
      </c>
    </row>
    <row r="48" spans="1:27">
      <c r="B48" s="14" t="s">
        <v>430</v>
      </c>
      <c r="S48" t="s">
        <v>422</v>
      </c>
      <c r="T48" t="s">
        <v>423</v>
      </c>
      <c r="U48">
        <v>28</v>
      </c>
      <c r="V48">
        <v>0.51851851851851849</v>
      </c>
      <c r="W48">
        <v>43</v>
      </c>
      <c r="X48">
        <v>0.40566037735849059</v>
      </c>
      <c r="Y48">
        <v>9</v>
      </c>
      <c r="Z48">
        <v>0.39130434782608697</v>
      </c>
      <c r="AA48" t="s">
        <v>447</v>
      </c>
    </row>
    <row r="49" spans="1:27">
      <c r="B49" s="14" t="s">
        <v>431</v>
      </c>
      <c r="T49" t="s">
        <v>425</v>
      </c>
      <c r="U49">
        <v>18</v>
      </c>
      <c r="V49">
        <v>0.33333333333333331</v>
      </c>
      <c r="W49">
        <v>40</v>
      </c>
      <c r="X49">
        <v>0.37735849056603776</v>
      </c>
      <c r="Y49">
        <v>10</v>
      </c>
      <c r="Z49">
        <v>0.43478260869565216</v>
      </c>
    </row>
    <row r="50" spans="1:27">
      <c r="B50" s="14" t="s">
        <v>432</v>
      </c>
      <c r="F50" s="2" t="s">
        <v>13</v>
      </c>
      <c r="G50" t="s">
        <v>386</v>
      </c>
      <c r="T50" t="s">
        <v>426</v>
      </c>
      <c r="U50">
        <v>8</v>
      </c>
      <c r="V50">
        <v>0.14814814814814814</v>
      </c>
      <c r="W50">
        <v>23</v>
      </c>
      <c r="X50">
        <v>0.21698113207547171</v>
      </c>
      <c r="Y50">
        <v>4</v>
      </c>
      <c r="Z50">
        <v>0.17391304347826086</v>
      </c>
    </row>
    <row r="51" spans="1:27">
      <c r="B51" s="14" t="s">
        <v>433</v>
      </c>
      <c r="S51" t="s">
        <v>427</v>
      </c>
      <c r="T51" t="s">
        <v>224</v>
      </c>
      <c r="U51">
        <v>1</v>
      </c>
      <c r="V51">
        <v>1.8518518518518517E-2</v>
      </c>
      <c r="W51">
        <v>2</v>
      </c>
      <c r="X51">
        <v>1.8867924528301886E-2</v>
      </c>
      <c r="Y51">
        <v>9</v>
      </c>
      <c r="Z51">
        <v>0.39130434782608697</v>
      </c>
      <c r="AA51" t="s">
        <v>448</v>
      </c>
    </row>
    <row r="52" spans="1:27">
      <c r="B52" s="14" t="s">
        <v>50</v>
      </c>
      <c r="F52" s="2" t="s">
        <v>384</v>
      </c>
      <c r="G52" t="s">
        <v>383</v>
      </c>
      <c r="T52" t="s">
        <v>86</v>
      </c>
      <c r="U52">
        <v>1</v>
      </c>
      <c r="V52">
        <v>1.8518518518518517E-2</v>
      </c>
      <c r="W52">
        <v>14</v>
      </c>
      <c r="X52">
        <v>0.13207547169811321</v>
      </c>
      <c r="Y52">
        <v>2</v>
      </c>
      <c r="Z52">
        <v>8.6956521739130432E-2</v>
      </c>
    </row>
    <row r="53" spans="1:27">
      <c r="A53" s="3"/>
      <c r="B53" s="14" t="s">
        <v>105</v>
      </c>
      <c r="F53" s="4" t="s">
        <v>224</v>
      </c>
      <c r="G53" s="3">
        <v>1</v>
      </c>
      <c r="T53" t="s">
        <v>172</v>
      </c>
      <c r="U53">
        <v>7</v>
      </c>
      <c r="V53">
        <v>0.12962962962962962</v>
      </c>
      <c r="W53">
        <v>10</v>
      </c>
      <c r="X53">
        <v>9.4339622641509441E-2</v>
      </c>
      <c r="Y53">
        <v>2</v>
      </c>
      <c r="Z53">
        <v>8.6956521739130432E-2</v>
      </c>
    </row>
    <row r="54" spans="1:27" ht="15.75" thickBot="1">
      <c r="B54" s="7" t="s">
        <v>412</v>
      </c>
      <c r="F54" s="4" t="s">
        <v>86</v>
      </c>
      <c r="G54" s="3">
        <v>1</v>
      </c>
      <c r="T54" t="s">
        <v>70</v>
      </c>
      <c r="U54">
        <v>7</v>
      </c>
      <c r="V54">
        <v>0.12962962962962962</v>
      </c>
      <c r="W54">
        <v>4</v>
      </c>
      <c r="X54">
        <v>3.7735849056603772E-2</v>
      </c>
      <c r="Y54">
        <v>4</v>
      </c>
      <c r="Z54">
        <v>0.17391304347826086</v>
      </c>
    </row>
    <row r="55" spans="1:27">
      <c r="F55" s="4" t="s">
        <v>172</v>
      </c>
      <c r="G55" s="3">
        <v>7</v>
      </c>
      <c r="T55" t="s">
        <v>50</v>
      </c>
      <c r="U55">
        <v>9</v>
      </c>
      <c r="V55">
        <v>0.16666666666666666</v>
      </c>
      <c r="W55">
        <v>0</v>
      </c>
      <c r="X55">
        <v>0</v>
      </c>
      <c r="Y55">
        <v>2</v>
      </c>
      <c r="Z55">
        <v>8.6956521739130432E-2</v>
      </c>
    </row>
    <row r="56" spans="1:27">
      <c r="F56" s="4" t="s">
        <v>70</v>
      </c>
      <c r="G56" s="3">
        <v>7</v>
      </c>
      <c r="T56" t="s">
        <v>32</v>
      </c>
      <c r="U56">
        <v>16</v>
      </c>
      <c r="V56">
        <v>0.29629629629629628</v>
      </c>
      <c r="W56">
        <v>39</v>
      </c>
      <c r="X56">
        <v>0.36792452830188677</v>
      </c>
      <c r="Y56">
        <v>1</v>
      </c>
      <c r="Z56">
        <v>4.3478260869565216E-2</v>
      </c>
    </row>
    <row r="57" spans="1:27">
      <c r="F57" s="4" t="s">
        <v>50</v>
      </c>
      <c r="G57" s="3">
        <v>9</v>
      </c>
      <c r="T57" t="s">
        <v>81</v>
      </c>
      <c r="U57">
        <v>4</v>
      </c>
      <c r="V57">
        <v>7.407407407407407E-2</v>
      </c>
      <c r="W57">
        <v>12</v>
      </c>
      <c r="X57">
        <v>0.11320754716981132</v>
      </c>
      <c r="Y57">
        <v>2</v>
      </c>
      <c r="Z57">
        <v>8.6956521739130432E-2</v>
      </c>
    </row>
    <row r="58" spans="1:27">
      <c r="F58" s="4" t="s">
        <v>32</v>
      </c>
      <c r="G58" s="3">
        <v>16</v>
      </c>
      <c r="T58" t="s">
        <v>73</v>
      </c>
      <c r="U58">
        <v>2</v>
      </c>
      <c r="V58">
        <v>3.7037037037037035E-2</v>
      </c>
      <c r="W58">
        <v>8</v>
      </c>
      <c r="X58">
        <v>7.5471698113207544E-2</v>
      </c>
      <c r="Y58">
        <v>0</v>
      </c>
      <c r="Z58">
        <v>0</v>
      </c>
    </row>
    <row r="59" spans="1:27">
      <c r="F59" s="4" t="s">
        <v>81</v>
      </c>
      <c r="G59" s="3">
        <v>4</v>
      </c>
      <c r="T59" t="s">
        <v>105</v>
      </c>
      <c r="U59">
        <v>0</v>
      </c>
      <c r="V59">
        <v>0</v>
      </c>
      <c r="W59">
        <v>2</v>
      </c>
      <c r="X59">
        <v>1.8867924528301886E-2</v>
      </c>
      <c r="Y59">
        <v>1</v>
      </c>
      <c r="Z59">
        <v>4.3478260869565216E-2</v>
      </c>
    </row>
    <row r="60" spans="1:27">
      <c r="F60" s="4" t="s">
        <v>73</v>
      </c>
      <c r="G60" s="3">
        <v>2</v>
      </c>
      <c r="T60" t="s">
        <v>412</v>
      </c>
      <c r="U60">
        <v>5</v>
      </c>
      <c r="V60">
        <v>9.2592592592592587E-2</v>
      </c>
      <c r="W60">
        <v>15</v>
      </c>
      <c r="X60">
        <v>0.14150943396226415</v>
      </c>
      <c r="Y60">
        <v>0</v>
      </c>
      <c r="Z60">
        <v>0</v>
      </c>
    </row>
    <row r="61" spans="1:27">
      <c r="F61" s="4" t="s">
        <v>385</v>
      </c>
      <c r="G61" s="3">
        <v>47</v>
      </c>
      <c r="S61" t="s">
        <v>434</v>
      </c>
      <c r="T61" t="s">
        <v>435</v>
      </c>
      <c r="U61">
        <v>21</v>
      </c>
      <c r="V61">
        <v>0.3888888888888889</v>
      </c>
      <c r="W61">
        <v>43</v>
      </c>
      <c r="X61">
        <v>0.40566037735849059</v>
      </c>
      <c r="Y61">
        <v>16</v>
      </c>
      <c r="Z61">
        <v>0.69565217391304346</v>
      </c>
      <c r="AA61" t="s">
        <v>449</v>
      </c>
    </row>
    <row r="62" spans="1:27">
      <c r="A62" s="4"/>
      <c r="B62" s="3"/>
      <c r="T62" t="s">
        <v>437</v>
      </c>
      <c r="U62">
        <v>33</v>
      </c>
      <c r="V62">
        <v>0.61111111111111116</v>
      </c>
      <c r="W62">
        <v>63</v>
      </c>
      <c r="X62">
        <v>0.59433962264150941</v>
      </c>
      <c r="Y62">
        <v>7</v>
      </c>
      <c r="Z62">
        <v>0.30434782608695654</v>
      </c>
    </row>
    <row r="63" spans="1:27">
      <c r="A63" s="4"/>
      <c r="B63" s="3"/>
      <c r="S63" t="s">
        <v>438</v>
      </c>
      <c r="T63" t="s">
        <v>31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450</v>
      </c>
    </row>
    <row r="64" spans="1:27">
      <c r="T64" t="s">
        <v>446</v>
      </c>
      <c r="U64">
        <v>26</v>
      </c>
      <c r="V64">
        <v>0.48148148148148145</v>
      </c>
      <c r="W64">
        <v>0</v>
      </c>
      <c r="X64">
        <v>0</v>
      </c>
      <c r="Y64">
        <v>0</v>
      </c>
      <c r="Z64">
        <v>0</v>
      </c>
    </row>
    <row r="65" spans="1:35">
      <c r="A65" s="2" t="s">
        <v>13</v>
      </c>
      <c r="B65" t="s">
        <v>386</v>
      </c>
      <c r="G65" s="2" t="s">
        <v>13</v>
      </c>
      <c r="H65" t="s">
        <v>386</v>
      </c>
      <c r="T65" t="s">
        <v>440</v>
      </c>
      <c r="U65">
        <v>28</v>
      </c>
      <c r="V65">
        <v>0.51851851851851849</v>
      </c>
      <c r="W65">
        <v>106</v>
      </c>
      <c r="X65">
        <v>1</v>
      </c>
      <c r="Y65">
        <v>23</v>
      </c>
      <c r="Z65">
        <v>1</v>
      </c>
    </row>
    <row r="66" spans="1:35">
      <c r="S66" t="s">
        <v>441</v>
      </c>
      <c r="T66" t="s">
        <v>442</v>
      </c>
      <c r="U66">
        <v>45</v>
      </c>
      <c r="V66">
        <v>0.83333333333333337</v>
      </c>
      <c r="W66">
        <v>90</v>
      </c>
      <c r="X66">
        <v>0.84905660377358494</v>
      </c>
      <c r="Y66">
        <v>20</v>
      </c>
      <c r="Z66">
        <v>0.86956521739130432</v>
      </c>
      <c r="AA66" t="s">
        <v>451</v>
      </c>
    </row>
    <row r="67" spans="1:35">
      <c r="A67" s="2" t="s">
        <v>384</v>
      </c>
      <c r="B67" t="s">
        <v>383</v>
      </c>
      <c r="G67" s="2" t="s">
        <v>384</v>
      </c>
      <c r="H67" t="s">
        <v>383</v>
      </c>
      <c r="T67" t="s">
        <v>444</v>
      </c>
      <c r="U67">
        <v>9</v>
      </c>
      <c r="V67">
        <v>0.16666666666666666</v>
      </c>
      <c r="W67">
        <v>16</v>
      </c>
      <c r="X67">
        <v>0.15094339622641509</v>
      </c>
      <c r="Y67">
        <v>3</v>
      </c>
      <c r="Z67">
        <v>0.13043478260869565</v>
      </c>
    </row>
    <row r="68" spans="1:35">
      <c r="A68" s="4" t="s">
        <v>224</v>
      </c>
      <c r="B68" s="3">
        <v>2</v>
      </c>
      <c r="G68" s="4" t="s">
        <v>239</v>
      </c>
      <c r="H68" s="3">
        <v>1</v>
      </c>
      <c r="S68" s="25" t="s">
        <v>445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>
      <c r="A69" s="4" t="s">
        <v>86</v>
      </c>
      <c r="B69" s="3">
        <v>14</v>
      </c>
      <c r="G69" s="4" t="s">
        <v>160</v>
      </c>
      <c r="H69" s="3">
        <v>2</v>
      </c>
    </row>
    <row r="70" spans="1:35">
      <c r="A70" s="4" t="s">
        <v>172</v>
      </c>
      <c r="B70" s="3">
        <v>10</v>
      </c>
      <c r="G70" s="4" t="s">
        <v>29</v>
      </c>
      <c r="H70" s="3">
        <v>45</v>
      </c>
    </row>
    <row r="71" spans="1:35">
      <c r="A71" s="4" t="s">
        <v>70</v>
      </c>
      <c r="B71" s="3">
        <v>4</v>
      </c>
      <c r="G71" s="4" t="s">
        <v>189</v>
      </c>
      <c r="H71" s="3">
        <v>6</v>
      </c>
    </row>
    <row r="72" spans="1:35">
      <c r="A72" s="4" t="s">
        <v>105</v>
      </c>
      <c r="B72" s="3">
        <v>2</v>
      </c>
      <c r="G72" s="4" t="s">
        <v>385</v>
      </c>
      <c r="H72" s="3">
        <v>54</v>
      </c>
    </row>
    <row r="73" spans="1:35">
      <c r="A73" s="4" t="s">
        <v>32</v>
      </c>
      <c r="B73" s="3">
        <v>39</v>
      </c>
    </row>
    <row r="74" spans="1:35">
      <c r="A74" s="4" t="s">
        <v>81</v>
      </c>
      <c r="B74" s="3">
        <v>12</v>
      </c>
    </row>
    <row r="75" spans="1:35">
      <c r="A75" s="4" t="s">
        <v>73</v>
      </c>
      <c r="B75" s="3">
        <v>8</v>
      </c>
    </row>
    <row r="76" spans="1:35">
      <c r="A76" s="4" t="s">
        <v>385</v>
      </c>
      <c r="B76" s="3">
        <v>91</v>
      </c>
    </row>
    <row r="77" spans="1:35">
      <c r="A77" s="4"/>
      <c r="B77" s="3"/>
    </row>
    <row r="82" spans="1:7">
      <c r="A82" s="4"/>
      <c r="B82" s="3"/>
    </row>
    <row r="83" spans="1:7">
      <c r="A83" s="2" t="s">
        <v>13</v>
      </c>
      <c r="B83" t="s">
        <v>386</v>
      </c>
    </row>
    <row r="84" spans="1:7">
      <c r="E84" s="2" t="s">
        <v>13</v>
      </c>
      <c r="F84" t="s">
        <v>386</v>
      </c>
    </row>
    <row r="85" spans="1:7">
      <c r="A85" s="2" t="s">
        <v>384</v>
      </c>
      <c r="B85" t="s">
        <v>383</v>
      </c>
    </row>
    <row r="86" spans="1:7">
      <c r="A86" s="4" t="s">
        <v>41</v>
      </c>
      <c r="B86" s="3">
        <v>21</v>
      </c>
      <c r="E86" s="2" t="s">
        <v>384</v>
      </c>
      <c r="F86" t="s">
        <v>383</v>
      </c>
    </row>
    <row r="87" spans="1:7">
      <c r="A87" s="4" t="s">
        <v>33</v>
      </c>
      <c r="B87" s="3">
        <v>33</v>
      </c>
      <c r="E87" s="4">
        <v>0</v>
      </c>
      <c r="F87" s="3">
        <v>17</v>
      </c>
    </row>
    <row r="88" spans="1:7">
      <c r="A88" s="4" t="s">
        <v>385</v>
      </c>
      <c r="B88" s="3">
        <v>54</v>
      </c>
      <c r="E88" s="4">
        <v>1</v>
      </c>
      <c r="F88" s="3">
        <v>2</v>
      </c>
    </row>
    <row r="89" spans="1:7">
      <c r="E89" s="4">
        <v>18</v>
      </c>
      <c r="F89" s="3">
        <v>3</v>
      </c>
    </row>
    <row r="90" spans="1:7">
      <c r="E90" s="4">
        <v>19</v>
      </c>
      <c r="F90" s="3">
        <v>1</v>
      </c>
    </row>
    <row r="91" spans="1:7">
      <c r="E91" s="4">
        <v>20</v>
      </c>
      <c r="F91" s="3">
        <v>1</v>
      </c>
    </row>
    <row r="92" spans="1:7">
      <c r="A92" s="2" t="s">
        <v>13</v>
      </c>
      <c r="B92" t="s">
        <v>386</v>
      </c>
      <c r="E92" s="4">
        <v>22</v>
      </c>
      <c r="F92" s="3">
        <v>3</v>
      </c>
    </row>
    <row r="93" spans="1:7">
      <c r="E93" s="4">
        <v>23</v>
      </c>
      <c r="F93" s="3">
        <v>1</v>
      </c>
    </row>
    <row r="94" spans="1:7">
      <c r="A94" s="2" t="s">
        <v>384</v>
      </c>
      <c r="B94" t="s">
        <v>383</v>
      </c>
      <c r="E94" s="4">
        <v>24</v>
      </c>
      <c r="F94" s="3">
        <v>13</v>
      </c>
      <c r="G94">
        <f>SUM(F88:F93)</f>
        <v>11</v>
      </c>
    </row>
    <row r="95" spans="1:7">
      <c r="A95" s="4" t="s">
        <v>41</v>
      </c>
      <c r="B95" s="3">
        <v>43</v>
      </c>
      <c r="E95" s="4">
        <v>26</v>
      </c>
      <c r="F95" s="3">
        <v>1</v>
      </c>
      <c r="G95">
        <f>SUM(F94:F100)</f>
        <v>26</v>
      </c>
    </row>
    <row r="96" spans="1:7">
      <c r="A96" s="4" t="s">
        <v>33</v>
      </c>
      <c r="B96" s="3">
        <v>63</v>
      </c>
      <c r="E96" s="4">
        <v>27</v>
      </c>
      <c r="F96" s="3">
        <v>1</v>
      </c>
    </row>
    <row r="97" spans="1:6">
      <c r="A97" s="4" t="s">
        <v>385</v>
      </c>
      <c r="B97" s="3">
        <v>106</v>
      </c>
      <c r="E97" s="4">
        <v>29</v>
      </c>
      <c r="F97" s="3">
        <v>1</v>
      </c>
    </row>
    <row r="98" spans="1:6">
      <c r="E98" s="4">
        <v>30</v>
      </c>
      <c r="F98" s="3">
        <v>5</v>
      </c>
    </row>
    <row r="99" spans="1:6">
      <c r="E99" s="4">
        <v>31</v>
      </c>
      <c r="F99" s="3">
        <v>3</v>
      </c>
    </row>
    <row r="100" spans="1:6">
      <c r="E100" s="4">
        <v>32</v>
      </c>
      <c r="F100" s="3">
        <v>2</v>
      </c>
    </row>
    <row r="101" spans="1:6">
      <c r="E101" s="4" t="s">
        <v>385</v>
      </c>
      <c r="F101" s="3">
        <v>54</v>
      </c>
    </row>
    <row r="103" spans="1:6">
      <c r="A103" s="2" t="s">
        <v>13</v>
      </c>
      <c r="B103" t="s">
        <v>386</v>
      </c>
    </row>
    <row r="105" spans="1:6">
      <c r="A105" s="2" t="s">
        <v>384</v>
      </c>
      <c r="B105" t="s">
        <v>383</v>
      </c>
    </row>
    <row r="106" spans="1:6">
      <c r="A106" s="4">
        <v>30</v>
      </c>
      <c r="B106" s="3">
        <v>1</v>
      </c>
      <c r="D106" t="e">
        <f>sum</f>
        <v>#NAME?</v>
      </c>
    </row>
    <row r="107" spans="1:6">
      <c r="A107" s="4">
        <v>31</v>
      </c>
      <c r="B107" s="3">
        <v>1</v>
      </c>
    </row>
    <row r="108" spans="1:6">
      <c r="A108" s="4">
        <v>33</v>
      </c>
      <c r="B108" s="3">
        <v>6</v>
      </c>
    </row>
    <row r="109" spans="1:6">
      <c r="A109" s="4">
        <v>34</v>
      </c>
      <c r="B109" s="3">
        <v>2</v>
      </c>
    </row>
    <row r="110" spans="1:6">
      <c r="A110" s="4">
        <v>35</v>
      </c>
      <c r="B110" s="3">
        <v>5</v>
      </c>
    </row>
    <row r="111" spans="1:6">
      <c r="A111" s="4">
        <v>36</v>
      </c>
      <c r="B111" s="3">
        <v>6</v>
      </c>
    </row>
    <row r="112" spans="1:6">
      <c r="A112" s="4">
        <v>37</v>
      </c>
      <c r="B112" s="3">
        <v>1</v>
      </c>
    </row>
    <row r="113" spans="1:2">
      <c r="A113" s="4">
        <v>38</v>
      </c>
      <c r="B113" s="3">
        <v>2</v>
      </c>
    </row>
    <row r="114" spans="1:2">
      <c r="A114" s="4">
        <v>39</v>
      </c>
      <c r="B114" s="3">
        <v>2</v>
      </c>
    </row>
    <row r="115" spans="1:2">
      <c r="A115" s="4">
        <v>40</v>
      </c>
      <c r="B115" s="3">
        <v>1</v>
      </c>
    </row>
    <row r="116" spans="1:2">
      <c r="A116" s="4">
        <v>42</v>
      </c>
      <c r="B116" s="3">
        <v>4</v>
      </c>
    </row>
    <row r="117" spans="1:2">
      <c r="A117" s="4">
        <v>43</v>
      </c>
      <c r="B117" s="3">
        <v>1</v>
      </c>
    </row>
    <row r="118" spans="1:2">
      <c r="A118" s="4">
        <v>45</v>
      </c>
      <c r="B118" s="3">
        <v>5</v>
      </c>
    </row>
    <row r="119" spans="1:2">
      <c r="A119" s="4">
        <v>46</v>
      </c>
      <c r="B119" s="3">
        <v>5</v>
      </c>
    </row>
    <row r="120" spans="1:2">
      <c r="A120" s="4">
        <v>47</v>
      </c>
      <c r="B120" s="3">
        <v>2</v>
      </c>
    </row>
    <row r="121" spans="1:2">
      <c r="A121" s="4">
        <v>48</v>
      </c>
      <c r="B121" s="3">
        <v>12</v>
      </c>
    </row>
    <row r="122" spans="1:2">
      <c r="A122" s="4">
        <v>49</v>
      </c>
      <c r="B122" s="3">
        <v>2</v>
      </c>
    </row>
    <row r="123" spans="1:2">
      <c r="A123" s="4">
        <v>50</v>
      </c>
      <c r="B123" s="3">
        <v>2</v>
      </c>
    </row>
    <row r="124" spans="1:2">
      <c r="A124" s="4">
        <v>52</v>
      </c>
      <c r="B124" s="3">
        <v>3</v>
      </c>
    </row>
    <row r="125" spans="1:2">
      <c r="A125" s="4">
        <v>53</v>
      </c>
      <c r="B125" s="3">
        <v>1</v>
      </c>
    </row>
    <row r="126" spans="1:2">
      <c r="A126" s="4">
        <v>54</v>
      </c>
      <c r="B126" s="3">
        <v>9</v>
      </c>
    </row>
    <row r="127" spans="1:2">
      <c r="A127" s="4">
        <v>55</v>
      </c>
      <c r="B127" s="3">
        <v>3</v>
      </c>
    </row>
    <row r="128" spans="1:2">
      <c r="A128" s="4">
        <v>57</v>
      </c>
      <c r="B128" s="3">
        <v>3</v>
      </c>
    </row>
    <row r="129" spans="1:2">
      <c r="A129" s="4">
        <v>58</v>
      </c>
      <c r="B129" s="3">
        <v>6</v>
      </c>
    </row>
    <row r="130" spans="1:2">
      <c r="A130" s="4">
        <v>59</v>
      </c>
      <c r="B130" s="3">
        <v>5</v>
      </c>
    </row>
    <row r="131" spans="1:2">
      <c r="A131" s="4">
        <v>60</v>
      </c>
      <c r="B131" s="3">
        <v>9</v>
      </c>
    </row>
    <row r="132" spans="1:2">
      <c r="A132" s="4">
        <v>62</v>
      </c>
      <c r="B132" s="3">
        <v>3</v>
      </c>
    </row>
    <row r="133" spans="1:2">
      <c r="A133" s="4">
        <v>64</v>
      </c>
      <c r="B133" s="3">
        <v>1</v>
      </c>
    </row>
    <row r="134" spans="1:2">
      <c r="A134" s="4">
        <v>65</v>
      </c>
      <c r="B134" s="3">
        <v>1</v>
      </c>
    </row>
    <row r="135" spans="1:2">
      <c r="A135" s="4">
        <v>67</v>
      </c>
      <c r="B135" s="3">
        <v>1</v>
      </c>
    </row>
    <row r="136" spans="1:2">
      <c r="A136" s="4">
        <v>69</v>
      </c>
      <c r="B136" s="3">
        <v>1</v>
      </c>
    </row>
    <row r="137" spans="1:2">
      <c r="A137" s="4" t="s">
        <v>385</v>
      </c>
      <c r="B137" s="3">
        <v>106</v>
      </c>
    </row>
  </sheetData>
  <mergeCells count="9">
    <mergeCell ref="E26:M26"/>
    <mergeCell ref="E6:E8"/>
    <mergeCell ref="E24:E25"/>
    <mergeCell ref="E3:F3"/>
    <mergeCell ref="G3:L3"/>
    <mergeCell ref="E4:F4"/>
    <mergeCell ref="G4:H4"/>
    <mergeCell ref="I4:J4"/>
    <mergeCell ref="K4:L4"/>
  </mergeCells>
  <pageMargins left="0.7" right="0.7" top="0.75" bottom="0.75" header="0.3" footer="0.3"/>
  <pageSetup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owColHeaders="0" workbookViewId="0">
      <selection activeCell="H19" sqref="H19"/>
    </sheetView>
  </sheetViews>
  <sheetFormatPr defaultRowHeight="15"/>
  <sheetData/>
  <printOptions gridLine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B16" workbookViewId="0">
      <selection activeCell="F17" sqref="F17:P28"/>
    </sheetView>
  </sheetViews>
  <sheetFormatPr defaultRowHeight="15"/>
  <sheetData>
    <row r="1" spans="1:16" ht="15.75" customHeight="1" thickBot="1">
      <c r="A1" s="58"/>
      <c r="B1" s="59"/>
      <c r="C1" s="58" t="s">
        <v>387</v>
      </c>
      <c r="D1" s="60"/>
      <c r="E1" s="60"/>
      <c r="H1" s="84"/>
      <c r="I1" s="85"/>
      <c r="J1" s="84" t="s">
        <v>387</v>
      </c>
      <c r="K1" s="86"/>
      <c r="L1" s="86"/>
      <c r="M1" s="86"/>
      <c r="N1" s="86"/>
      <c r="O1" s="85"/>
      <c r="P1" s="26"/>
    </row>
    <row r="2" spans="1:16" ht="30" customHeight="1" thickBot="1">
      <c r="A2" s="5"/>
      <c r="B2" s="6"/>
      <c r="C2" s="5" t="s">
        <v>418</v>
      </c>
      <c r="D2" s="5" t="s">
        <v>417</v>
      </c>
      <c r="E2" s="5" t="s">
        <v>391</v>
      </c>
      <c r="H2" s="84"/>
      <c r="I2" s="85"/>
      <c r="J2" s="84" t="s">
        <v>418</v>
      </c>
      <c r="K2" s="85"/>
      <c r="L2" s="84" t="s">
        <v>417</v>
      </c>
      <c r="M2" s="85"/>
      <c r="N2" s="84" t="s">
        <v>391</v>
      </c>
      <c r="O2" s="85"/>
      <c r="P2" s="28" t="s">
        <v>392</v>
      </c>
    </row>
    <row r="3" spans="1:16" ht="15.75" thickBot="1">
      <c r="A3" s="10"/>
      <c r="B3" s="8"/>
      <c r="C3" s="8" t="s">
        <v>393</v>
      </c>
      <c r="D3" s="8" t="s">
        <v>393</v>
      </c>
      <c r="E3" s="8" t="s">
        <v>393</v>
      </c>
      <c r="H3" s="29"/>
      <c r="I3" s="28"/>
      <c r="J3" s="28" t="s">
        <v>393</v>
      </c>
      <c r="K3" s="28" t="s">
        <v>394</v>
      </c>
      <c r="L3" s="28" t="s">
        <v>393</v>
      </c>
      <c r="M3" s="28" t="s">
        <v>394</v>
      </c>
      <c r="N3" s="28" t="s">
        <v>393</v>
      </c>
      <c r="O3" s="28" t="s">
        <v>394</v>
      </c>
      <c r="P3" s="28"/>
    </row>
    <row r="4" spans="1:16" ht="18.75" customHeight="1" thickBot="1">
      <c r="A4" s="71" t="s">
        <v>409</v>
      </c>
      <c r="B4" s="14" t="s">
        <v>410</v>
      </c>
      <c r="C4" s="14">
        <v>21</v>
      </c>
      <c r="D4" s="14">
        <v>48</v>
      </c>
      <c r="E4" s="14">
        <v>7</v>
      </c>
      <c r="H4" s="76" t="s">
        <v>409</v>
      </c>
      <c r="I4" s="27" t="s">
        <v>410</v>
      </c>
      <c r="J4" s="27">
        <v>21</v>
      </c>
      <c r="K4" s="27">
        <v>38.9</v>
      </c>
      <c r="L4" s="27">
        <v>48</v>
      </c>
      <c r="M4" s="27">
        <v>45.2</v>
      </c>
      <c r="N4" s="27">
        <v>7</v>
      </c>
      <c r="O4" s="27">
        <v>30.4</v>
      </c>
      <c r="P4" s="79" t="s">
        <v>420</v>
      </c>
    </row>
    <row r="5" spans="1:16" ht="15.75" thickBot="1">
      <c r="A5" s="72"/>
      <c r="B5" s="4" t="s">
        <v>55</v>
      </c>
      <c r="C5" s="3">
        <v>1</v>
      </c>
      <c r="D5" s="14">
        <v>0</v>
      </c>
      <c r="E5" s="14">
        <v>0</v>
      </c>
      <c r="H5" s="77"/>
      <c r="I5" s="30" t="s">
        <v>55</v>
      </c>
      <c r="J5" s="30">
        <v>1</v>
      </c>
      <c r="K5" s="27">
        <v>1.9</v>
      </c>
      <c r="L5" s="27">
        <v>0</v>
      </c>
      <c r="M5" s="27">
        <v>0</v>
      </c>
      <c r="N5" s="27">
        <v>0</v>
      </c>
      <c r="O5" s="27">
        <v>0</v>
      </c>
      <c r="P5" s="80"/>
    </row>
    <row r="6" spans="1:16" ht="15.75" thickBot="1">
      <c r="A6" s="72"/>
      <c r="B6" s="4" t="s">
        <v>70</v>
      </c>
      <c r="C6" s="3">
        <v>5</v>
      </c>
      <c r="D6" s="14">
        <v>11</v>
      </c>
      <c r="E6" s="14">
        <v>6</v>
      </c>
      <c r="H6" s="77"/>
      <c r="I6" s="30" t="s">
        <v>70</v>
      </c>
      <c r="J6" s="30">
        <v>5</v>
      </c>
      <c r="K6" s="27">
        <v>9.3000000000000007</v>
      </c>
      <c r="L6" s="27">
        <v>11</v>
      </c>
      <c r="M6" s="27">
        <v>10.4</v>
      </c>
      <c r="N6" s="27">
        <v>6</v>
      </c>
      <c r="O6" s="27">
        <v>26.1</v>
      </c>
      <c r="P6" s="80"/>
    </row>
    <row r="7" spans="1:16" ht="15.75" thickBot="1">
      <c r="A7" s="72"/>
      <c r="B7" s="4" t="s">
        <v>98</v>
      </c>
      <c r="C7" s="3">
        <v>3</v>
      </c>
      <c r="D7" s="14">
        <v>3</v>
      </c>
      <c r="E7" s="14">
        <v>1</v>
      </c>
      <c r="H7" s="77"/>
      <c r="I7" s="30" t="s">
        <v>98</v>
      </c>
      <c r="J7" s="30">
        <v>3</v>
      </c>
      <c r="K7" s="27">
        <v>5.6</v>
      </c>
      <c r="L7" s="27">
        <v>3</v>
      </c>
      <c r="M7" s="27">
        <v>2.8</v>
      </c>
      <c r="N7" s="27">
        <v>1</v>
      </c>
      <c r="O7" s="27">
        <v>4.3</v>
      </c>
      <c r="P7" s="80"/>
    </row>
    <row r="8" spans="1:16" ht="15.75" thickBot="1">
      <c r="A8" s="72"/>
      <c r="B8" s="4" t="s">
        <v>105</v>
      </c>
      <c r="C8" s="3">
        <v>1</v>
      </c>
      <c r="D8" s="14">
        <v>1</v>
      </c>
      <c r="E8" s="14">
        <v>0</v>
      </c>
      <c r="H8" s="77"/>
      <c r="I8" s="30" t="s">
        <v>105</v>
      </c>
      <c r="J8" s="30">
        <v>1</v>
      </c>
      <c r="K8" s="27">
        <v>1.9</v>
      </c>
      <c r="L8" s="27">
        <v>1</v>
      </c>
      <c r="M8" s="27">
        <v>0.9</v>
      </c>
      <c r="N8" s="27">
        <v>0</v>
      </c>
      <c r="O8" s="27">
        <v>0</v>
      </c>
      <c r="P8" s="80"/>
    </row>
    <row r="9" spans="1:16" ht="15.75" thickBot="1">
      <c r="A9" s="72"/>
      <c r="B9" s="4" t="s">
        <v>112</v>
      </c>
      <c r="C9" s="3">
        <v>1</v>
      </c>
      <c r="D9" s="14">
        <v>0</v>
      </c>
      <c r="E9" s="14">
        <v>0</v>
      </c>
      <c r="H9" s="77"/>
      <c r="I9" s="30" t="s">
        <v>421</v>
      </c>
      <c r="J9" s="30">
        <v>1</v>
      </c>
      <c r="K9" s="27">
        <v>1.9</v>
      </c>
      <c r="L9" s="27">
        <v>0</v>
      </c>
      <c r="M9" s="27">
        <v>0</v>
      </c>
      <c r="N9" s="27">
        <v>0</v>
      </c>
      <c r="O9" s="27">
        <v>0</v>
      </c>
      <c r="P9" s="80"/>
    </row>
    <row r="10" spans="1:16" ht="15.75" thickBot="1">
      <c r="A10" s="72"/>
      <c r="B10" s="4" t="s">
        <v>178</v>
      </c>
      <c r="C10" s="3">
        <v>3</v>
      </c>
      <c r="D10" s="14">
        <v>0</v>
      </c>
      <c r="E10" s="14">
        <v>0</v>
      </c>
      <c r="H10" s="77"/>
      <c r="I10" s="30" t="s">
        <v>178</v>
      </c>
      <c r="J10" s="30">
        <v>3</v>
      </c>
      <c r="K10" s="27">
        <v>5.6</v>
      </c>
      <c r="L10" s="27">
        <v>0</v>
      </c>
      <c r="M10" s="27">
        <v>0</v>
      </c>
      <c r="N10" s="27">
        <v>0</v>
      </c>
      <c r="O10" s="27">
        <v>0</v>
      </c>
      <c r="P10" s="80"/>
    </row>
    <row r="11" spans="1:16" ht="15.75" thickBot="1">
      <c r="A11" s="72"/>
      <c r="B11" s="4" t="s">
        <v>81</v>
      </c>
      <c r="C11" s="3">
        <v>4</v>
      </c>
      <c r="D11" s="14">
        <v>14</v>
      </c>
      <c r="E11" s="14">
        <v>3</v>
      </c>
      <c r="H11" s="77"/>
      <c r="I11" s="30" t="s">
        <v>81</v>
      </c>
      <c r="J11" s="30">
        <v>4</v>
      </c>
      <c r="K11" s="27">
        <v>7.4</v>
      </c>
      <c r="L11" s="27">
        <v>14</v>
      </c>
      <c r="M11" s="27">
        <v>13.2</v>
      </c>
      <c r="N11" s="27">
        <v>3</v>
      </c>
      <c r="O11" s="27">
        <v>3</v>
      </c>
      <c r="P11" s="80"/>
    </row>
    <row r="12" spans="1:16" ht="15.75" thickBot="1">
      <c r="A12" s="72"/>
      <c r="B12" s="4" t="s">
        <v>65</v>
      </c>
      <c r="C12" s="3">
        <v>1</v>
      </c>
      <c r="D12" s="14">
        <v>1</v>
      </c>
      <c r="E12" s="14">
        <v>0</v>
      </c>
      <c r="H12" s="77"/>
      <c r="I12" s="30" t="s">
        <v>65</v>
      </c>
      <c r="J12" s="30">
        <v>1</v>
      </c>
      <c r="K12" s="27">
        <v>1.9</v>
      </c>
      <c r="L12" s="27">
        <v>1</v>
      </c>
      <c r="M12" s="27">
        <v>0.9</v>
      </c>
      <c r="N12" s="27">
        <v>0</v>
      </c>
      <c r="O12" s="27">
        <v>0</v>
      </c>
      <c r="P12" s="80"/>
    </row>
    <row r="13" spans="1:16" ht="15.75" thickBot="1">
      <c r="A13" s="72"/>
      <c r="B13" s="4" t="s">
        <v>102</v>
      </c>
      <c r="C13" s="3">
        <v>1</v>
      </c>
      <c r="D13" s="14">
        <v>4</v>
      </c>
      <c r="E13" s="14">
        <v>0</v>
      </c>
      <c r="H13" s="77"/>
      <c r="I13" s="30" t="s">
        <v>102</v>
      </c>
      <c r="J13" s="30">
        <v>1</v>
      </c>
      <c r="K13" s="27">
        <v>1.9</v>
      </c>
      <c r="L13" s="27">
        <v>4</v>
      </c>
      <c r="M13" s="27">
        <v>3.8</v>
      </c>
      <c r="N13" s="27">
        <v>0</v>
      </c>
      <c r="O13" s="27">
        <v>0</v>
      </c>
      <c r="P13" s="80"/>
    </row>
    <row r="14" spans="1:16" ht="15.75" thickBot="1">
      <c r="A14" s="72"/>
      <c r="B14" s="4" t="s">
        <v>93</v>
      </c>
      <c r="C14" s="3">
        <v>5</v>
      </c>
      <c r="D14" s="14">
        <v>4</v>
      </c>
      <c r="E14" s="14">
        <v>0</v>
      </c>
      <c r="H14" s="77"/>
      <c r="I14" s="30" t="s">
        <v>93</v>
      </c>
      <c r="J14" s="30">
        <v>5</v>
      </c>
      <c r="K14" s="27">
        <v>9.3000000000000007</v>
      </c>
      <c r="L14" s="27">
        <v>4</v>
      </c>
      <c r="M14" s="27">
        <v>3.8</v>
      </c>
      <c r="N14" s="27">
        <v>0</v>
      </c>
      <c r="O14" s="27">
        <v>0</v>
      </c>
      <c r="P14" s="80"/>
    </row>
    <row r="15" spans="1:16" ht="15.75" thickBot="1">
      <c r="A15" s="73"/>
      <c r="B15" s="7" t="s">
        <v>412</v>
      </c>
      <c r="C15" s="7">
        <v>8</v>
      </c>
      <c r="D15" s="7">
        <v>20</v>
      </c>
      <c r="E15" s="7">
        <v>6</v>
      </c>
      <c r="H15" s="78"/>
      <c r="I15" s="27" t="s">
        <v>412</v>
      </c>
      <c r="J15" s="27">
        <v>8</v>
      </c>
      <c r="K15" s="27">
        <v>14.8</v>
      </c>
      <c r="L15" s="27">
        <v>20</v>
      </c>
      <c r="M15" s="27">
        <v>18.899999999999999</v>
      </c>
      <c r="N15" s="27">
        <v>6</v>
      </c>
      <c r="O15" s="27">
        <v>26.1</v>
      </c>
      <c r="P15" s="81"/>
    </row>
    <row r="16" spans="1:16" ht="15.75" thickBot="1">
      <c r="A16" s="10"/>
      <c r="B16" s="8" t="s">
        <v>413</v>
      </c>
      <c r="C16" s="8">
        <v>54</v>
      </c>
      <c r="D16" s="8">
        <v>106</v>
      </c>
      <c r="E16" s="8">
        <v>23</v>
      </c>
      <c r="H16" s="29"/>
      <c r="I16" s="28" t="s">
        <v>413</v>
      </c>
      <c r="J16" s="28">
        <v>54</v>
      </c>
      <c r="K16" s="28">
        <v>100</v>
      </c>
      <c r="L16" s="28">
        <v>106</v>
      </c>
      <c r="M16" s="28">
        <v>100</v>
      </c>
      <c r="N16" s="28">
        <v>23</v>
      </c>
      <c r="O16" s="28">
        <v>100</v>
      </c>
      <c r="P16" s="28"/>
    </row>
    <row r="17" spans="1:16" ht="28.5" customHeight="1">
      <c r="A17" s="74" t="s">
        <v>419</v>
      </c>
      <c r="B17" s="75"/>
      <c r="C17" s="75"/>
      <c r="D17" s="75"/>
      <c r="E17" s="75"/>
      <c r="H17" s="82" t="s">
        <v>419</v>
      </c>
      <c r="I17" s="83"/>
      <c r="J17" s="83"/>
      <c r="K17" s="83"/>
      <c r="L17" s="83"/>
      <c r="M17" s="83"/>
      <c r="N17" s="83"/>
      <c r="O17" s="83"/>
      <c r="P17" s="83"/>
    </row>
    <row r="19" spans="1:16">
      <c r="D19">
        <f>106-86</f>
        <v>20</v>
      </c>
    </row>
    <row r="20" spans="1:16">
      <c r="C20" t="s">
        <v>387</v>
      </c>
    </row>
    <row r="21" spans="1:16">
      <c r="C21" s="25" t="s">
        <v>418</v>
      </c>
      <c r="D21" t="s">
        <v>417</v>
      </c>
      <c r="E21" t="s">
        <v>391</v>
      </c>
    </row>
    <row r="22" spans="1:16">
      <c r="C22" t="s">
        <v>394</v>
      </c>
      <c r="D22" t="s">
        <v>394</v>
      </c>
      <c r="E22" t="s">
        <v>394</v>
      </c>
    </row>
    <row r="23" spans="1:16">
      <c r="A23" t="s">
        <v>409</v>
      </c>
      <c r="B23" t="s">
        <v>410</v>
      </c>
      <c r="C23">
        <v>38.9</v>
      </c>
      <c r="D23">
        <v>45.2</v>
      </c>
      <c r="E23">
        <v>30.4</v>
      </c>
    </row>
    <row r="24" spans="1:16">
      <c r="B24" t="s">
        <v>55</v>
      </c>
      <c r="C24">
        <v>1.9</v>
      </c>
      <c r="D24">
        <v>0</v>
      </c>
      <c r="E24">
        <v>0</v>
      </c>
    </row>
    <row r="25" spans="1:16">
      <c r="B25" t="s">
        <v>70</v>
      </c>
      <c r="C25">
        <v>9.3000000000000007</v>
      </c>
      <c r="D25">
        <v>10.4</v>
      </c>
      <c r="E25">
        <v>26.1</v>
      </c>
    </row>
    <row r="26" spans="1:16">
      <c r="B26" t="s">
        <v>98</v>
      </c>
      <c r="C26">
        <v>5.6</v>
      </c>
      <c r="D26">
        <v>2.8</v>
      </c>
      <c r="E26">
        <v>4.3</v>
      </c>
    </row>
    <row r="27" spans="1:16">
      <c r="B27" t="s">
        <v>105</v>
      </c>
      <c r="C27">
        <v>1.9</v>
      </c>
      <c r="D27">
        <v>0.9</v>
      </c>
      <c r="E27">
        <v>0</v>
      </c>
    </row>
    <row r="28" spans="1:16">
      <c r="B28" t="s">
        <v>112</v>
      </c>
      <c r="C28">
        <v>1.9</v>
      </c>
      <c r="D28">
        <v>0</v>
      </c>
      <c r="E28">
        <v>0</v>
      </c>
    </row>
    <row r="29" spans="1:16">
      <c r="B29" t="s">
        <v>178</v>
      </c>
      <c r="C29">
        <v>5.6</v>
      </c>
      <c r="D29">
        <v>0</v>
      </c>
      <c r="E29">
        <v>0</v>
      </c>
    </row>
    <row r="30" spans="1:16">
      <c r="B30" t="s">
        <v>81</v>
      </c>
      <c r="C30">
        <v>7.4</v>
      </c>
      <c r="D30">
        <v>13.2</v>
      </c>
      <c r="E30">
        <v>3</v>
      </c>
    </row>
    <row r="31" spans="1:16">
      <c r="B31" t="s">
        <v>65</v>
      </c>
      <c r="C31">
        <v>1.9</v>
      </c>
      <c r="D31">
        <v>0.9</v>
      </c>
      <c r="E31">
        <v>0</v>
      </c>
    </row>
    <row r="32" spans="1:16">
      <c r="B32" t="s">
        <v>102</v>
      </c>
      <c r="C32">
        <v>1.9</v>
      </c>
      <c r="D32">
        <v>3.8</v>
      </c>
      <c r="E32">
        <v>0</v>
      </c>
    </row>
    <row r="33" spans="2:5">
      <c r="B33" t="s">
        <v>93</v>
      </c>
      <c r="C33">
        <v>9.3000000000000007</v>
      </c>
      <c r="D33">
        <v>3.8</v>
      </c>
      <c r="E33">
        <v>0</v>
      </c>
    </row>
    <row r="34" spans="2:5">
      <c r="B34" t="s">
        <v>412</v>
      </c>
      <c r="C34">
        <v>14.8</v>
      </c>
      <c r="D34">
        <v>18.899999999999999</v>
      </c>
      <c r="E34">
        <v>26.1</v>
      </c>
    </row>
    <row r="35" spans="2:5">
      <c r="B35" t="s">
        <v>413</v>
      </c>
      <c r="C35">
        <v>100</v>
      </c>
      <c r="D35">
        <v>100</v>
      </c>
      <c r="E35">
        <v>100</v>
      </c>
    </row>
  </sheetData>
  <mergeCells count="13">
    <mergeCell ref="P4:P15"/>
    <mergeCell ref="H17:P17"/>
    <mergeCell ref="H1:I1"/>
    <mergeCell ref="J1:O1"/>
    <mergeCell ref="H2:I2"/>
    <mergeCell ref="J2:K2"/>
    <mergeCell ref="L2:M2"/>
    <mergeCell ref="N2:O2"/>
    <mergeCell ref="A4:A15"/>
    <mergeCell ref="A17:E17"/>
    <mergeCell ref="A1:B1"/>
    <mergeCell ref="C1:E1"/>
    <mergeCell ref="H4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post delivery</vt:lpstr>
      <vt:lpstr>family</vt:lpstr>
      <vt:lpstr>foetal outcome(current)</vt:lpstr>
      <vt:lpstr>Sheet13</vt:lpstr>
      <vt:lpstr>education and aqupation</vt:lpstr>
      <vt:lpstr>FOETAL OUTCOME </vt:lpstr>
      <vt:lpstr>Sheet12</vt:lpstr>
      <vt:lpstr>co-morbitity</vt:lpstr>
      <vt:lpstr>obstratics</vt:lpstr>
      <vt:lpstr>Sheet2</vt:lpstr>
      <vt:lpstr>NEELAM MASTER CHART 2</vt:lpstr>
      <vt:lpstr>Sheet7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Singh</dc:creator>
  <cp:lastModifiedBy>Abhijeet Singh</cp:lastModifiedBy>
  <dcterms:created xsi:type="dcterms:W3CDTF">2022-12-22T10:03:56Z</dcterms:created>
  <dcterms:modified xsi:type="dcterms:W3CDTF">2022-12-25T11:56:33Z</dcterms:modified>
</cp:coreProperties>
</file>