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a90ee7fba03bf4b/Desktop/"/>
    </mc:Choice>
  </mc:AlternateContent>
  <xr:revisionPtr revIDLastSave="16" documentId="8_{F1C56831-FC5C-4BF2-B308-3BEF92E505B5}" xr6:coauthVersionLast="47" xr6:coauthVersionMax="47" xr10:uidLastSave="{4A805FD6-35B7-4C2D-8F66-2300B07ACCFE}"/>
  <bookViews>
    <workbookView xWindow="-108" yWindow="-108" windowWidth="23256" windowHeight="12456" activeTab="1" xr2:uid="{F794335C-16C2-4E83-9149-8E6D9A361ED8}"/>
  </bookViews>
  <sheets>
    <sheet name="Sheet1" sheetId="1" r:id="rId1"/>
    <sheet name="Sheet2" sheetId="2" r:id="rId2"/>
    <sheet name="Sheet3" sheetId="5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8" i="2" l="1"/>
  <c r="C17" i="2"/>
  <c r="C19" i="2" s="1"/>
  <c r="C14" i="2"/>
  <c r="C13" i="2"/>
  <c r="C15" i="2" s="1"/>
  <c r="C11" i="2"/>
  <c r="C20" i="2" s="1"/>
  <c r="G10" i="2"/>
  <c r="H10" i="2" s="1"/>
  <c r="E10" i="2"/>
  <c r="G9" i="2"/>
  <c r="E9" i="2"/>
  <c r="G8" i="2"/>
  <c r="H8" i="2" s="1"/>
  <c r="E8" i="2"/>
  <c r="G6" i="2"/>
  <c r="E6" i="2"/>
  <c r="C12" i="1"/>
  <c r="B12" i="1"/>
  <c r="A12" i="1"/>
  <c r="D7" i="1"/>
  <c r="C7" i="1"/>
  <c r="B7" i="1"/>
  <c r="E11" i="2" l="1"/>
  <c r="G11" i="2"/>
  <c r="C21" i="2"/>
  <c r="F8" i="2"/>
  <c r="F9" i="2"/>
  <c r="E13" i="2"/>
  <c r="H9" i="2"/>
  <c r="H11" i="2" s="1"/>
  <c r="G13" i="2"/>
  <c r="E17" i="2"/>
  <c r="G17" i="2"/>
  <c r="F17" i="2" l="1"/>
  <c r="D10" i="2"/>
  <c r="D8" i="2"/>
  <c r="D9" i="2"/>
  <c r="D11" i="2" s="1"/>
  <c r="H13" i="2"/>
  <c r="D14" i="2"/>
  <c r="D17" i="2"/>
  <c r="F13" i="2"/>
  <c r="D20" i="2"/>
  <c r="H17" i="2"/>
  <c r="D13" i="2"/>
  <c r="F10" i="2"/>
  <c r="F11" i="2" s="1"/>
  <c r="D18" i="2"/>
  <c r="H14" i="2" l="1"/>
  <c r="G14" i="2"/>
  <c r="G15" i="2" s="1"/>
  <c r="F14" i="2"/>
  <c r="E14" i="2"/>
  <c r="E15" i="2" s="1"/>
  <c r="E20" i="2" s="1"/>
  <c r="H15" i="2"/>
  <c r="F15" i="2"/>
  <c r="H18" i="2"/>
  <c r="H19" i="2" s="1"/>
  <c r="G18" i="2"/>
  <c r="G19" i="2" s="1"/>
  <c r="F18" i="2"/>
  <c r="E18" i="2"/>
  <c r="E19" i="2" s="1"/>
  <c r="D21" i="2"/>
  <c r="D15" i="2"/>
  <c r="D19" i="2"/>
  <c r="F19" i="2"/>
  <c r="G20" i="2" l="1"/>
  <c r="H20" i="2" s="1"/>
  <c r="H21" i="2" s="1"/>
  <c r="F20" i="2"/>
  <c r="F21" i="2" s="1"/>
  <c r="E21" i="2"/>
  <c r="G21" i="2" l="1"/>
</calcChain>
</file>

<file path=xl/sharedStrings.xml><?xml version="1.0" encoding="utf-8"?>
<sst xmlns="http://schemas.openxmlformats.org/spreadsheetml/2006/main" count="54" uniqueCount="48">
  <si>
    <t>Varible cost</t>
  </si>
  <si>
    <t>Q 3</t>
  </si>
  <si>
    <t>Given</t>
  </si>
  <si>
    <t>P</t>
  </si>
  <si>
    <t>Q</t>
  </si>
  <si>
    <t>R</t>
  </si>
  <si>
    <t>Contribution</t>
  </si>
  <si>
    <t>i) Break even quantity</t>
  </si>
  <si>
    <t>iii) Product wise BEP(ruppes)</t>
  </si>
  <si>
    <t>iv) Overall BEP ( in value)</t>
  </si>
  <si>
    <t>v) Overall p/v ratio</t>
  </si>
  <si>
    <t>Fixed cost</t>
  </si>
  <si>
    <t>Selling price</t>
  </si>
  <si>
    <t>ii) Product wise BEP in units</t>
  </si>
  <si>
    <t xml:space="preserve">vi) </t>
  </si>
  <si>
    <t>Statement of Flexible budget</t>
  </si>
  <si>
    <t>Capacity</t>
  </si>
  <si>
    <t>Production  (units)</t>
  </si>
  <si>
    <t>Price p.u.(Rs.)</t>
  </si>
  <si>
    <t>Total (Rs.)</t>
  </si>
  <si>
    <t>Selling Price</t>
  </si>
  <si>
    <t>Material</t>
  </si>
  <si>
    <t>Labour</t>
  </si>
  <si>
    <t>Prime Cost</t>
  </si>
  <si>
    <t>Factory Overheads:</t>
  </si>
  <si>
    <t>Variable</t>
  </si>
  <si>
    <t>Fixed</t>
  </si>
  <si>
    <t>Total Factory Overheads:</t>
  </si>
  <si>
    <t>Admn. Selling and Dist.O/H:</t>
  </si>
  <si>
    <r>
      <rPr>
        <b/>
        <sz val="12"/>
        <rFont val="Times New Roman"/>
        <family val="1"/>
      </rPr>
      <t>Total Admn. Selling and Dist.O/</t>
    </r>
    <r>
      <rPr>
        <sz val="12"/>
        <rFont val="Times New Roman"/>
        <family val="1"/>
      </rPr>
      <t>H:</t>
    </r>
  </si>
  <si>
    <t>Total Cost</t>
  </si>
  <si>
    <t>Profit</t>
  </si>
  <si>
    <t>Q2</t>
  </si>
  <si>
    <t>Q1</t>
  </si>
  <si>
    <t>Product and production budget</t>
  </si>
  <si>
    <t>Actauls for 4th quarter of 2023-24</t>
  </si>
  <si>
    <t>sales: January</t>
  </si>
  <si>
    <t>feb</t>
  </si>
  <si>
    <t>mar</t>
  </si>
  <si>
    <t>selling price per unit</t>
  </si>
  <si>
    <t>product A</t>
  </si>
  <si>
    <t>product B</t>
  </si>
  <si>
    <t>Estimates for 4th Quarter of 2024-25</t>
  </si>
  <si>
    <t>increase in selling quantity</t>
  </si>
  <si>
    <t>increase in selling price</t>
  </si>
  <si>
    <t xml:space="preserve">op stock on 1 jan </t>
  </si>
  <si>
    <t xml:space="preserve">cl stock for jan and feb </t>
  </si>
  <si>
    <t>stock position on 31st mar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</si>
</sst>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2"/>
      <name val="Times New Roman"/>
      <family val="1"/>
    </font>
    <font>
      <b/>
      <sz val="12"/>
      <name val="Times New Roman"/>
      <family val="1"/>
    </font>
    <font>
      <sz val="11"/>
      <name val="Aptos Narrow"/>
      <family val="2"/>
    </font>
    <font>
      <sz val="12"/>
      <name val="Aptos Narrow"/>
      <family val="2"/>
    </font>
    <font>
      <b/>
      <sz val="12"/>
      <color rgb="FFFF0000"/>
      <name val="Times New Roman"/>
      <family val="1"/>
    </font>
    <font>
      <sz val="11"/>
      <color rgb="FFFF0000"/>
      <name val="Aptos Narrow"/>
      <family val="2"/>
    </font>
    <font>
      <b/>
      <sz val="12"/>
      <color theme="1"/>
      <name val="Times New Roman"/>
      <family val="1"/>
    </font>
    <font>
      <sz val="11"/>
      <color theme="1"/>
      <name val="Aptos Narrow"/>
      <family val="2"/>
    </font>
    <font>
      <sz val="1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rgb="FF92D05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rgb="FFFFFF00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8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1" fillId="0" borderId="0"/>
  </cellStyleXfs>
  <cellXfs count="48">
    <xf numFmtId="0" fontId="0" fillId="0" borderId="0" xfId="0"/>
    <xf numFmtId="0" fontId="1" fillId="0" borderId="0" xfId="0" applyFont="1"/>
    <xf numFmtId="0" fontId="0" fillId="0" borderId="1" xfId="0" applyBorder="1"/>
    <xf numFmtId="0" fontId="1" fillId="0" borderId="1" xfId="0" applyFont="1" applyBorder="1"/>
    <xf numFmtId="0" fontId="0" fillId="0" borderId="1" xfId="0" applyBorder="1" applyAlignment="1">
      <alignment horizontal="right"/>
    </xf>
    <xf numFmtId="0" fontId="2" fillId="0" borderId="2" xfId="0" applyFont="1" applyBorder="1"/>
    <xf numFmtId="0" fontId="1" fillId="2" borderId="3" xfId="0" applyFont="1" applyFill="1" applyBorder="1"/>
    <xf numFmtId="0" fontId="1" fillId="2" borderId="1" xfId="0" applyFont="1" applyFill="1" applyBorder="1"/>
    <xf numFmtId="0" fontId="0" fillId="0" borderId="0" xfId="0" applyAlignment="1">
      <alignment horizontal="center"/>
    </xf>
    <xf numFmtId="0" fontId="0" fillId="3" borderId="1" xfId="0" applyFill="1" applyBorder="1"/>
    <xf numFmtId="0" fontId="0" fillId="3" borderId="3" xfId="0" applyFill="1" applyBorder="1"/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1" fillId="0" borderId="0" xfId="0" applyFont="1" applyAlignment="1">
      <alignment horizontal="center"/>
    </xf>
    <xf numFmtId="0" fontId="3" fillId="0" borderId="0" xfId="0" applyFont="1"/>
    <xf numFmtId="0" fontId="5" fillId="0" borderId="8" xfId="0" applyFont="1" applyBorder="1"/>
    <xf numFmtId="0" fontId="5" fillId="0" borderId="9" xfId="0" applyFont="1" applyBorder="1"/>
    <xf numFmtId="0" fontId="6" fillId="0" borderId="0" xfId="0" applyFont="1"/>
    <xf numFmtId="0" fontId="3" fillId="0" borderId="10" xfId="0" applyFont="1" applyBorder="1"/>
    <xf numFmtId="0" fontId="4" fillId="0" borderId="10" xfId="0" applyFont="1" applyBorder="1"/>
    <xf numFmtId="0" fontId="3" fillId="0" borderId="10" xfId="0" applyFont="1" applyBorder="1" applyAlignment="1">
      <alignment vertical="center" wrapText="1"/>
    </xf>
    <xf numFmtId="0" fontId="3" fillId="0" borderId="10" xfId="0" applyFont="1" applyBorder="1" applyAlignment="1">
      <alignment horizontal="center" vertical="center" wrapText="1"/>
    </xf>
    <xf numFmtId="2" fontId="3" fillId="0" borderId="10" xfId="0" applyNumberFormat="1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4" fillId="0" borderId="10" xfId="0" applyFont="1" applyBorder="1" applyAlignment="1">
      <alignment vertical="center" wrapText="1"/>
    </xf>
    <xf numFmtId="0" fontId="4" fillId="0" borderId="7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center" vertical="center" wrapText="1"/>
    </xf>
    <xf numFmtId="2" fontId="4" fillId="0" borderId="10" xfId="0" applyNumberFormat="1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4" borderId="7" xfId="0" applyFont="1" applyFill="1" applyBorder="1" applyAlignment="1">
      <alignment horizontal="center"/>
    </xf>
    <xf numFmtId="0" fontId="5" fillId="5" borderId="8" xfId="0" applyFont="1" applyFill="1" applyBorder="1"/>
    <xf numFmtId="0" fontId="5" fillId="5" borderId="9" xfId="0" applyFont="1" applyFill="1" applyBorder="1"/>
    <xf numFmtId="0" fontId="4" fillId="3" borderId="10" xfId="0" applyFont="1" applyFill="1" applyBorder="1" applyAlignment="1">
      <alignment vertical="center" wrapText="1"/>
    </xf>
    <xf numFmtId="0" fontId="3" fillId="3" borderId="10" xfId="0" applyFont="1" applyFill="1" applyBorder="1" applyAlignment="1">
      <alignment vertical="center" wrapText="1"/>
    </xf>
    <xf numFmtId="0" fontId="3" fillId="0" borderId="10" xfId="0" applyFont="1" applyBorder="1" applyAlignment="1">
      <alignment horizontal="center" vertical="center"/>
    </xf>
    <xf numFmtId="0" fontId="3" fillId="0" borderId="10" xfId="0" applyFont="1" applyBorder="1" applyAlignment="1">
      <alignment horizontal="right" vertical="center"/>
    </xf>
    <xf numFmtId="0" fontId="3" fillId="0" borderId="10" xfId="0" applyFont="1" applyBorder="1" applyAlignment="1">
      <alignment horizontal="right" vertical="center" wrapText="1"/>
    </xf>
    <xf numFmtId="0" fontId="3" fillId="0" borderId="10" xfId="0" applyFont="1" applyBorder="1" applyAlignment="1">
      <alignment vertical="center"/>
    </xf>
    <xf numFmtId="0" fontId="7" fillId="6" borderId="10" xfId="0" applyFont="1" applyFill="1" applyBorder="1" applyAlignment="1">
      <alignment vertical="center" wrapText="1"/>
    </xf>
    <xf numFmtId="9" fontId="7" fillId="6" borderId="7" xfId="0" applyNumberFormat="1" applyFont="1" applyFill="1" applyBorder="1" applyAlignment="1">
      <alignment horizontal="center" vertical="center" wrapText="1"/>
    </xf>
    <xf numFmtId="0" fontId="8" fillId="3" borderId="9" xfId="0" applyFont="1" applyFill="1" applyBorder="1"/>
    <xf numFmtId="0" fontId="9" fillId="7" borderId="10" xfId="0" applyFont="1" applyFill="1" applyBorder="1" applyAlignment="1">
      <alignment vertical="center" wrapText="1"/>
    </xf>
    <xf numFmtId="3" fontId="9" fillId="7" borderId="7" xfId="0" applyNumberFormat="1" applyFont="1" applyFill="1" applyBorder="1" applyAlignment="1">
      <alignment horizontal="center" vertical="center" wrapText="1"/>
    </xf>
    <xf numFmtId="0" fontId="10" fillId="8" borderId="9" xfId="0" applyFont="1" applyFill="1" applyBorder="1"/>
    <xf numFmtId="0" fontId="12" fillId="0" borderId="4" xfId="0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12" fillId="0" borderId="6" xfId="0" applyFont="1" applyBorder="1" applyAlignment="1">
      <alignment horizontal="center"/>
    </xf>
  </cellXfs>
  <cellStyles count="2">
    <cellStyle name="Normal" xfId="0" builtinId="0"/>
    <cellStyle name="Normal 2" xfId="1" xr:uid="{25295AE2-2A8D-4BE7-B902-6672B7E8759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AB6AB-BD12-40E5-B409-8F431BB86BF7}">
  <dimension ref="A1:F26"/>
  <sheetViews>
    <sheetView workbookViewId="0">
      <selection activeCell="A26" sqref="A26:D26"/>
    </sheetView>
  </sheetViews>
  <sheetFormatPr defaultRowHeight="14.4" x14ac:dyDescent="0.3"/>
  <cols>
    <col min="1" max="1" width="11.6640625" bestFit="1" customWidth="1"/>
    <col min="4" max="4" width="8" bestFit="1" customWidth="1"/>
    <col min="5" max="5" width="9.44140625" customWidth="1"/>
    <col min="6" max="6" width="10.88671875" customWidth="1"/>
  </cols>
  <sheetData>
    <row r="1" spans="1:6" ht="15" thickBot="1" x14ac:dyDescent="0.35">
      <c r="A1" s="1" t="s">
        <v>1</v>
      </c>
    </row>
    <row r="2" spans="1:6" ht="15" thickBot="1" x14ac:dyDescent="0.35">
      <c r="B2" s="5" t="s">
        <v>2</v>
      </c>
    </row>
    <row r="3" spans="1:6" x14ac:dyDescent="0.3">
      <c r="A3" s="2"/>
      <c r="B3" s="6" t="s">
        <v>3</v>
      </c>
      <c r="C3" s="7" t="s">
        <v>4</v>
      </c>
      <c r="D3" s="7" t="s">
        <v>5</v>
      </c>
    </row>
    <row r="4" spans="1:6" x14ac:dyDescent="0.3">
      <c r="A4" s="3" t="s">
        <v>11</v>
      </c>
      <c r="B4" s="2">
        <v>1160000</v>
      </c>
      <c r="C4" s="2">
        <v>1160000</v>
      </c>
      <c r="D4" s="2">
        <v>1160000</v>
      </c>
    </row>
    <row r="5" spans="1:6" x14ac:dyDescent="0.3">
      <c r="A5" s="3" t="s">
        <v>0</v>
      </c>
      <c r="B5" s="4">
        <v>120</v>
      </c>
      <c r="C5" s="2">
        <v>120</v>
      </c>
      <c r="D5" s="2">
        <v>40</v>
      </c>
    </row>
    <row r="6" spans="1:6" x14ac:dyDescent="0.3">
      <c r="A6" s="3" t="s">
        <v>12</v>
      </c>
      <c r="B6" s="4">
        <v>200</v>
      </c>
      <c r="C6" s="2">
        <v>160</v>
      </c>
      <c r="D6" s="2">
        <v>100</v>
      </c>
    </row>
    <row r="7" spans="1:6" x14ac:dyDescent="0.3">
      <c r="A7" s="3" t="s">
        <v>6</v>
      </c>
      <c r="B7" s="9">
        <f>B6-B5</f>
        <v>80</v>
      </c>
      <c r="C7" s="9">
        <f>C6-C5</f>
        <v>40</v>
      </c>
      <c r="D7" s="9">
        <f>D6-D5</f>
        <v>60</v>
      </c>
    </row>
    <row r="10" spans="1:6" ht="15" thickBot="1" x14ac:dyDescent="0.35"/>
    <row r="11" spans="1:6" ht="15" thickBot="1" x14ac:dyDescent="0.35">
      <c r="A11" s="11" t="s">
        <v>7</v>
      </c>
      <c r="B11" s="12"/>
      <c r="C11" s="12"/>
      <c r="D11" s="12"/>
      <c r="E11" s="12"/>
      <c r="F11" s="13"/>
    </row>
    <row r="12" spans="1:6" x14ac:dyDescent="0.3">
      <c r="A12" s="10">
        <f>B4/B7</f>
        <v>14500</v>
      </c>
      <c r="B12" s="10">
        <f>C4/C7</f>
        <v>29000</v>
      </c>
      <c r="C12" s="10">
        <f>D4/D7</f>
        <v>19333.333333333332</v>
      </c>
    </row>
    <row r="13" spans="1:6" ht="15" thickBot="1" x14ac:dyDescent="0.35"/>
    <row r="14" spans="1:6" ht="15" thickBot="1" x14ac:dyDescent="0.35">
      <c r="A14" s="11" t="s">
        <v>13</v>
      </c>
      <c r="B14" s="12"/>
      <c r="C14" s="12"/>
      <c r="D14" s="13"/>
    </row>
    <row r="16" spans="1:6" ht="15" thickBot="1" x14ac:dyDescent="0.35"/>
    <row r="17" spans="1:4" ht="15" thickBot="1" x14ac:dyDescent="0.35">
      <c r="A17" s="11" t="s">
        <v>8</v>
      </c>
      <c r="B17" s="12"/>
      <c r="C17" s="12"/>
      <c r="D17" s="13"/>
    </row>
    <row r="19" spans="1:4" ht="15" thickBot="1" x14ac:dyDescent="0.35"/>
    <row r="20" spans="1:4" ht="15" thickBot="1" x14ac:dyDescent="0.35">
      <c r="A20" s="11" t="s">
        <v>9</v>
      </c>
      <c r="B20" s="12"/>
      <c r="C20" s="12"/>
      <c r="D20" s="13"/>
    </row>
    <row r="22" spans="1:4" ht="15" thickBot="1" x14ac:dyDescent="0.35"/>
    <row r="23" spans="1:4" ht="15" thickBot="1" x14ac:dyDescent="0.35">
      <c r="A23" s="11" t="s">
        <v>10</v>
      </c>
      <c r="B23" s="12"/>
      <c r="C23" s="12"/>
      <c r="D23" s="13"/>
    </row>
    <row r="26" spans="1:4" x14ac:dyDescent="0.3">
      <c r="A26" s="8" t="s">
        <v>14</v>
      </c>
      <c r="B26" s="8"/>
      <c r="C26" s="8"/>
      <c r="D26" s="8"/>
    </row>
  </sheetData>
  <mergeCells count="6">
    <mergeCell ref="A11:F11"/>
    <mergeCell ref="A14:D14"/>
    <mergeCell ref="A17:D17"/>
    <mergeCell ref="A20:D20"/>
    <mergeCell ref="A23:D23"/>
    <mergeCell ref="A26:D2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8E184-D24E-4D82-8AD9-ED18E3011729}">
  <dimension ref="A1:H21"/>
  <sheetViews>
    <sheetView tabSelected="1" workbookViewId="0">
      <selection activeCell="B1" sqref="B1"/>
    </sheetView>
  </sheetViews>
  <sheetFormatPr defaultRowHeight="14.4" x14ac:dyDescent="0.3"/>
  <cols>
    <col min="2" max="2" width="11.5546875" customWidth="1"/>
    <col min="3" max="3" width="14.44140625" bestFit="1" customWidth="1"/>
    <col min="4" max="4" width="11.21875" customWidth="1"/>
    <col min="5" max="5" width="14.44140625" bestFit="1" customWidth="1"/>
    <col min="6" max="6" width="13.33203125" bestFit="1" customWidth="1"/>
    <col min="7" max="7" width="14.44140625" bestFit="1" customWidth="1"/>
    <col min="8" max="8" width="11.109375" bestFit="1" customWidth="1"/>
  </cols>
  <sheetData>
    <row r="1" spans="1:8" x14ac:dyDescent="0.3">
      <c r="A1" t="s">
        <v>32</v>
      </c>
    </row>
    <row r="3" spans="1:8" ht="15.6" x14ac:dyDescent="0.3">
      <c r="B3" s="15"/>
      <c r="C3" s="30" t="s">
        <v>15</v>
      </c>
      <c r="D3" s="31"/>
      <c r="E3" s="32"/>
      <c r="F3" s="15"/>
      <c r="G3" s="15"/>
      <c r="H3" s="15"/>
    </row>
    <row r="4" spans="1:8" ht="15.6" x14ac:dyDescent="0.3">
      <c r="B4" s="15"/>
      <c r="C4" s="18"/>
      <c r="D4" s="18"/>
      <c r="E4" s="18"/>
      <c r="F4" s="15"/>
      <c r="G4" s="15"/>
      <c r="H4" s="15"/>
    </row>
    <row r="5" spans="1:8" ht="15.6" x14ac:dyDescent="0.3">
      <c r="B5" s="39" t="s">
        <v>16</v>
      </c>
      <c r="C5" s="40">
        <v>0.5</v>
      </c>
      <c r="D5" s="41"/>
      <c r="E5" s="40">
        <v>0.6</v>
      </c>
      <c r="F5" s="41"/>
      <c r="G5" s="40">
        <v>0.8</v>
      </c>
      <c r="H5" s="41"/>
    </row>
    <row r="6" spans="1:8" ht="31.2" x14ac:dyDescent="0.3">
      <c r="B6" s="42" t="s">
        <v>17</v>
      </c>
      <c r="C6" s="43">
        <v>10000</v>
      </c>
      <c r="D6" s="44"/>
      <c r="E6" s="43">
        <f>10000*100/50*60/100</f>
        <v>12000</v>
      </c>
      <c r="F6" s="44"/>
      <c r="G6" s="43">
        <f>10000*100/50*80/100</f>
        <v>16000</v>
      </c>
      <c r="H6" s="44"/>
    </row>
    <row r="7" spans="1:8" ht="15.6" x14ac:dyDescent="0.3">
      <c r="B7" s="19"/>
      <c r="C7" s="20" t="s">
        <v>18</v>
      </c>
      <c r="D7" s="20" t="s">
        <v>19</v>
      </c>
      <c r="E7" s="20" t="s">
        <v>18</v>
      </c>
      <c r="F7" s="20" t="s">
        <v>19</v>
      </c>
      <c r="G7" s="20" t="s">
        <v>18</v>
      </c>
      <c r="H7" s="20" t="s">
        <v>19</v>
      </c>
    </row>
    <row r="8" spans="1:8" ht="31.2" x14ac:dyDescent="0.3">
      <c r="B8" s="21" t="s">
        <v>20</v>
      </c>
      <c r="C8" s="22">
        <v>200</v>
      </c>
      <c r="D8" s="19">
        <f t="shared" ref="D8:D10" si="0">C8*$E$17</f>
        <v>2000</v>
      </c>
      <c r="E8" s="23">
        <f>98%*C8</f>
        <v>196</v>
      </c>
      <c r="F8" s="19">
        <f t="shared" ref="F8:F10" si="1">E8*$G$17</f>
        <v>1960</v>
      </c>
      <c r="G8" s="24">
        <f>95%*C8</f>
        <v>190</v>
      </c>
      <c r="H8" s="19">
        <f t="shared" ref="H8:H10" si="2">G8*$I$17</f>
        <v>0</v>
      </c>
    </row>
    <row r="9" spans="1:8" ht="15.6" x14ac:dyDescent="0.3">
      <c r="B9" s="21" t="s">
        <v>21</v>
      </c>
      <c r="C9" s="22">
        <v>100</v>
      </c>
      <c r="D9" s="19">
        <f t="shared" si="0"/>
        <v>1000</v>
      </c>
      <c r="E9" s="24">
        <f>102%*C9</f>
        <v>102</v>
      </c>
      <c r="F9" s="19">
        <f t="shared" si="1"/>
        <v>1020</v>
      </c>
      <c r="G9" s="24">
        <f>105%*C9</f>
        <v>105</v>
      </c>
      <c r="H9" s="19">
        <f t="shared" si="2"/>
        <v>0</v>
      </c>
    </row>
    <row r="10" spans="1:8" ht="15.6" x14ac:dyDescent="0.3">
      <c r="B10" s="21" t="s">
        <v>22</v>
      </c>
      <c r="C10" s="22">
        <v>30</v>
      </c>
      <c r="D10" s="19">
        <f t="shared" si="0"/>
        <v>300</v>
      </c>
      <c r="E10" s="22">
        <f>C10</f>
        <v>30</v>
      </c>
      <c r="F10" s="19">
        <f t="shared" si="1"/>
        <v>300</v>
      </c>
      <c r="G10" s="22">
        <f>C10</f>
        <v>30</v>
      </c>
      <c r="H10" s="19">
        <f t="shared" si="2"/>
        <v>0</v>
      </c>
    </row>
    <row r="11" spans="1:8" ht="12.6" customHeight="1" x14ac:dyDescent="0.3">
      <c r="B11" s="33" t="s">
        <v>23</v>
      </c>
      <c r="C11" s="22">
        <f t="shared" ref="C11:H11" si="3">SUM(C9:C10)</f>
        <v>130</v>
      </c>
      <c r="D11" s="36">
        <f t="shared" si="3"/>
        <v>1300</v>
      </c>
      <c r="E11" s="22">
        <f t="shared" si="3"/>
        <v>132</v>
      </c>
      <c r="F11" s="19">
        <f t="shared" si="3"/>
        <v>1320</v>
      </c>
      <c r="G11" s="22">
        <f t="shared" si="3"/>
        <v>135</v>
      </c>
      <c r="H11" s="19">
        <f t="shared" si="3"/>
        <v>0</v>
      </c>
    </row>
    <row r="12" spans="1:8" x14ac:dyDescent="0.3">
      <c r="B12" s="26" t="s">
        <v>24</v>
      </c>
      <c r="C12" s="16"/>
      <c r="D12" s="16"/>
      <c r="E12" s="16"/>
      <c r="F12" s="16"/>
      <c r="G12" s="16"/>
      <c r="H12" s="17"/>
    </row>
    <row r="13" spans="1:8" ht="15.6" x14ac:dyDescent="0.3">
      <c r="B13" s="21" t="s">
        <v>25</v>
      </c>
      <c r="C13" s="22">
        <f>60%*30</f>
        <v>18</v>
      </c>
      <c r="D13" s="19">
        <f t="shared" ref="D13:D14" si="4">C13*$E$17</f>
        <v>180</v>
      </c>
      <c r="E13" s="22">
        <f>C13</f>
        <v>18</v>
      </c>
      <c r="F13" s="19">
        <f>E13*$G$17</f>
        <v>180</v>
      </c>
      <c r="G13" s="22">
        <f>C13</f>
        <v>18</v>
      </c>
      <c r="H13" s="19">
        <f>G13*$I$17</f>
        <v>0</v>
      </c>
    </row>
    <row r="14" spans="1:8" ht="15.6" x14ac:dyDescent="0.3">
      <c r="B14" s="21" t="s">
        <v>26</v>
      </c>
      <c r="C14" s="22">
        <f>40%*30</f>
        <v>12</v>
      </c>
      <c r="D14" s="19">
        <f t="shared" si="4"/>
        <v>120</v>
      </c>
      <c r="E14" s="24">
        <f>D14/E6</f>
        <v>0.01</v>
      </c>
      <c r="F14" s="19">
        <f>D14</f>
        <v>120</v>
      </c>
      <c r="G14" s="24">
        <f>D14/G6</f>
        <v>7.4999999999999997E-3</v>
      </c>
      <c r="H14" s="19">
        <f>D14</f>
        <v>120</v>
      </c>
    </row>
    <row r="15" spans="1:8" ht="60.6" customHeight="1" x14ac:dyDescent="0.3">
      <c r="B15" s="33" t="s">
        <v>27</v>
      </c>
      <c r="C15" s="37">
        <f t="shared" ref="C15:H15" si="5">SUM(C13:C14)</f>
        <v>30</v>
      </c>
      <c r="D15" s="36">
        <f t="shared" si="5"/>
        <v>300</v>
      </c>
      <c r="E15" s="36">
        <f t="shared" si="5"/>
        <v>18.010000000000002</v>
      </c>
      <c r="F15" s="36">
        <f t="shared" si="5"/>
        <v>300</v>
      </c>
      <c r="G15" s="36">
        <f t="shared" si="5"/>
        <v>18.0075</v>
      </c>
      <c r="H15" s="38">
        <f t="shared" si="5"/>
        <v>120</v>
      </c>
    </row>
    <row r="16" spans="1:8" x14ac:dyDescent="0.3">
      <c r="B16" s="26" t="s">
        <v>28</v>
      </c>
      <c r="C16" s="16"/>
      <c r="D16" s="16"/>
      <c r="E16" s="16"/>
      <c r="F16" s="16"/>
      <c r="G16" s="16"/>
      <c r="H16" s="17"/>
    </row>
    <row r="17" spans="2:8" ht="15.6" x14ac:dyDescent="0.3">
      <c r="B17" s="21" t="s">
        <v>25</v>
      </c>
      <c r="C17" s="22">
        <f t="shared" ref="C17:C18" si="6">50%*20</f>
        <v>10</v>
      </c>
      <c r="D17" s="19">
        <f t="shared" ref="D17:D18" si="7">C17*$E$17</f>
        <v>100</v>
      </c>
      <c r="E17" s="22">
        <f>C17</f>
        <v>10</v>
      </c>
      <c r="F17" s="19">
        <f>E17*$G$17</f>
        <v>100</v>
      </c>
      <c r="G17" s="22">
        <f>C17</f>
        <v>10</v>
      </c>
      <c r="H17" s="19">
        <f>G17*$I$17</f>
        <v>0</v>
      </c>
    </row>
    <row r="18" spans="2:8" ht="15.6" x14ac:dyDescent="0.3">
      <c r="B18" s="21" t="s">
        <v>26</v>
      </c>
      <c r="C18" s="22">
        <f t="shared" si="6"/>
        <v>10</v>
      </c>
      <c r="D18" s="19">
        <f t="shared" si="7"/>
        <v>100</v>
      </c>
      <c r="E18" s="24">
        <f>D18/E6</f>
        <v>8.3333333333333332E-3</v>
      </c>
      <c r="F18" s="19">
        <f>D18</f>
        <v>100</v>
      </c>
      <c r="G18" s="24">
        <f>D18/G6</f>
        <v>6.2500000000000003E-3</v>
      </c>
      <c r="H18" s="19">
        <f>D18</f>
        <v>100</v>
      </c>
    </row>
    <row r="19" spans="2:8" ht="62.4" x14ac:dyDescent="0.3">
      <c r="B19" s="34" t="s">
        <v>29</v>
      </c>
      <c r="C19" s="37">
        <f t="shared" ref="C19:H19" si="8">SUM(C17:C18)</f>
        <v>20</v>
      </c>
      <c r="D19" s="38">
        <f t="shared" si="8"/>
        <v>200</v>
      </c>
      <c r="E19" s="35">
        <f t="shared" si="8"/>
        <v>10.008333333333333</v>
      </c>
      <c r="F19" s="38">
        <f t="shared" si="8"/>
        <v>200</v>
      </c>
      <c r="G19" s="36">
        <f t="shared" si="8"/>
        <v>10.00625</v>
      </c>
      <c r="H19" s="38">
        <f t="shared" si="8"/>
        <v>100</v>
      </c>
    </row>
    <row r="20" spans="2:8" ht="15.6" x14ac:dyDescent="0.3">
      <c r="B20" s="25" t="s">
        <v>30</v>
      </c>
      <c r="C20" s="22">
        <f>C11+C15+C19</f>
        <v>180</v>
      </c>
      <c r="D20" s="19">
        <f>C20*$E$17</f>
        <v>1800</v>
      </c>
      <c r="E20" s="24">
        <f>E11+E15+E19</f>
        <v>160.01833333333332</v>
      </c>
      <c r="F20" s="19">
        <f>E20*$G$17</f>
        <v>1600.1833333333332</v>
      </c>
      <c r="G20" s="24">
        <f>G11+G15+G19</f>
        <v>163.01374999999999</v>
      </c>
      <c r="H20" s="19">
        <f>G20*$I$17</f>
        <v>0</v>
      </c>
    </row>
    <row r="21" spans="2:8" ht="15.6" x14ac:dyDescent="0.3">
      <c r="B21" s="33" t="s">
        <v>31</v>
      </c>
      <c r="C21" s="27">
        <f t="shared" ref="C21:H21" si="9">C8-C20</f>
        <v>20</v>
      </c>
      <c r="D21" s="20">
        <f t="shared" si="9"/>
        <v>200</v>
      </c>
      <c r="E21" s="28">
        <f t="shared" si="9"/>
        <v>35.981666666666683</v>
      </c>
      <c r="F21" s="20">
        <f t="shared" si="9"/>
        <v>359.81666666666683</v>
      </c>
      <c r="G21" s="29">
        <f t="shared" si="9"/>
        <v>26.986250000000013</v>
      </c>
      <c r="H21" s="20">
        <f t="shared" si="9"/>
        <v>0</v>
      </c>
    </row>
  </sheetData>
  <mergeCells count="9">
    <mergeCell ref="B12:H12"/>
    <mergeCell ref="B16:H16"/>
    <mergeCell ref="C3:E3"/>
    <mergeCell ref="C5:D5"/>
    <mergeCell ref="E5:F5"/>
    <mergeCell ref="G5:H5"/>
    <mergeCell ref="C6:D6"/>
    <mergeCell ref="E6:F6"/>
    <mergeCell ref="G6:H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53D68-DF10-4054-AE7C-D65F1F2D34D2}">
  <dimension ref="A1:G16"/>
  <sheetViews>
    <sheetView workbookViewId="0">
      <selection activeCell="F11" sqref="F11"/>
    </sheetView>
  </sheetViews>
  <sheetFormatPr defaultRowHeight="14.4" x14ac:dyDescent="0.3"/>
  <cols>
    <col min="2" max="2" width="12.21875" bestFit="1" customWidth="1"/>
  </cols>
  <sheetData>
    <row r="1" spans="1:7" x14ac:dyDescent="0.3">
      <c r="A1" t="s">
        <v>33</v>
      </c>
    </row>
    <row r="2" spans="1:7" ht="15" thickBot="1" x14ac:dyDescent="0.35"/>
    <row r="3" spans="1:7" ht="21.6" thickBot="1" x14ac:dyDescent="0.45">
      <c r="B3" s="45" t="s">
        <v>34</v>
      </c>
      <c r="C3" s="46"/>
      <c r="D3" s="46"/>
      <c r="E3" s="46"/>
      <c r="F3" s="46"/>
      <c r="G3" s="47"/>
    </row>
    <row r="5" spans="1:7" x14ac:dyDescent="0.3">
      <c r="B5" s="14" t="s">
        <v>35</v>
      </c>
      <c r="C5" s="14"/>
      <c r="D5" s="14"/>
      <c r="E5" s="14"/>
      <c r="F5" t="s">
        <v>40</v>
      </c>
      <c r="G5" t="s">
        <v>41</v>
      </c>
    </row>
    <row r="6" spans="1:7" x14ac:dyDescent="0.3">
      <c r="B6" t="s">
        <v>36</v>
      </c>
      <c r="F6">
        <v>10000</v>
      </c>
      <c r="G6">
        <v>12000</v>
      </c>
    </row>
    <row r="7" spans="1:7" x14ac:dyDescent="0.3">
      <c r="B7" t="s">
        <v>37</v>
      </c>
      <c r="F7">
        <v>8000</v>
      </c>
      <c r="G7">
        <v>10000</v>
      </c>
    </row>
    <row r="8" spans="1:7" x14ac:dyDescent="0.3">
      <c r="B8" t="s">
        <v>38</v>
      </c>
      <c r="F8">
        <v>12000</v>
      </c>
      <c r="G8">
        <v>14000</v>
      </c>
    </row>
    <row r="9" spans="1:7" x14ac:dyDescent="0.3">
      <c r="B9" t="s">
        <v>39</v>
      </c>
      <c r="F9">
        <v>20</v>
      </c>
      <c r="G9">
        <v>40</v>
      </c>
    </row>
    <row r="11" spans="1:7" x14ac:dyDescent="0.3">
      <c r="B11" s="14" t="s">
        <v>42</v>
      </c>
      <c r="C11" s="14"/>
      <c r="D11" s="14"/>
      <c r="E11" s="14"/>
    </row>
    <row r="12" spans="1:7" x14ac:dyDescent="0.3">
      <c r="B12" t="s">
        <v>43</v>
      </c>
    </row>
    <row r="13" spans="1:7" x14ac:dyDescent="0.3">
      <c r="B13" t="s">
        <v>44</v>
      </c>
    </row>
    <row r="14" spans="1:7" x14ac:dyDescent="0.3">
      <c r="B14" t="s">
        <v>45</v>
      </c>
    </row>
    <row r="15" spans="1:7" x14ac:dyDescent="0.3">
      <c r="B15" t="s">
        <v>46</v>
      </c>
    </row>
    <row r="16" spans="1:7" x14ac:dyDescent="0.3">
      <c r="B16" t="s">
        <v>47</v>
      </c>
    </row>
  </sheetData>
  <mergeCells count="3">
    <mergeCell ref="B3:G3"/>
    <mergeCell ref="B5:E5"/>
    <mergeCell ref="B11:E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Abhay Pratap</dc:creator>
  <cp:lastModifiedBy>Abhay Pratap</cp:lastModifiedBy>
  <dcterms:created xsi:type="dcterms:W3CDTF">2024-11-29T03:21:16Z</dcterms:created>
  <dcterms:modified xsi:type="dcterms:W3CDTF">2024-11-29T04:38:53Z</dcterms:modified>
</cp:coreProperties>
</file>